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溶接加工ツール\docs\040　テスト仕様書\"/>
    </mc:Choice>
  </mc:AlternateContent>
  <xr:revisionPtr revIDLastSave="0" documentId="13_ncr:1_{4DD35CB3-C5EC-439D-906B-CAA72EAFC1DB}" xr6:coauthVersionLast="47" xr6:coauthVersionMax="47" xr10:uidLastSave="{00000000-0000-0000-0000-000000000000}"/>
  <bookViews>
    <workbookView xWindow="-110" yWindow="-110" windowWidth="19420" windowHeight="10300" tabRatio="574" activeTab="2" xr2:uid="{A72A83D2-FD70-4206-A525-D05A55AD50F6}"/>
  </bookViews>
  <sheets>
    <sheet name="2025.3月" sheetId="49" r:id="rId1"/>
    <sheet name="2025.4月" sheetId="48" r:id="rId2"/>
    <sheet name="2025.5月" sheetId="50" r:id="rId3"/>
    <sheet name="2025.6月" sheetId="52" r:id="rId4"/>
    <sheet name="合計" sheetId="53" r:id="rId5"/>
  </sheets>
  <externalReferences>
    <externalReference r:id="rId6"/>
  </externalReferences>
  <definedNames>
    <definedName name="_xlnm._FilterDatabase" localSheetId="0" hidden="1">'2025.3月'!$G$206:$AN$211</definedName>
    <definedName name="_xlnm._FilterDatabase" localSheetId="1" hidden="1">'2025.4月'!$G$210:$AP$215</definedName>
    <definedName name="_xlnm._FilterDatabase" localSheetId="2" hidden="1">'2025.5月'!$G$210:$AP$215</definedName>
    <definedName name="_xlnm._FilterDatabase" localSheetId="3" hidden="1">'2025.6月'!$G$210:$AP$215</definedName>
    <definedName name="_xlnm.Print_Area" localSheetId="0">'2025.3月'!$A$1:$AQ$171</definedName>
    <definedName name="_xlnm.Print_Area" localSheetId="1">'2025.4月'!$A$1:$AT$175</definedName>
    <definedName name="_xlnm.Print_Area" localSheetId="2">'2025.5月'!$A$1:$AW$175</definedName>
    <definedName name="_xlnm.Print_Area" localSheetId="3">'2025.6月'!$A$1:$AW$175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" i="50" l="1"/>
  <c r="AF1" i="48"/>
  <c r="AF2" i="48"/>
  <c r="AC2" i="50"/>
  <c r="AC1" i="50"/>
  <c r="AC4" i="50"/>
  <c r="AB4" i="50"/>
  <c r="AA4" i="50"/>
  <c r="Z4" i="50"/>
  <c r="Y4" i="50"/>
  <c r="X4" i="50"/>
  <c r="W4" i="50"/>
  <c r="V4" i="50"/>
  <c r="U4" i="50"/>
  <c r="T4" i="50"/>
  <c r="S4" i="50"/>
  <c r="R4" i="50"/>
  <c r="Q4" i="50"/>
  <c r="P4" i="50"/>
  <c r="O4" i="50"/>
  <c r="N4" i="50"/>
  <c r="M4" i="50"/>
  <c r="L4" i="50"/>
  <c r="K4" i="50"/>
  <c r="AC3" i="50"/>
  <c r="AB3" i="50"/>
  <c r="AA3" i="50"/>
  <c r="Z3" i="50"/>
  <c r="Y3" i="50"/>
  <c r="X3" i="50"/>
  <c r="W3" i="50"/>
  <c r="V3" i="50"/>
  <c r="U3" i="50"/>
  <c r="T3" i="50"/>
  <c r="S3" i="50"/>
  <c r="R3" i="50"/>
  <c r="Q3" i="50"/>
  <c r="P3" i="50"/>
  <c r="O3" i="50"/>
  <c r="N3" i="50"/>
  <c r="M3" i="50"/>
  <c r="L3" i="50"/>
  <c r="K3" i="50"/>
  <c r="J2" i="50"/>
  <c r="J4" i="50"/>
  <c r="I4" i="50"/>
  <c r="J3" i="50"/>
  <c r="I3" i="50"/>
  <c r="H4" i="50"/>
  <c r="H3" i="50"/>
  <c r="AF4" i="48"/>
  <c r="AE4" i="48"/>
  <c r="AD4" i="48"/>
  <c r="AC4" i="48"/>
  <c r="AB4" i="48"/>
  <c r="AA4" i="48"/>
  <c r="Z4" i="48"/>
  <c r="Y4" i="48"/>
  <c r="X4" i="48"/>
  <c r="W4" i="48"/>
  <c r="V4" i="48"/>
  <c r="U4" i="48"/>
  <c r="T4" i="48"/>
  <c r="S4" i="48"/>
  <c r="R4" i="48"/>
  <c r="Q4" i="48"/>
  <c r="P4" i="48"/>
  <c r="O4" i="48"/>
  <c r="N4" i="48"/>
  <c r="M4" i="48"/>
  <c r="L4" i="48"/>
  <c r="AF3" i="48"/>
  <c r="AE3" i="48"/>
  <c r="AD3" i="48"/>
  <c r="AC3" i="48"/>
  <c r="AB3" i="48"/>
  <c r="AA3" i="48"/>
  <c r="Z3" i="48"/>
  <c r="Y3" i="48"/>
  <c r="X3" i="48"/>
  <c r="W3" i="48"/>
  <c r="V3" i="48"/>
  <c r="U3" i="48"/>
  <c r="T3" i="48"/>
  <c r="S3" i="48"/>
  <c r="R3" i="48"/>
  <c r="Q3" i="48"/>
  <c r="P3" i="48"/>
  <c r="O3" i="48"/>
  <c r="N3" i="48"/>
  <c r="M3" i="48"/>
  <c r="L3" i="48"/>
  <c r="K2" i="48"/>
  <c r="K1" i="48"/>
  <c r="K4" i="48"/>
  <c r="J4" i="48"/>
  <c r="I4" i="48"/>
  <c r="K3" i="48"/>
  <c r="J3" i="48"/>
  <c r="I3" i="48"/>
  <c r="H4" i="48"/>
  <c r="H3" i="48"/>
  <c r="AF2" i="49"/>
  <c r="AF1" i="49"/>
  <c r="AF4" i="49"/>
  <c r="AE4" i="49"/>
  <c r="AD4" i="49"/>
  <c r="AC4" i="49"/>
  <c r="AB4" i="49"/>
  <c r="AA4" i="49"/>
  <c r="Z4" i="49"/>
  <c r="Y4" i="49"/>
  <c r="X4" i="49"/>
  <c r="W4" i="49"/>
  <c r="V4" i="49"/>
  <c r="U4" i="49"/>
  <c r="T4" i="49"/>
  <c r="S4" i="49"/>
  <c r="R4" i="49"/>
  <c r="Q4" i="49"/>
  <c r="P4" i="49"/>
  <c r="O4" i="49"/>
  <c r="N4" i="49"/>
  <c r="M4" i="49"/>
  <c r="L4" i="49"/>
  <c r="AF3" i="49"/>
  <c r="AE3" i="49"/>
  <c r="AD3" i="49"/>
  <c r="AC3" i="49"/>
  <c r="AB3" i="49"/>
  <c r="AA3" i="49"/>
  <c r="Z3" i="49"/>
  <c r="Y3" i="49"/>
  <c r="X3" i="49"/>
  <c r="W3" i="49"/>
  <c r="V3" i="49"/>
  <c r="U3" i="49"/>
  <c r="T3" i="49"/>
  <c r="S3" i="49"/>
  <c r="R3" i="49"/>
  <c r="Q3" i="49"/>
  <c r="P3" i="49"/>
  <c r="O3" i="49"/>
  <c r="N3" i="49"/>
  <c r="M3" i="49"/>
  <c r="L3" i="49"/>
  <c r="K2" i="49"/>
  <c r="K1" i="49"/>
  <c r="K4" i="49"/>
  <c r="J4" i="49"/>
  <c r="I4" i="49"/>
  <c r="K3" i="49"/>
  <c r="J3" i="49"/>
  <c r="I3" i="49"/>
  <c r="C3" i="53" l="1"/>
  <c r="B3" i="53"/>
  <c r="AR4" i="52"/>
  <c r="AQ4" i="52"/>
  <c r="AR135" i="52"/>
  <c r="AQ134" i="52"/>
  <c r="AR132" i="52"/>
  <c r="AQ131" i="52"/>
  <c r="AR129" i="52"/>
  <c r="AQ128" i="52"/>
  <c r="AR126" i="52"/>
  <c r="AQ125" i="52"/>
  <c r="AR123" i="52"/>
  <c r="AQ122" i="52"/>
  <c r="AR101" i="52"/>
  <c r="AQ100" i="52"/>
  <c r="AR93" i="52"/>
  <c r="AQ92" i="52"/>
  <c r="AR90" i="52"/>
  <c r="AQ89" i="52"/>
  <c r="AR87" i="52"/>
  <c r="AQ86" i="52"/>
  <c r="AR59" i="52"/>
  <c r="AQ58" i="52"/>
  <c r="AR53" i="52"/>
  <c r="AQ52" i="52"/>
  <c r="AR50" i="52"/>
  <c r="AQ49" i="52"/>
  <c r="AR47" i="52"/>
  <c r="AQ46" i="52"/>
  <c r="AR44" i="52"/>
  <c r="AQ43" i="52"/>
  <c r="AR41" i="52"/>
  <c r="AQ40" i="52"/>
  <c r="AR30" i="52"/>
  <c r="AQ29" i="52"/>
  <c r="AR4" i="50"/>
  <c r="AQ4" i="50"/>
  <c r="AR135" i="50"/>
  <c r="AQ134" i="50"/>
  <c r="AR132" i="50"/>
  <c r="AQ131" i="50"/>
  <c r="AR129" i="50"/>
  <c r="AQ128" i="50"/>
  <c r="AR126" i="50"/>
  <c r="AQ125" i="50"/>
  <c r="AR123" i="50"/>
  <c r="AQ122" i="50"/>
  <c r="AR101" i="50"/>
  <c r="AQ100" i="50"/>
  <c r="AR93" i="50"/>
  <c r="AQ92" i="50"/>
  <c r="AR90" i="50"/>
  <c r="AQ89" i="50"/>
  <c r="AR87" i="50"/>
  <c r="AQ86" i="50"/>
  <c r="AR59" i="50"/>
  <c r="AQ58" i="50"/>
  <c r="AR53" i="50"/>
  <c r="AQ52" i="50"/>
  <c r="AR50" i="50"/>
  <c r="AQ49" i="50"/>
  <c r="AR47" i="50"/>
  <c r="AQ46" i="50"/>
  <c r="AR44" i="50"/>
  <c r="AQ43" i="50"/>
  <c r="AR41" i="50"/>
  <c r="AQ40" i="50"/>
  <c r="AR30" i="50"/>
  <c r="AQ29" i="50"/>
  <c r="AR135" i="48"/>
  <c r="AQ134" i="48"/>
  <c r="AR132" i="48"/>
  <c r="AQ131" i="48"/>
  <c r="AR129" i="48"/>
  <c r="AQ128" i="48"/>
  <c r="AR126" i="48"/>
  <c r="AQ125" i="48"/>
  <c r="AR123" i="48"/>
  <c r="AQ122" i="48"/>
  <c r="AR117" i="48"/>
  <c r="AQ116" i="48"/>
  <c r="AR114" i="48"/>
  <c r="AQ113" i="48"/>
  <c r="AR101" i="48"/>
  <c r="AQ100" i="48"/>
  <c r="AR90" i="48"/>
  <c r="AQ89" i="48"/>
  <c r="AR87" i="48"/>
  <c r="AQ86" i="48"/>
  <c r="AR56" i="48"/>
  <c r="AQ55" i="48"/>
  <c r="AR53" i="48"/>
  <c r="AQ52" i="48"/>
  <c r="AR50" i="48"/>
  <c r="AQ49" i="48"/>
  <c r="AR47" i="48"/>
  <c r="AQ46" i="48"/>
  <c r="AR44" i="48"/>
  <c r="AQ43" i="48"/>
  <c r="AR41" i="48"/>
  <c r="AQ40" i="48"/>
  <c r="AR135" i="49"/>
  <c r="AQ134" i="49"/>
  <c r="AR132" i="49"/>
  <c r="AQ131" i="49"/>
  <c r="AR129" i="49"/>
  <c r="AQ128" i="49"/>
  <c r="AR126" i="49"/>
  <c r="AQ125" i="49"/>
  <c r="AR123" i="49"/>
  <c r="AQ122" i="49"/>
  <c r="AR120" i="49"/>
  <c r="AQ119" i="49"/>
  <c r="AR117" i="49"/>
  <c r="AQ116" i="49"/>
  <c r="AR114" i="49"/>
  <c r="AQ113" i="49"/>
  <c r="AR104" i="49"/>
  <c r="AQ103" i="49"/>
  <c r="AR101" i="49"/>
  <c r="AQ100" i="49"/>
  <c r="AR90" i="49"/>
  <c r="AQ89" i="49"/>
  <c r="AR87" i="49"/>
  <c r="AQ86" i="49"/>
  <c r="AR77" i="49"/>
  <c r="AR59" i="49"/>
  <c r="AQ58" i="49"/>
  <c r="AR53" i="49"/>
  <c r="AQ52" i="49"/>
  <c r="AR47" i="49"/>
  <c r="AQ46" i="49"/>
  <c r="AR41" i="49"/>
  <c r="AQ40" i="49"/>
  <c r="AR45" i="49"/>
  <c r="AR43" i="49"/>
  <c r="AR30" i="49"/>
  <c r="AQ29" i="49"/>
  <c r="AR13" i="49"/>
  <c r="AQ12" i="49"/>
  <c r="AO208" i="52"/>
  <c r="AN208" i="52"/>
  <c r="AM208" i="52"/>
  <c r="AL208" i="52"/>
  <c r="AK208" i="52"/>
  <c r="AJ208" i="52"/>
  <c r="AI208" i="52"/>
  <c r="AH208" i="52"/>
  <c r="AG208" i="52"/>
  <c r="AF208" i="52"/>
  <c r="AE208" i="52"/>
  <c r="AD208" i="52"/>
  <c r="AC208" i="52"/>
  <c r="AB208" i="52"/>
  <c r="AA208" i="52"/>
  <c r="Z208" i="52"/>
  <c r="Y208" i="52"/>
  <c r="X208" i="52"/>
  <c r="W208" i="52"/>
  <c r="V208" i="52"/>
  <c r="U208" i="52"/>
  <c r="T208" i="52"/>
  <c r="S208" i="52"/>
  <c r="R208" i="52"/>
  <c r="Q208" i="52"/>
  <c r="P208" i="52"/>
  <c r="O208" i="52"/>
  <c r="N208" i="52"/>
  <c r="M208" i="52"/>
  <c r="L208" i="52"/>
  <c r="K208" i="52"/>
  <c r="J208" i="52"/>
  <c r="I208" i="52"/>
  <c r="H208" i="52"/>
  <c r="AO207" i="52"/>
  <c r="AN207" i="52"/>
  <c r="AM207" i="52"/>
  <c r="AL207" i="52"/>
  <c r="AK207" i="52"/>
  <c r="AJ207" i="52"/>
  <c r="AI207" i="52"/>
  <c r="AH207" i="52"/>
  <c r="AG207" i="52"/>
  <c r="AF207" i="52"/>
  <c r="AE207" i="52"/>
  <c r="AD207" i="52"/>
  <c r="AC207" i="52"/>
  <c r="AB207" i="52"/>
  <c r="AA207" i="52"/>
  <c r="Z207" i="52"/>
  <c r="Y207" i="52"/>
  <c r="X207" i="52"/>
  <c r="W207" i="52"/>
  <c r="V207" i="52"/>
  <c r="U207" i="52"/>
  <c r="T207" i="52"/>
  <c r="S207" i="52"/>
  <c r="R207" i="52"/>
  <c r="Q207" i="52"/>
  <c r="P207" i="52"/>
  <c r="O207" i="52"/>
  <c r="N207" i="52"/>
  <c r="M207" i="52"/>
  <c r="L207" i="52"/>
  <c r="K207" i="52"/>
  <c r="J207" i="52"/>
  <c r="I207" i="52"/>
  <c r="H207" i="52"/>
  <c r="AO206" i="52"/>
  <c r="AN206" i="52"/>
  <c r="AM206" i="52"/>
  <c r="AL206" i="52"/>
  <c r="AK206" i="52"/>
  <c r="AJ206" i="52"/>
  <c r="AI206" i="52"/>
  <c r="AH206" i="52"/>
  <c r="AG206" i="52"/>
  <c r="AF206" i="52"/>
  <c r="AE206" i="52"/>
  <c r="AD206" i="52"/>
  <c r="AC206" i="52"/>
  <c r="AB206" i="52"/>
  <c r="AA206" i="52"/>
  <c r="Z206" i="52"/>
  <c r="Y206" i="52"/>
  <c r="X206" i="52"/>
  <c r="W206" i="52"/>
  <c r="V206" i="52"/>
  <c r="U206" i="52"/>
  <c r="T206" i="52"/>
  <c r="S206" i="52"/>
  <c r="R206" i="52"/>
  <c r="Q206" i="52"/>
  <c r="P206" i="52"/>
  <c r="O206" i="52"/>
  <c r="N206" i="52"/>
  <c r="M206" i="52"/>
  <c r="L206" i="52"/>
  <c r="K206" i="52"/>
  <c r="J206" i="52"/>
  <c r="I206" i="52"/>
  <c r="H206" i="52"/>
  <c r="AO205" i="52"/>
  <c r="AN205" i="52"/>
  <c r="AM205" i="52"/>
  <c r="AL205" i="52"/>
  <c r="AK205" i="52"/>
  <c r="AJ205" i="52"/>
  <c r="AI205" i="52"/>
  <c r="AH205" i="52"/>
  <c r="AG205" i="52"/>
  <c r="AF205" i="52"/>
  <c r="AE205" i="52"/>
  <c r="AD205" i="52"/>
  <c r="AC205" i="52"/>
  <c r="AB205" i="52"/>
  <c r="AA205" i="52"/>
  <c r="Z205" i="52"/>
  <c r="Y205" i="52"/>
  <c r="X205" i="52"/>
  <c r="W205" i="52"/>
  <c r="V205" i="52"/>
  <c r="U205" i="52"/>
  <c r="T205" i="52"/>
  <c r="S205" i="52"/>
  <c r="R205" i="52"/>
  <c r="Q205" i="52"/>
  <c r="P205" i="52"/>
  <c r="O205" i="52"/>
  <c r="N205" i="52"/>
  <c r="M205" i="52"/>
  <c r="L205" i="52"/>
  <c r="K205" i="52"/>
  <c r="J205" i="52"/>
  <c r="I205" i="52"/>
  <c r="H205" i="52"/>
  <c r="AO204" i="52"/>
  <c r="AN204" i="52"/>
  <c r="AM204" i="52"/>
  <c r="AL204" i="52"/>
  <c r="AK204" i="52"/>
  <c r="AJ204" i="52"/>
  <c r="AI204" i="52"/>
  <c r="AH204" i="52"/>
  <c r="AG204" i="52"/>
  <c r="AF204" i="52"/>
  <c r="AE204" i="52"/>
  <c r="AD204" i="52"/>
  <c r="AC204" i="52"/>
  <c r="AB204" i="52"/>
  <c r="AA204" i="52"/>
  <c r="Z204" i="52"/>
  <c r="Y204" i="52"/>
  <c r="X204" i="52"/>
  <c r="W204" i="52"/>
  <c r="V204" i="52"/>
  <c r="U204" i="52"/>
  <c r="T204" i="52"/>
  <c r="S204" i="52"/>
  <c r="R204" i="52"/>
  <c r="Q204" i="52"/>
  <c r="P204" i="52"/>
  <c r="O204" i="52"/>
  <c r="N204" i="52"/>
  <c r="M204" i="52"/>
  <c r="L204" i="52"/>
  <c r="K204" i="52"/>
  <c r="J204" i="52"/>
  <c r="I204" i="52"/>
  <c r="H204" i="52"/>
  <c r="AQ203" i="52"/>
  <c r="AO203" i="52"/>
  <c r="AN203" i="52"/>
  <c r="AM203" i="52"/>
  <c r="AL203" i="52"/>
  <c r="AK203" i="52"/>
  <c r="AJ203" i="52"/>
  <c r="AI203" i="52"/>
  <c r="AH203" i="52"/>
  <c r="AG203" i="52"/>
  <c r="AF203" i="52"/>
  <c r="AE203" i="52"/>
  <c r="AD203" i="52"/>
  <c r="AC203" i="52"/>
  <c r="AB203" i="52"/>
  <c r="AA203" i="52"/>
  <c r="Z203" i="52"/>
  <c r="Y203" i="52"/>
  <c r="X203" i="52"/>
  <c r="W203" i="52"/>
  <c r="V203" i="52"/>
  <c r="U203" i="52"/>
  <c r="T203" i="52"/>
  <c r="S203" i="52"/>
  <c r="R203" i="52"/>
  <c r="Q203" i="52"/>
  <c r="P203" i="52"/>
  <c r="O203" i="52"/>
  <c r="N203" i="52"/>
  <c r="M203" i="52"/>
  <c r="L203" i="52"/>
  <c r="K203" i="52"/>
  <c r="J203" i="52"/>
  <c r="I203" i="52"/>
  <c r="H203" i="52"/>
  <c r="AO202" i="52"/>
  <c r="AN202" i="52"/>
  <c r="AM202" i="52"/>
  <c r="AL202" i="52"/>
  <c r="AK202" i="52"/>
  <c r="AJ202" i="52"/>
  <c r="AI202" i="52"/>
  <c r="AH202" i="52"/>
  <c r="AG202" i="52"/>
  <c r="AF202" i="52"/>
  <c r="AE202" i="52"/>
  <c r="AD202" i="52"/>
  <c r="AC202" i="52"/>
  <c r="AB202" i="52"/>
  <c r="AA202" i="52"/>
  <c r="Z202" i="52"/>
  <c r="Y202" i="52"/>
  <c r="X202" i="52"/>
  <c r="W202" i="52"/>
  <c r="V202" i="52"/>
  <c r="U202" i="52"/>
  <c r="T202" i="52"/>
  <c r="S202" i="52"/>
  <c r="R202" i="52"/>
  <c r="Q202" i="52"/>
  <c r="P202" i="52"/>
  <c r="O202" i="52"/>
  <c r="N202" i="52"/>
  <c r="M202" i="52"/>
  <c r="L202" i="52"/>
  <c r="K202" i="52"/>
  <c r="J202" i="52"/>
  <c r="I202" i="52"/>
  <c r="H202" i="52"/>
  <c r="AQ201" i="52"/>
  <c r="AO201" i="52"/>
  <c r="AN201" i="52"/>
  <c r="AM201" i="52"/>
  <c r="AL201" i="52"/>
  <c r="AK201" i="52"/>
  <c r="AJ201" i="52"/>
  <c r="AI201" i="52"/>
  <c r="AH201" i="52"/>
  <c r="AG201" i="52"/>
  <c r="AF201" i="52"/>
  <c r="AE201" i="52"/>
  <c r="AD201" i="52"/>
  <c r="AC201" i="52"/>
  <c r="AB201" i="52"/>
  <c r="AA201" i="52"/>
  <c r="Z201" i="52"/>
  <c r="Y201" i="52"/>
  <c r="X201" i="52"/>
  <c r="W201" i="52"/>
  <c r="V201" i="52"/>
  <c r="U201" i="52"/>
  <c r="T201" i="52"/>
  <c r="S201" i="52"/>
  <c r="R201" i="52"/>
  <c r="Q201" i="52"/>
  <c r="P201" i="52"/>
  <c r="O201" i="52"/>
  <c r="N201" i="52"/>
  <c r="M201" i="52"/>
  <c r="L201" i="52"/>
  <c r="K201" i="52"/>
  <c r="J201" i="52"/>
  <c r="I201" i="52"/>
  <c r="H201" i="52"/>
  <c r="AO200" i="52"/>
  <c r="AN200" i="52"/>
  <c r="AM200" i="52"/>
  <c r="AL200" i="52"/>
  <c r="AK200" i="52"/>
  <c r="AJ200" i="52"/>
  <c r="AI200" i="52"/>
  <c r="AH200" i="52"/>
  <c r="AG200" i="52"/>
  <c r="AF200" i="52"/>
  <c r="AE200" i="52"/>
  <c r="AD200" i="52"/>
  <c r="AC200" i="52"/>
  <c r="AB200" i="52"/>
  <c r="AA200" i="52"/>
  <c r="Z200" i="52"/>
  <c r="Y200" i="52"/>
  <c r="X200" i="52"/>
  <c r="W200" i="52"/>
  <c r="V200" i="52"/>
  <c r="U200" i="52"/>
  <c r="T200" i="52"/>
  <c r="S200" i="52"/>
  <c r="R200" i="52"/>
  <c r="Q200" i="52"/>
  <c r="P200" i="52"/>
  <c r="O200" i="52"/>
  <c r="N200" i="52"/>
  <c r="M200" i="52"/>
  <c r="L200" i="52"/>
  <c r="K200" i="52"/>
  <c r="J200" i="52"/>
  <c r="I200" i="52"/>
  <c r="H200" i="52"/>
  <c r="AO199" i="52"/>
  <c r="AN199" i="52"/>
  <c r="AM199" i="52"/>
  <c r="AL199" i="52"/>
  <c r="AK199" i="52"/>
  <c r="AJ199" i="52"/>
  <c r="AI199" i="52"/>
  <c r="AH199" i="52"/>
  <c r="AG199" i="52"/>
  <c r="AF199" i="52"/>
  <c r="AE199" i="52"/>
  <c r="AD199" i="52"/>
  <c r="AC199" i="52"/>
  <c r="AB199" i="52"/>
  <c r="AA199" i="52"/>
  <c r="Z199" i="52"/>
  <c r="Y199" i="52"/>
  <c r="X199" i="52"/>
  <c r="W199" i="52"/>
  <c r="V199" i="52"/>
  <c r="U199" i="52"/>
  <c r="T199" i="52"/>
  <c r="S199" i="52"/>
  <c r="R199" i="52"/>
  <c r="Q199" i="52"/>
  <c r="P199" i="52"/>
  <c r="P210" i="52" s="1"/>
  <c r="P214" i="52" s="1"/>
  <c r="O199" i="52"/>
  <c r="N199" i="52"/>
  <c r="M199" i="52"/>
  <c r="L199" i="52"/>
  <c r="K199" i="52"/>
  <c r="J199" i="52"/>
  <c r="I199" i="52"/>
  <c r="H199" i="52"/>
  <c r="AO198" i="52"/>
  <c r="AN198" i="52"/>
  <c r="AM198" i="52"/>
  <c r="AL198" i="52"/>
  <c r="AK198" i="52"/>
  <c r="AJ198" i="52"/>
  <c r="AI198" i="52"/>
  <c r="AH198" i="52"/>
  <c r="AG198" i="52"/>
  <c r="AF198" i="52"/>
  <c r="AE198" i="52"/>
  <c r="AD198" i="52"/>
  <c r="AC198" i="52"/>
  <c r="AB198" i="52"/>
  <c r="AA198" i="52"/>
  <c r="Z198" i="52"/>
  <c r="Y198" i="52"/>
  <c r="X198" i="52"/>
  <c r="W198" i="52"/>
  <c r="V198" i="52"/>
  <c r="U198" i="52"/>
  <c r="T198" i="52"/>
  <c r="S198" i="52"/>
  <c r="R198" i="52"/>
  <c r="Q198" i="52"/>
  <c r="P198" i="52"/>
  <c r="O198" i="52"/>
  <c r="N198" i="52"/>
  <c r="M198" i="52"/>
  <c r="L198" i="52"/>
  <c r="K198" i="52"/>
  <c r="J198" i="52"/>
  <c r="I198" i="52"/>
  <c r="H198" i="52"/>
  <c r="AQ197" i="52"/>
  <c r="AO197" i="52"/>
  <c r="AN197" i="52"/>
  <c r="AM197" i="52"/>
  <c r="AL197" i="52"/>
  <c r="AK197" i="52"/>
  <c r="AJ197" i="52"/>
  <c r="AI197" i="52"/>
  <c r="AH197" i="52"/>
  <c r="AG197" i="52"/>
  <c r="AF197" i="52"/>
  <c r="AE197" i="52"/>
  <c r="AD197" i="52"/>
  <c r="AC197" i="52"/>
  <c r="AB197" i="52"/>
  <c r="AA197" i="52"/>
  <c r="Z197" i="52"/>
  <c r="Y197" i="52"/>
  <c r="X197" i="52"/>
  <c r="W197" i="52"/>
  <c r="V197" i="52"/>
  <c r="U197" i="52"/>
  <c r="T197" i="52"/>
  <c r="S197" i="52"/>
  <c r="R197" i="52"/>
  <c r="Q197" i="52"/>
  <c r="P197" i="52"/>
  <c r="O197" i="52"/>
  <c r="N197" i="52"/>
  <c r="M197" i="52"/>
  <c r="L197" i="52"/>
  <c r="K197" i="52"/>
  <c r="J197" i="52"/>
  <c r="I197" i="52"/>
  <c r="H197" i="52"/>
  <c r="AQ196" i="52"/>
  <c r="AO196" i="52"/>
  <c r="AN196" i="52"/>
  <c r="AM196" i="52"/>
  <c r="AL196" i="52"/>
  <c r="AK196" i="52"/>
  <c r="AJ196" i="52"/>
  <c r="AJ210" i="52" s="1"/>
  <c r="AI196" i="52"/>
  <c r="AH196" i="52"/>
  <c r="AG196" i="52"/>
  <c r="AG210" i="52" s="1"/>
  <c r="AF196" i="52"/>
  <c r="AE196" i="52"/>
  <c r="AE210" i="52" s="1"/>
  <c r="AD196" i="52"/>
  <c r="AC196" i="52"/>
  <c r="AB196" i="52"/>
  <c r="AA196" i="52"/>
  <c r="Z196" i="52"/>
  <c r="Y196" i="52"/>
  <c r="X196" i="52"/>
  <c r="W196" i="52"/>
  <c r="V196" i="52"/>
  <c r="U196" i="52"/>
  <c r="T196" i="52"/>
  <c r="S196" i="52"/>
  <c r="R196" i="52"/>
  <c r="Q196" i="52"/>
  <c r="P196" i="52"/>
  <c r="O196" i="52"/>
  <c r="N196" i="52"/>
  <c r="M196" i="52"/>
  <c r="L196" i="52"/>
  <c r="K196" i="52"/>
  <c r="J196" i="52"/>
  <c r="I196" i="52"/>
  <c r="H196" i="52"/>
  <c r="AQ194" i="52"/>
  <c r="I194" i="52"/>
  <c r="H194" i="52"/>
  <c r="AO174" i="52"/>
  <c r="AN174" i="52"/>
  <c r="AM174" i="52"/>
  <c r="AL174" i="52"/>
  <c r="AK174" i="52"/>
  <c r="AJ174" i="52"/>
  <c r="AI174" i="52"/>
  <c r="AH174" i="52"/>
  <c r="AG174" i="52"/>
  <c r="AF174" i="52"/>
  <c r="AE174" i="52"/>
  <c r="AD174" i="52"/>
  <c r="AC174" i="52"/>
  <c r="AB174" i="52"/>
  <c r="AA174" i="52"/>
  <c r="Z174" i="52"/>
  <c r="Y174" i="52"/>
  <c r="X174" i="52"/>
  <c r="W174" i="52"/>
  <c r="V174" i="52"/>
  <c r="U174" i="52"/>
  <c r="T174" i="52"/>
  <c r="S174" i="52"/>
  <c r="R174" i="52"/>
  <c r="Q174" i="52"/>
  <c r="P174" i="52"/>
  <c r="O174" i="52"/>
  <c r="N174" i="52"/>
  <c r="M174" i="52"/>
  <c r="L174" i="52"/>
  <c r="K174" i="52"/>
  <c r="J174" i="52"/>
  <c r="I174" i="52"/>
  <c r="H174" i="52"/>
  <c r="AP173" i="52"/>
  <c r="AP172" i="52"/>
  <c r="AP171" i="52"/>
  <c r="AP170" i="52"/>
  <c r="AP169" i="52"/>
  <c r="AP168" i="52"/>
  <c r="AP167" i="52"/>
  <c r="AP166" i="52"/>
  <c r="AP165" i="52"/>
  <c r="AP164" i="52"/>
  <c r="BD161" i="52"/>
  <c r="BC161" i="52"/>
  <c r="BB161" i="52"/>
  <c r="AU161" i="52"/>
  <c r="AQ161" i="52"/>
  <c r="AO161" i="52"/>
  <c r="AN161" i="52"/>
  <c r="AM161" i="52"/>
  <c r="AL161" i="52"/>
  <c r="AK161" i="52"/>
  <c r="AJ161" i="52"/>
  <c r="AI161" i="52"/>
  <c r="AH161" i="52"/>
  <c r="AG161" i="52"/>
  <c r="AF161" i="52"/>
  <c r="AE161" i="52"/>
  <c r="AD161" i="52"/>
  <c r="AC161" i="52"/>
  <c r="AB161" i="52"/>
  <c r="AA161" i="52"/>
  <c r="Z161" i="52"/>
  <c r="Y161" i="52"/>
  <c r="X161" i="52"/>
  <c r="W161" i="52"/>
  <c r="V161" i="52"/>
  <c r="U161" i="52"/>
  <c r="T161" i="52"/>
  <c r="S161" i="52"/>
  <c r="R161" i="52"/>
  <c r="Q161" i="52"/>
  <c r="P161" i="52"/>
  <c r="O161" i="52"/>
  <c r="N161" i="52"/>
  <c r="M161" i="52"/>
  <c r="L161" i="52"/>
  <c r="K161" i="52"/>
  <c r="J161" i="52"/>
  <c r="I161" i="52"/>
  <c r="H161" i="52"/>
  <c r="AO156" i="52"/>
  <c r="AN156" i="52"/>
  <c r="AM156" i="52"/>
  <c r="AL156" i="52"/>
  <c r="AK156" i="52"/>
  <c r="AJ156" i="52"/>
  <c r="AI156" i="52"/>
  <c r="AH156" i="52"/>
  <c r="AG156" i="52"/>
  <c r="AF156" i="52"/>
  <c r="AE156" i="52"/>
  <c r="AD156" i="52"/>
  <c r="AC156" i="52"/>
  <c r="AB156" i="52"/>
  <c r="AA156" i="52"/>
  <c r="Z156" i="52"/>
  <c r="Y156" i="52"/>
  <c r="X156" i="52"/>
  <c r="W156" i="52"/>
  <c r="V156" i="52"/>
  <c r="U156" i="52"/>
  <c r="T156" i="52"/>
  <c r="S156" i="52"/>
  <c r="R156" i="52"/>
  <c r="Q156" i="52"/>
  <c r="P156" i="52"/>
  <c r="O156" i="52"/>
  <c r="N156" i="52"/>
  <c r="M156" i="52"/>
  <c r="L156" i="52"/>
  <c r="K156" i="52"/>
  <c r="J156" i="52"/>
  <c r="I156" i="52"/>
  <c r="H156" i="52"/>
  <c r="AP155" i="52"/>
  <c r="AO155" i="52"/>
  <c r="AP154" i="52"/>
  <c r="AO154" i="52"/>
  <c r="AP153" i="52"/>
  <c r="AO153" i="52"/>
  <c r="AP152" i="52"/>
  <c r="AO152" i="52"/>
  <c r="AP151" i="52"/>
  <c r="AO151" i="52"/>
  <c r="AP150" i="52"/>
  <c r="AO150" i="52"/>
  <c r="AP149" i="52"/>
  <c r="AO149" i="52"/>
  <c r="AP148" i="52"/>
  <c r="AO148" i="52"/>
  <c r="AP147" i="52"/>
  <c r="AO147" i="52"/>
  <c r="AP146" i="52"/>
  <c r="AO146" i="52"/>
  <c r="AP145" i="52"/>
  <c r="AO145" i="52"/>
  <c r="AP144" i="52"/>
  <c r="AO144" i="52"/>
  <c r="AP143" i="52"/>
  <c r="AO143" i="52"/>
  <c r="AN142" i="52"/>
  <c r="AM142" i="52"/>
  <c r="AL142" i="52"/>
  <c r="AK142" i="52"/>
  <c r="AJ142" i="52"/>
  <c r="AI142" i="52"/>
  <c r="AH142" i="52"/>
  <c r="AG142" i="52"/>
  <c r="AF142" i="52"/>
  <c r="AE142" i="52"/>
  <c r="AD142" i="52"/>
  <c r="AC142" i="52"/>
  <c r="AB142" i="52"/>
  <c r="AA142" i="52"/>
  <c r="Z142" i="52"/>
  <c r="Y142" i="52"/>
  <c r="X142" i="52"/>
  <c r="W142" i="52"/>
  <c r="V142" i="52"/>
  <c r="U142" i="52"/>
  <c r="T142" i="52"/>
  <c r="S142" i="52"/>
  <c r="R142" i="52"/>
  <c r="Q142" i="52"/>
  <c r="P142" i="52"/>
  <c r="O142" i="52"/>
  <c r="N142" i="52"/>
  <c r="M142" i="52"/>
  <c r="L142" i="52"/>
  <c r="K142" i="52"/>
  <c r="J142" i="52"/>
  <c r="I142" i="52"/>
  <c r="H142" i="52"/>
  <c r="AO137" i="52"/>
  <c r="AN137" i="52"/>
  <c r="AM137" i="52"/>
  <c r="AL137" i="52"/>
  <c r="AK137" i="52"/>
  <c r="AJ137" i="52"/>
  <c r="AI137" i="52"/>
  <c r="AH137" i="52"/>
  <c r="AG137" i="52"/>
  <c r="AF137" i="52"/>
  <c r="AE137" i="52"/>
  <c r="AD137" i="52"/>
  <c r="AC137" i="52"/>
  <c r="AB137" i="52"/>
  <c r="AA137" i="52"/>
  <c r="Z137" i="52"/>
  <c r="Y137" i="52"/>
  <c r="X137" i="52"/>
  <c r="W137" i="52"/>
  <c r="V137" i="52"/>
  <c r="U137" i="52"/>
  <c r="T137" i="52"/>
  <c r="S137" i="52"/>
  <c r="R137" i="52"/>
  <c r="Q137" i="52"/>
  <c r="P137" i="52"/>
  <c r="O137" i="52"/>
  <c r="N137" i="52"/>
  <c r="M137" i="52"/>
  <c r="L137" i="52"/>
  <c r="K137" i="52"/>
  <c r="J137" i="52"/>
  <c r="I137" i="52"/>
  <c r="H137" i="52"/>
  <c r="AP136" i="52"/>
  <c r="AP135" i="52"/>
  <c r="AP134" i="52"/>
  <c r="AP133" i="52"/>
  <c r="AP132" i="52"/>
  <c r="AP131" i="52"/>
  <c r="AP130" i="52"/>
  <c r="AP129" i="52"/>
  <c r="AP128" i="52"/>
  <c r="AP127" i="52"/>
  <c r="AP126" i="52"/>
  <c r="AP125" i="52"/>
  <c r="AP124" i="52"/>
  <c r="AP123" i="52"/>
  <c r="AP122" i="52"/>
  <c r="AP121" i="52"/>
  <c r="AP120" i="52"/>
  <c r="AP119" i="52"/>
  <c r="AP118" i="52"/>
  <c r="AP117" i="52"/>
  <c r="AP116" i="52"/>
  <c r="AP115" i="52"/>
  <c r="AP114" i="52"/>
  <c r="AP113" i="52"/>
  <c r="AP112" i="52"/>
  <c r="AP111" i="52"/>
  <c r="AP110" i="52"/>
  <c r="AP109" i="52"/>
  <c r="AP108" i="52"/>
  <c r="AP107" i="52"/>
  <c r="AP106" i="52"/>
  <c r="AP105" i="52"/>
  <c r="AP104" i="52"/>
  <c r="AP103" i="52"/>
  <c r="AP102" i="52"/>
  <c r="AP101" i="52"/>
  <c r="AP100" i="52"/>
  <c r="AP99" i="52"/>
  <c r="AP98" i="52"/>
  <c r="AP197" i="52" s="1"/>
  <c r="AP97" i="52"/>
  <c r="AP96" i="52"/>
  <c r="AP95" i="52"/>
  <c r="AP94" i="52"/>
  <c r="AP93" i="52"/>
  <c r="AP92" i="52"/>
  <c r="AP91" i="52"/>
  <c r="AP90" i="52"/>
  <c r="AP89" i="52"/>
  <c r="AP88" i="52"/>
  <c r="AP87" i="52"/>
  <c r="AP206" i="52" s="1"/>
  <c r="AP86" i="52"/>
  <c r="AP85" i="52"/>
  <c r="AP84" i="52"/>
  <c r="AP83" i="52"/>
  <c r="AP82" i="52"/>
  <c r="AP81" i="52"/>
  <c r="AP80" i="52"/>
  <c r="AP79" i="52"/>
  <c r="AP78" i="52"/>
  <c r="AP77" i="52"/>
  <c r="AP76" i="52"/>
  <c r="AP75" i="52"/>
  <c r="AP74" i="52"/>
  <c r="AP73" i="52"/>
  <c r="AP72" i="52"/>
  <c r="AP71" i="52"/>
  <c r="AP70" i="52"/>
  <c r="AP69" i="52"/>
  <c r="AP68" i="52"/>
  <c r="AP67" i="52"/>
  <c r="AP66" i="52"/>
  <c r="AP65" i="52"/>
  <c r="AP64" i="52"/>
  <c r="AP63" i="52"/>
  <c r="AP62" i="52"/>
  <c r="AP61" i="52"/>
  <c r="AP60" i="52"/>
  <c r="AP59" i="52"/>
  <c r="AP205" i="52" s="1"/>
  <c r="AP58" i="52"/>
  <c r="AP57" i="52"/>
  <c r="AP56" i="52"/>
  <c r="AP55" i="52"/>
  <c r="AP54" i="52"/>
  <c r="AP53" i="52"/>
  <c r="AP52" i="52"/>
  <c r="AP51" i="52"/>
  <c r="AP50" i="52"/>
  <c r="AP49" i="52"/>
  <c r="AP48" i="52"/>
  <c r="AP47" i="52"/>
  <c r="AP46" i="52"/>
  <c r="AP45" i="52"/>
  <c r="AP44" i="52"/>
  <c r="AP43" i="52"/>
  <c r="AP42" i="52"/>
  <c r="AP41" i="52"/>
  <c r="AP40" i="52"/>
  <c r="AP39" i="52"/>
  <c r="AP38" i="52"/>
  <c r="AP37" i="52"/>
  <c r="AP36" i="52"/>
  <c r="AP35" i="52"/>
  <c r="AP34" i="52"/>
  <c r="AP33" i="52"/>
  <c r="AP32" i="52"/>
  <c r="AP31" i="52"/>
  <c r="AP30" i="52"/>
  <c r="AP203" i="52" s="1"/>
  <c r="AP29" i="52"/>
  <c r="AP28" i="52"/>
  <c r="AP27" i="52"/>
  <c r="AP26" i="52"/>
  <c r="AP25" i="52"/>
  <c r="AP24" i="52"/>
  <c r="AP23" i="52"/>
  <c r="AP22" i="52"/>
  <c r="AP21" i="52"/>
  <c r="AP20" i="52"/>
  <c r="AP19" i="52"/>
  <c r="AP18" i="52"/>
  <c r="AP17" i="52"/>
  <c r="AP16" i="52"/>
  <c r="AP15" i="52"/>
  <c r="AP14" i="52"/>
  <c r="AP13" i="52"/>
  <c r="AP202" i="52" s="1"/>
  <c r="AP12" i="52"/>
  <c r="AP11" i="52"/>
  <c r="AP10" i="52"/>
  <c r="AP9" i="52"/>
  <c r="AP8" i="52"/>
  <c r="AP7" i="52"/>
  <c r="AP6" i="52"/>
  <c r="AP198" i="52" l="1"/>
  <c r="AF210" i="52"/>
  <c r="AF215" i="52" s="1"/>
  <c r="AP174" i="52"/>
  <c r="AH210" i="52"/>
  <c r="AH214" i="52" s="1"/>
  <c r="AI210" i="52"/>
  <c r="AI214" i="52" s="1"/>
  <c r="M210" i="52"/>
  <c r="M211" i="52" s="1"/>
  <c r="AP156" i="52"/>
  <c r="AM210" i="52"/>
  <c r="AM211" i="52" s="1"/>
  <c r="AL210" i="52"/>
  <c r="AB210" i="52"/>
  <c r="AB214" i="52" s="1"/>
  <c r="AN210" i="52"/>
  <c r="AN215" i="52" s="1"/>
  <c r="AK210" i="52"/>
  <c r="AK215" i="52" s="1"/>
  <c r="Q210" i="52"/>
  <c r="Q214" i="52" s="1"/>
  <c r="AC210" i="52"/>
  <c r="AC214" i="52" s="1"/>
  <c r="AO210" i="52"/>
  <c r="AO215" i="52" s="1"/>
  <c r="Y210" i="52"/>
  <c r="Y211" i="52" s="1"/>
  <c r="Y213" i="52" s="1"/>
  <c r="AD210" i="52"/>
  <c r="AD214" i="52" s="1"/>
  <c r="AQ4" i="48"/>
  <c r="AR4" i="48"/>
  <c r="AQ4" i="49"/>
  <c r="AR4" i="49"/>
  <c r="AP204" i="52"/>
  <c r="AP200" i="52"/>
  <c r="U210" i="52"/>
  <c r="U212" i="52" s="1"/>
  <c r="W210" i="52"/>
  <c r="AP208" i="52"/>
  <c r="L210" i="52"/>
  <c r="L211" i="52" s="1"/>
  <c r="X210" i="52"/>
  <c r="X214" i="52" s="1"/>
  <c r="O210" i="52"/>
  <c r="O212" i="52" s="1"/>
  <c r="AA210" i="52"/>
  <c r="AA212" i="52" s="1"/>
  <c r="S210" i="52"/>
  <c r="S211" i="52" s="1"/>
  <c r="R210" i="52"/>
  <c r="R215" i="52" s="1"/>
  <c r="AP207" i="52"/>
  <c r="I210" i="52"/>
  <c r="I211" i="52" s="1"/>
  <c r="J210" i="52"/>
  <c r="J215" i="52" s="1"/>
  <c r="V210" i="52"/>
  <c r="V211" i="52" s="1"/>
  <c r="K210" i="52"/>
  <c r="K211" i="52" s="1"/>
  <c r="AP199" i="52"/>
  <c r="AP196" i="52"/>
  <c r="N210" i="52"/>
  <c r="N211" i="52" s="1"/>
  <c r="Z210" i="52"/>
  <c r="Z211" i="52" s="1"/>
  <c r="H210" i="52"/>
  <c r="H214" i="52" s="1"/>
  <c r="T210" i="52"/>
  <c r="T214" i="52" s="1"/>
  <c r="AP137" i="52"/>
  <c r="AP201" i="52"/>
  <c r="AD215" i="52"/>
  <c r="AD211" i="52"/>
  <c r="AD212" i="52"/>
  <c r="I214" i="52"/>
  <c r="K215" i="52"/>
  <c r="AI211" i="52"/>
  <c r="AI212" i="52"/>
  <c r="AI215" i="52"/>
  <c r="M213" i="52"/>
  <c r="M138" i="52"/>
  <c r="AJ211" i="52"/>
  <c r="AJ212" i="52"/>
  <c r="AJ214" i="52"/>
  <c r="AJ215" i="52"/>
  <c r="AL211" i="52"/>
  <c r="AL212" i="52"/>
  <c r="AL214" i="52"/>
  <c r="AL215" i="52"/>
  <c r="T212" i="52"/>
  <c r="AF211" i="52"/>
  <c r="AF212" i="52"/>
  <c r="AF214" i="52"/>
  <c r="AH211" i="52"/>
  <c r="AH212" i="52"/>
  <c r="L215" i="52"/>
  <c r="Z212" i="52"/>
  <c r="Z214" i="52"/>
  <c r="H211" i="52"/>
  <c r="H212" i="52"/>
  <c r="O211" i="52"/>
  <c r="AO214" i="52"/>
  <c r="AO212" i="52"/>
  <c r="AE211" i="52"/>
  <c r="AE212" i="52"/>
  <c r="AE214" i="52"/>
  <c r="AE215" i="52"/>
  <c r="AG211" i="52"/>
  <c r="AG212" i="52"/>
  <c r="AG214" i="52"/>
  <c r="AG215" i="52"/>
  <c r="V214" i="52"/>
  <c r="W211" i="52"/>
  <c r="W212" i="52"/>
  <c r="W214" i="52"/>
  <c r="W215" i="52"/>
  <c r="AK214" i="52"/>
  <c r="AA211" i="52"/>
  <c r="AM212" i="52"/>
  <c r="AM214" i="52"/>
  <c r="AM215" i="52"/>
  <c r="P212" i="52"/>
  <c r="AB212" i="52"/>
  <c r="P211" i="52"/>
  <c r="Q212" i="52"/>
  <c r="AC212" i="52"/>
  <c r="Q211" i="52"/>
  <c r="M215" i="52"/>
  <c r="M214" i="52"/>
  <c r="Y214" i="52"/>
  <c r="M212" i="52"/>
  <c r="Y212" i="52"/>
  <c r="P215" i="52"/>
  <c r="Q215" i="52"/>
  <c r="AC215" i="52"/>
  <c r="I201" i="50"/>
  <c r="J201" i="50"/>
  <c r="K201" i="50"/>
  <c r="L201" i="50"/>
  <c r="M201" i="50"/>
  <c r="N201" i="50"/>
  <c r="O201" i="50"/>
  <c r="P201" i="50"/>
  <c r="Q201" i="50"/>
  <c r="R201" i="50"/>
  <c r="S201" i="50"/>
  <c r="T201" i="50"/>
  <c r="U201" i="50"/>
  <c r="V201" i="50"/>
  <c r="W201" i="50"/>
  <c r="X201" i="50"/>
  <c r="Y201" i="50"/>
  <c r="Z201" i="50"/>
  <c r="AA201" i="50"/>
  <c r="AB201" i="50"/>
  <c r="AC201" i="50"/>
  <c r="AD201" i="50"/>
  <c r="AE201" i="50"/>
  <c r="AF201" i="50"/>
  <c r="AG201" i="50"/>
  <c r="AH201" i="50"/>
  <c r="AI201" i="50"/>
  <c r="AJ201" i="50"/>
  <c r="AK201" i="50"/>
  <c r="AL201" i="50"/>
  <c r="AM201" i="50"/>
  <c r="AN201" i="50"/>
  <c r="AO201" i="50"/>
  <c r="AQ201" i="50"/>
  <c r="H201" i="50"/>
  <c r="Y138" i="52" l="1"/>
  <c r="AN211" i="52"/>
  <c r="AN213" i="52" s="1"/>
  <c r="AN138" i="52" s="1"/>
  <c r="U214" i="52"/>
  <c r="J214" i="52"/>
  <c r="AK212" i="52"/>
  <c r="AN212" i="52"/>
  <c r="U215" i="52"/>
  <c r="AN214" i="52"/>
  <c r="X212" i="52"/>
  <c r="U211" i="52"/>
  <c r="J212" i="52"/>
  <c r="AC211" i="52"/>
  <c r="AC138" i="52" s="1"/>
  <c r="X211" i="52"/>
  <c r="X138" i="52" s="1"/>
  <c r="Z215" i="52"/>
  <c r="J211" i="52"/>
  <c r="AK211" i="52"/>
  <c r="X215" i="52"/>
  <c r="Y215" i="52"/>
  <c r="I215" i="52"/>
  <c r="I212" i="52"/>
  <c r="AP210" i="52"/>
  <c r="AB215" i="52"/>
  <c r="AB211" i="52"/>
  <c r="AB213" i="52" s="1"/>
  <c r="AO211" i="52"/>
  <c r="AH215" i="52"/>
  <c r="V215" i="52"/>
  <c r="T211" i="52"/>
  <c r="T138" i="52" s="1"/>
  <c r="AA215" i="52"/>
  <c r="AA214" i="52"/>
  <c r="O215" i="52"/>
  <c r="O214" i="52"/>
  <c r="N215" i="52"/>
  <c r="S215" i="52"/>
  <c r="L214" i="52"/>
  <c r="N214" i="52"/>
  <c r="S214" i="52"/>
  <c r="R214" i="52"/>
  <c r="L212" i="52"/>
  <c r="N212" i="52"/>
  <c r="S212" i="52"/>
  <c r="R212" i="52"/>
  <c r="K214" i="52"/>
  <c r="V212" i="52"/>
  <c r="R211" i="52"/>
  <c r="R138" i="52" s="1"/>
  <c r="H215" i="52"/>
  <c r="T215" i="52"/>
  <c r="K212" i="52"/>
  <c r="H138" i="52"/>
  <c r="H213" i="52"/>
  <c r="AJ213" i="52"/>
  <c r="AJ138" i="52"/>
  <c r="AA213" i="52"/>
  <c r="AA138" i="52"/>
  <c r="AG138" i="52"/>
  <c r="AG213" i="52"/>
  <c r="Z213" i="52"/>
  <c r="Z138" i="52"/>
  <c r="W213" i="52"/>
  <c r="W138" i="52"/>
  <c r="AI213" i="52"/>
  <c r="AI138" i="52"/>
  <c r="Q138" i="52"/>
  <c r="Q213" i="52"/>
  <c r="L213" i="52"/>
  <c r="L138" i="52"/>
  <c r="AF138" i="52"/>
  <c r="AF213" i="52"/>
  <c r="N213" i="52"/>
  <c r="N138" i="52"/>
  <c r="AO138" i="52"/>
  <c r="AO213" i="52"/>
  <c r="T213" i="52"/>
  <c r="J213" i="52"/>
  <c r="J138" i="52"/>
  <c r="O213" i="52"/>
  <c r="O138" i="52"/>
  <c r="AL213" i="52"/>
  <c r="AL138" i="52"/>
  <c r="AP215" i="52"/>
  <c r="AP211" i="52"/>
  <c r="AP213" i="52" s="1"/>
  <c r="AP212" i="52"/>
  <c r="AP214" i="52"/>
  <c r="AD138" i="52"/>
  <c r="AD213" i="52"/>
  <c r="P213" i="52"/>
  <c r="P138" i="52"/>
  <c r="AH213" i="52"/>
  <c r="AH138" i="52"/>
  <c r="U138" i="52"/>
  <c r="U213" i="52"/>
  <c r="AE213" i="52"/>
  <c r="AE138" i="52"/>
  <c r="I138" i="52"/>
  <c r="I213" i="52"/>
  <c r="S213" i="52"/>
  <c r="S138" i="52"/>
  <c r="AM213" i="52"/>
  <c r="AM138" i="52"/>
  <c r="AK213" i="52"/>
  <c r="AK138" i="52"/>
  <c r="V213" i="52"/>
  <c r="V138" i="52"/>
  <c r="K213" i="52"/>
  <c r="K138" i="52"/>
  <c r="L142" i="50"/>
  <c r="X213" i="52" l="1"/>
  <c r="AC213" i="52"/>
  <c r="AB138" i="52"/>
  <c r="R213" i="52"/>
  <c r="AP145" i="50"/>
  <c r="AP146" i="50"/>
  <c r="AO208" i="50"/>
  <c r="AN208" i="50"/>
  <c r="AM208" i="50"/>
  <c r="AL208" i="50"/>
  <c r="AK208" i="50"/>
  <c r="AJ208" i="50"/>
  <c r="AI208" i="50"/>
  <c r="AH208" i="50"/>
  <c r="AG208" i="50"/>
  <c r="AF208" i="50"/>
  <c r="AE208" i="50"/>
  <c r="AD208" i="50"/>
  <c r="AC208" i="50"/>
  <c r="AB208" i="50"/>
  <c r="AA208" i="50"/>
  <c r="Z208" i="50"/>
  <c r="Y208" i="50"/>
  <c r="X208" i="50"/>
  <c r="W208" i="50"/>
  <c r="V208" i="50"/>
  <c r="U208" i="50"/>
  <c r="T208" i="50"/>
  <c r="S208" i="50"/>
  <c r="R208" i="50"/>
  <c r="Q208" i="50"/>
  <c r="P208" i="50"/>
  <c r="O208" i="50"/>
  <c r="N208" i="50"/>
  <c r="M208" i="50"/>
  <c r="L208" i="50"/>
  <c r="K208" i="50"/>
  <c r="J208" i="50"/>
  <c r="I208" i="50"/>
  <c r="H208" i="50"/>
  <c r="AO207" i="50"/>
  <c r="AN207" i="50"/>
  <c r="AM207" i="50"/>
  <c r="AL207" i="50"/>
  <c r="AK207" i="50"/>
  <c r="AJ207" i="50"/>
  <c r="AI207" i="50"/>
  <c r="AH207" i="50"/>
  <c r="AG207" i="50"/>
  <c r="AF207" i="50"/>
  <c r="AE207" i="50"/>
  <c r="AD207" i="50"/>
  <c r="AC207" i="50"/>
  <c r="AB207" i="50"/>
  <c r="AA207" i="50"/>
  <c r="Z207" i="50"/>
  <c r="Y207" i="50"/>
  <c r="X207" i="50"/>
  <c r="W207" i="50"/>
  <c r="V207" i="50"/>
  <c r="U207" i="50"/>
  <c r="T207" i="50"/>
  <c r="S207" i="50"/>
  <c r="R207" i="50"/>
  <c r="Q207" i="50"/>
  <c r="P207" i="50"/>
  <c r="O207" i="50"/>
  <c r="N207" i="50"/>
  <c r="M207" i="50"/>
  <c r="L207" i="50"/>
  <c r="K207" i="50"/>
  <c r="J207" i="50"/>
  <c r="I207" i="50"/>
  <c r="H207" i="50"/>
  <c r="AO206" i="50"/>
  <c r="AN206" i="50"/>
  <c r="AM206" i="50"/>
  <c r="AL206" i="50"/>
  <c r="AK206" i="50"/>
  <c r="AJ206" i="50"/>
  <c r="AI206" i="50"/>
  <c r="AH206" i="50"/>
  <c r="AG206" i="50"/>
  <c r="AF206" i="50"/>
  <c r="AE206" i="50"/>
  <c r="AD206" i="50"/>
  <c r="AC206" i="50"/>
  <c r="AB206" i="50"/>
  <c r="AA206" i="50"/>
  <c r="Z206" i="50"/>
  <c r="Y206" i="50"/>
  <c r="X206" i="50"/>
  <c r="W206" i="50"/>
  <c r="V206" i="50"/>
  <c r="U206" i="50"/>
  <c r="T206" i="50"/>
  <c r="S206" i="50"/>
  <c r="R206" i="50"/>
  <c r="Q206" i="50"/>
  <c r="P206" i="50"/>
  <c r="O206" i="50"/>
  <c r="N206" i="50"/>
  <c r="M206" i="50"/>
  <c r="L206" i="50"/>
  <c r="K206" i="50"/>
  <c r="J206" i="50"/>
  <c r="I206" i="50"/>
  <c r="H206" i="50"/>
  <c r="AO205" i="50"/>
  <c r="AN205" i="50"/>
  <c r="AM205" i="50"/>
  <c r="AL205" i="50"/>
  <c r="AK205" i="50"/>
  <c r="AJ205" i="50"/>
  <c r="AI205" i="50"/>
  <c r="AH205" i="50"/>
  <c r="AG205" i="50"/>
  <c r="AF205" i="50"/>
  <c r="AE205" i="50"/>
  <c r="AD205" i="50"/>
  <c r="AC205" i="50"/>
  <c r="AB205" i="50"/>
  <c r="AA205" i="50"/>
  <c r="Z205" i="50"/>
  <c r="Y205" i="50"/>
  <c r="X205" i="50"/>
  <c r="W205" i="50"/>
  <c r="V205" i="50"/>
  <c r="U205" i="50"/>
  <c r="T205" i="50"/>
  <c r="S205" i="50"/>
  <c r="R205" i="50"/>
  <c r="Q205" i="50"/>
  <c r="P205" i="50"/>
  <c r="O205" i="50"/>
  <c r="N205" i="50"/>
  <c r="M205" i="50"/>
  <c r="L205" i="50"/>
  <c r="K205" i="50"/>
  <c r="J205" i="50"/>
  <c r="I205" i="50"/>
  <c r="H205" i="50"/>
  <c r="AO204" i="50"/>
  <c r="AN204" i="50"/>
  <c r="AM204" i="50"/>
  <c r="AL204" i="50"/>
  <c r="AK204" i="50"/>
  <c r="AJ204" i="50"/>
  <c r="AI204" i="50"/>
  <c r="AH204" i="50"/>
  <c r="AG204" i="50"/>
  <c r="AF204" i="50"/>
  <c r="AE204" i="50"/>
  <c r="AD204" i="50"/>
  <c r="AC204" i="50"/>
  <c r="AB204" i="50"/>
  <c r="AA204" i="50"/>
  <c r="Z204" i="50"/>
  <c r="Y204" i="50"/>
  <c r="X204" i="50"/>
  <c r="W204" i="50"/>
  <c r="V204" i="50"/>
  <c r="U204" i="50"/>
  <c r="T204" i="50"/>
  <c r="S204" i="50"/>
  <c r="R204" i="50"/>
  <c r="Q204" i="50"/>
  <c r="P204" i="50"/>
  <c r="O204" i="50"/>
  <c r="N204" i="50"/>
  <c r="M204" i="50"/>
  <c r="L204" i="50"/>
  <c r="K204" i="50"/>
  <c r="J204" i="50"/>
  <c r="I204" i="50"/>
  <c r="H204" i="50"/>
  <c r="AQ203" i="50"/>
  <c r="AO203" i="50"/>
  <c r="AN203" i="50"/>
  <c r="AM203" i="50"/>
  <c r="AL203" i="50"/>
  <c r="AK203" i="50"/>
  <c r="AJ203" i="50"/>
  <c r="AI203" i="50"/>
  <c r="AH203" i="50"/>
  <c r="AG203" i="50"/>
  <c r="AF203" i="50"/>
  <c r="AE203" i="50"/>
  <c r="AD203" i="50"/>
  <c r="AC203" i="50"/>
  <c r="AB203" i="50"/>
  <c r="AA203" i="50"/>
  <c r="Z203" i="50"/>
  <c r="Y203" i="50"/>
  <c r="X203" i="50"/>
  <c r="W203" i="50"/>
  <c r="V203" i="50"/>
  <c r="U203" i="50"/>
  <c r="T203" i="50"/>
  <c r="S203" i="50"/>
  <c r="R203" i="50"/>
  <c r="Q203" i="50"/>
  <c r="P203" i="50"/>
  <c r="O203" i="50"/>
  <c r="N203" i="50"/>
  <c r="M203" i="50"/>
  <c r="L203" i="50"/>
  <c r="K203" i="50"/>
  <c r="J203" i="50"/>
  <c r="I203" i="50"/>
  <c r="H203" i="50"/>
  <c r="AO202" i="50"/>
  <c r="AN202" i="50"/>
  <c r="AM202" i="50"/>
  <c r="AL202" i="50"/>
  <c r="AK202" i="50"/>
  <c r="AJ202" i="50"/>
  <c r="AI202" i="50"/>
  <c r="AH202" i="50"/>
  <c r="AG202" i="50"/>
  <c r="AF202" i="50"/>
  <c r="AE202" i="50"/>
  <c r="AD202" i="50"/>
  <c r="AC202" i="50"/>
  <c r="AB202" i="50"/>
  <c r="AA202" i="50"/>
  <c r="Z202" i="50"/>
  <c r="Y202" i="50"/>
  <c r="X202" i="50"/>
  <c r="W202" i="50"/>
  <c r="V202" i="50"/>
  <c r="U202" i="50"/>
  <c r="T202" i="50"/>
  <c r="S202" i="50"/>
  <c r="R202" i="50"/>
  <c r="Q202" i="50"/>
  <c r="P202" i="50"/>
  <c r="O202" i="50"/>
  <c r="N202" i="50"/>
  <c r="M202" i="50"/>
  <c r="L202" i="50"/>
  <c r="K202" i="50"/>
  <c r="J202" i="50"/>
  <c r="I202" i="50"/>
  <c r="H202" i="50"/>
  <c r="AO200" i="50"/>
  <c r="AN200" i="50"/>
  <c r="AM200" i="50"/>
  <c r="AL200" i="50"/>
  <c r="AK200" i="50"/>
  <c r="AJ200" i="50"/>
  <c r="AI200" i="50"/>
  <c r="AH200" i="50"/>
  <c r="AG200" i="50"/>
  <c r="AF200" i="50"/>
  <c r="AE200" i="50"/>
  <c r="AD200" i="50"/>
  <c r="AC200" i="50"/>
  <c r="AB200" i="50"/>
  <c r="AA200" i="50"/>
  <c r="Z200" i="50"/>
  <c r="Y200" i="50"/>
  <c r="X200" i="50"/>
  <c r="W200" i="50"/>
  <c r="V200" i="50"/>
  <c r="U200" i="50"/>
  <c r="T200" i="50"/>
  <c r="S200" i="50"/>
  <c r="R200" i="50"/>
  <c r="Q200" i="50"/>
  <c r="P200" i="50"/>
  <c r="O200" i="50"/>
  <c r="N200" i="50"/>
  <c r="M200" i="50"/>
  <c r="L200" i="50"/>
  <c r="K200" i="50"/>
  <c r="J200" i="50"/>
  <c r="I200" i="50"/>
  <c r="H200" i="50"/>
  <c r="AO199" i="50"/>
  <c r="AN199" i="50"/>
  <c r="AM199" i="50"/>
  <c r="AL199" i="50"/>
  <c r="AK199" i="50"/>
  <c r="AJ199" i="50"/>
  <c r="AI199" i="50"/>
  <c r="AH199" i="50"/>
  <c r="AG199" i="50"/>
  <c r="AF199" i="50"/>
  <c r="AE199" i="50"/>
  <c r="AD199" i="50"/>
  <c r="AC199" i="50"/>
  <c r="AB199" i="50"/>
  <c r="AA199" i="50"/>
  <c r="Z199" i="50"/>
  <c r="Y199" i="50"/>
  <c r="X199" i="50"/>
  <c r="W199" i="50"/>
  <c r="V199" i="50"/>
  <c r="U199" i="50"/>
  <c r="T199" i="50"/>
  <c r="S199" i="50"/>
  <c r="R199" i="50"/>
  <c r="Q199" i="50"/>
  <c r="P199" i="50"/>
  <c r="O199" i="50"/>
  <c r="N199" i="50"/>
  <c r="M199" i="50"/>
  <c r="L199" i="50"/>
  <c r="K199" i="50"/>
  <c r="J199" i="50"/>
  <c r="I199" i="50"/>
  <c r="H199" i="50"/>
  <c r="AO198" i="50"/>
  <c r="AN198" i="50"/>
  <c r="AM198" i="50"/>
  <c r="AL198" i="50"/>
  <c r="AK198" i="50"/>
  <c r="AJ198" i="50"/>
  <c r="AI198" i="50"/>
  <c r="AH198" i="50"/>
  <c r="AG198" i="50"/>
  <c r="AF198" i="50"/>
  <c r="AE198" i="50"/>
  <c r="AD198" i="50"/>
  <c r="AC198" i="50"/>
  <c r="AB198" i="50"/>
  <c r="AA198" i="50"/>
  <c r="Z198" i="50"/>
  <c r="Y198" i="50"/>
  <c r="X198" i="50"/>
  <c r="W198" i="50"/>
  <c r="V198" i="50"/>
  <c r="U198" i="50"/>
  <c r="T198" i="50"/>
  <c r="S198" i="50"/>
  <c r="R198" i="50"/>
  <c r="Q198" i="50"/>
  <c r="P198" i="50"/>
  <c r="O198" i="50"/>
  <c r="N198" i="50"/>
  <c r="M198" i="50"/>
  <c r="L198" i="50"/>
  <c r="K198" i="50"/>
  <c r="J198" i="50"/>
  <c r="I198" i="50"/>
  <c r="H198" i="50"/>
  <c r="AQ197" i="50"/>
  <c r="AO197" i="50"/>
  <c r="AN197" i="50"/>
  <c r="AM197" i="50"/>
  <c r="AL197" i="50"/>
  <c r="AK197" i="50"/>
  <c r="AJ197" i="50"/>
  <c r="AI197" i="50"/>
  <c r="AH197" i="50"/>
  <c r="AG197" i="50"/>
  <c r="AF197" i="50"/>
  <c r="AE197" i="50"/>
  <c r="AD197" i="50"/>
  <c r="AC197" i="50"/>
  <c r="AB197" i="50"/>
  <c r="AA197" i="50"/>
  <c r="Z197" i="50"/>
  <c r="Y197" i="50"/>
  <c r="X197" i="50"/>
  <c r="W197" i="50"/>
  <c r="V197" i="50"/>
  <c r="U197" i="50"/>
  <c r="T197" i="50"/>
  <c r="S197" i="50"/>
  <c r="R197" i="50"/>
  <c r="Q197" i="50"/>
  <c r="P197" i="50"/>
  <c r="O197" i="50"/>
  <c r="N197" i="50"/>
  <c r="M197" i="50"/>
  <c r="L197" i="50"/>
  <c r="K197" i="50"/>
  <c r="J197" i="50"/>
  <c r="I197" i="50"/>
  <c r="H197" i="50"/>
  <c r="AQ196" i="50"/>
  <c r="AO196" i="50"/>
  <c r="AN196" i="50"/>
  <c r="AM196" i="50"/>
  <c r="AL196" i="50"/>
  <c r="AK196" i="50"/>
  <c r="AJ196" i="50"/>
  <c r="AI196" i="50"/>
  <c r="AH196" i="50"/>
  <c r="AG196" i="50"/>
  <c r="AF196" i="50"/>
  <c r="AE196" i="50"/>
  <c r="AD196" i="50"/>
  <c r="AC196" i="50"/>
  <c r="AB196" i="50"/>
  <c r="AA196" i="50"/>
  <c r="Z196" i="50"/>
  <c r="Y196" i="50"/>
  <c r="X196" i="50"/>
  <c r="W196" i="50"/>
  <c r="V196" i="50"/>
  <c r="U196" i="50"/>
  <c r="T196" i="50"/>
  <c r="S196" i="50"/>
  <c r="R196" i="50"/>
  <c r="Q196" i="50"/>
  <c r="P196" i="50"/>
  <c r="O196" i="50"/>
  <c r="N196" i="50"/>
  <c r="M196" i="50"/>
  <c r="L196" i="50"/>
  <c r="K196" i="50"/>
  <c r="J196" i="50"/>
  <c r="I196" i="50"/>
  <c r="H196" i="50"/>
  <c r="AQ194" i="50"/>
  <c r="I194" i="50"/>
  <c r="H194" i="50"/>
  <c r="AO174" i="50"/>
  <c r="AN174" i="50"/>
  <c r="AM174" i="50"/>
  <c r="AL174" i="50"/>
  <c r="AK174" i="50"/>
  <c r="AJ174" i="50"/>
  <c r="AI174" i="50"/>
  <c r="AH174" i="50"/>
  <c r="AG174" i="50"/>
  <c r="AF174" i="50"/>
  <c r="AE174" i="50"/>
  <c r="AD174" i="50"/>
  <c r="AC174" i="50"/>
  <c r="AB174" i="50"/>
  <c r="AA174" i="50"/>
  <c r="Z174" i="50"/>
  <c r="Y174" i="50"/>
  <c r="X174" i="50"/>
  <c r="W174" i="50"/>
  <c r="V174" i="50"/>
  <c r="U174" i="50"/>
  <c r="T174" i="50"/>
  <c r="S174" i="50"/>
  <c r="R174" i="50"/>
  <c r="Q174" i="50"/>
  <c r="P174" i="50"/>
  <c r="O174" i="50"/>
  <c r="N174" i="50"/>
  <c r="M174" i="50"/>
  <c r="L174" i="50"/>
  <c r="K174" i="50"/>
  <c r="J174" i="50"/>
  <c r="I174" i="50"/>
  <c r="H174" i="50"/>
  <c r="AP173" i="50"/>
  <c r="AP172" i="50"/>
  <c r="AP171" i="50"/>
  <c r="AP170" i="50"/>
  <c r="AP169" i="50"/>
  <c r="AP168" i="50"/>
  <c r="AP167" i="50"/>
  <c r="AP166" i="50"/>
  <c r="AP165" i="50"/>
  <c r="AP164" i="50"/>
  <c r="BD161" i="50"/>
  <c r="BC161" i="50"/>
  <c r="BB161" i="50"/>
  <c r="AU161" i="50"/>
  <c r="AQ161" i="50"/>
  <c r="AO161" i="50"/>
  <c r="AN161" i="50"/>
  <c r="AM161" i="50"/>
  <c r="AL161" i="50"/>
  <c r="AK161" i="50"/>
  <c r="AJ161" i="50"/>
  <c r="AI161" i="50"/>
  <c r="AH161" i="50"/>
  <c r="AG161" i="50"/>
  <c r="AF161" i="50"/>
  <c r="AE161" i="50"/>
  <c r="AD161" i="50"/>
  <c r="AC161" i="50"/>
  <c r="AB161" i="50"/>
  <c r="AA161" i="50"/>
  <c r="Z161" i="50"/>
  <c r="Y161" i="50"/>
  <c r="X161" i="50"/>
  <c r="W161" i="50"/>
  <c r="V161" i="50"/>
  <c r="U161" i="50"/>
  <c r="T161" i="50"/>
  <c r="S161" i="50"/>
  <c r="R161" i="50"/>
  <c r="Q161" i="50"/>
  <c r="P161" i="50"/>
  <c r="O161" i="50"/>
  <c r="N161" i="50"/>
  <c r="M161" i="50"/>
  <c r="L161" i="50"/>
  <c r="K161" i="50"/>
  <c r="J161" i="50"/>
  <c r="I161" i="50"/>
  <c r="H161" i="50"/>
  <c r="AO156" i="50"/>
  <c r="AN156" i="50"/>
  <c r="AM156" i="50"/>
  <c r="AL156" i="50"/>
  <c r="AK156" i="50"/>
  <c r="AJ156" i="50"/>
  <c r="AI156" i="50"/>
  <c r="AH156" i="50"/>
  <c r="AG156" i="50"/>
  <c r="AF156" i="50"/>
  <c r="AE156" i="50"/>
  <c r="AD156" i="50"/>
  <c r="AC156" i="50"/>
  <c r="AB156" i="50"/>
  <c r="AA156" i="50"/>
  <c r="Z156" i="50"/>
  <c r="Y156" i="50"/>
  <c r="X156" i="50"/>
  <c r="W156" i="50"/>
  <c r="V156" i="50"/>
  <c r="U156" i="50"/>
  <c r="T156" i="50"/>
  <c r="S156" i="50"/>
  <c r="R156" i="50"/>
  <c r="Q156" i="50"/>
  <c r="P156" i="50"/>
  <c r="O156" i="50"/>
  <c r="N156" i="50"/>
  <c r="M156" i="50"/>
  <c r="L156" i="50"/>
  <c r="K156" i="50"/>
  <c r="J156" i="50"/>
  <c r="I156" i="50"/>
  <c r="H156" i="50"/>
  <c r="AP155" i="50"/>
  <c r="AO155" i="50"/>
  <c r="AP154" i="50"/>
  <c r="AO154" i="50"/>
  <c r="AP153" i="50"/>
  <c r="AO153" i="50"/>
  <c r="AP152" i="50"/>
  <c r="AO152" i="50"/>
  <c r="AP151" i="50"/>
  <c r="AO151" i="50"/>
  <c r="AP150" i="50"/>
  <c r="AO150" i="50"/>
  <c r="AP149" i="50"/>
  <c r="AO149" i="50"/>
  <c r="AP148" i="50"/>
  <c r="AO148" i="50"/>
  <c r="AP147" i="50"/>
  <c r="AO147" i="50"/>
  <c r="AO146" i="50"/>
  <c r="AO145" i="50"/>
  <c r="AP144" i="50"/>
  <c r="AO144" i="50"/>
  <c r="AP143" i="50"/>
  <c r="AO143" i="50"/>
  <c r="AN142" i="50"/>
  <c r="AM142" i="50"/>
  <c r="AL142" i="50"/>
  <c r="AK142" i="50"/>
  <c r="AJ142" i="50"/>
  <c r="AI142" i="50"/>
  <c r="AH142" i="50"/>
  <c r="AG142" i="50"/>
  <c r="AF142" i="50"/>
  <c r="AE142" i="50"/>
  <c r="AD142" i="50"/>
  <c r="AC142" i="50"/>
  <c r="AB142" i="50"/>
  <c r="AA142" i="50"/>
  <c r="Z142" i="50"/>
  <c r="Y142" i="50"/>
  <c r="X142" i="50"/>
  <c r="W142" i="50"/>
  <c r="V142" i="50"/>
  <c r="U142" i="50"/>
  <c r="T142" i="50"/>
  <c r="S142" i="50"/>
  <c r="R142" i="50"/>
  <c r="Q142" i="50"/>
  <c r="P142" i="50"/>
  <c r="O142" i="50"/>
  <c r="N142" i="50"/>
  <c r="M142" i="50"/>
  <c r="K142" i="50"/>
  <c r="J142" i="50"/>
  <c r="I142" i="50"/>
  <c r="H142" i="50"/>
  <c r="AO137" i="50"/>
  <c r="AN137" i="50"/>
  <c r="AM137" i="50"/>
  <c r="AL137" i="50"/>
  <c r="AK137" i="50"/>
  <c r="AJ137" i="50"/>
  <c r="AI137" i="50"/>
  <c r="AH137" i="50"/>
  <c r="AG137" i="50"/>
  <c r="AF137" i="50"/>
  <c r="AE137" i="50"/>
  <c r="AD137" i="50"/>
  <c r="AC137" i="50"/>
  <c r="AB137" i="50"/>
  <c r="AA137" i="50"/>
  <c r="Z137" i="50"/>
  <c r="Y137" i="50"/>
  <c r="X137" i="50"/>
  <c r="W137" i="50"/>
  <c r="V137" i="50"/>
  <c r="U137" i="50"/>
  <c r="T137" i="50"/>
  <c r="S137" i="50"/>
  <c r="R137" i="50"/>
  <c r="Q137" i="50"/>
  <c r="P137" i="50"/>
  <c r="O137" i="50"/>
  <c r="N137" i="50"/>
  <c r="M137" i="50"/>
  <c r="L137" i="50"/>
  <c r="K137" i="50"/>
  <c r="J137" i="50"/>
  <c r="I137" i="50"/>
  <c r="H137" i="50"/>
  <c r="AP136" i="50"/>
  <c r="AP135" i="50"/>
  <c r="AP134" i="50"/>
  <c r="AP133" i="50"/>
  <c r="AP132" i="50"/>
  <c r="AP131" i="50"/>
  <c r="AP130" i="50"/>
  <c r="AP129" i="50"/>
  <c r="AP128" i="50"/>
  <c r="AP127" i="50"/>
  <c r="AP126" i="50"/>
  <c r="AP125" i="50"/>
  <c r="AP124" i="50"/>
  <c r="AP123" i="50"/>
  <c r="AP122" i="50"/>
  <c r="AP121" i="50"/>
  <c r="AP120" i="50"/>
  <c r="AP119" i="50"/>
  <c r="AP118" i="50"/>
  <c r="AP117" i="50"/>
  <c r="AP116" i="50"/>
  <c r="AP115" i="50"/>
  <c r="AP114" i="50"/>
  <c r="AP113" i="50"/>
  <c r="AP112" i="50"/>
  <c r="AP111" i="50"/>
  <c r="AP110" i="50"/>
  <c r="AP109" i="50"/>
  <c r="AP108" i="50"/>
  <c r="AP107" i="50"/>
  <c r="AP106" i="50"/>
  <c r="AP105" i="50"/>
  <c r="AP104" i="50"/>
  <c r="AP103" i="50"/>
  <c r="AP102" i="50"/>
  <c r="AP101" i="50"/>
  <c r="AP100" i="50"/>
  <c r="AP99" i="50"/>
  <c r="AP98" i="50"/>
  <c r="AP97" i="50"/>
  <c r="AP96" i="50"/>
  <c r="AP95" i="50"/>
  <c r="AP94" i="50"/>
  <c r="AP93" i="50"/>
  <c r="AP92" i="50"/>
  <c r="AP91" i="50"/>
  <c r="AP90" i="50"/>
  <c r="AP89" i="50"/>
  <c r="AP88" i="50"/>
  <c r="AP87" i="50"/>
  <c r="AP206" i="50" s="1"/>
  <c r="AP86" i="50"/>
  <c r="AP85" i="50"/>
  <c r="AP84" i="50"/>
  <c r="AP83" i="50"/>
  <c r="AP82" i="50"/>
  <c r="AP81" i="50"/>
  <c r="AP80" i="50"/>
  <c r="AP79" i="50"/>
  <c r="AP78" i="50"/>
  <c r="AP77" i="50"/>
  <c r="AP76" i="50"/>
  <c r="AP75" i="50"/>
  <c r="AP74" i="50"/>
  <c r="AP73" i="50"/>
  <c r="AP72" i="50"/>
  <c r="AP71" i="50"/>
  <c r="AP70" i="50"/>
  <c r="AP69" i="50"/>
  <c r="AP68" i="50"/>
  <c r="AP67" i="50"/>
  <c r="AP66" i="50"/>
  <c r="AP65" i="50"/>
  <c r="AP64" i="50"/>
  <c r="AP63" i="50"/>
  <c r="AP62" i="50"/>
  <c r="AP61" i="50"/>
  <c r="AP60" i="50"/>
  <c r="AP59" i="50"/>
  <c r="AP205" i="50" s="1"/>
  <c r="AP58" i="50"/>
  <c r="AP57" i="50"/>
  <c r="AP56" i="50"/>
  <c r="AP55" i="50"/>
  <c r="AP54" i="50"/>
  <c r="AP53" i="50"/>
  <c r="AP52" i="50"/>
  <c r="AP51" i="50"/>
  <c r="AP50" i="50"/>
  <c r="AP49" i="50"/>
  <c r="AP48" i="50"/>
  <c r="AP47" i="50"/>
  <c r="AP46" i="50"/>
  <c r="AP45" i="50"/>
  <c r="AP44" i="50"/>
  <c r="AP43" i="50"/>
  <c r="AP42" i="50"/>
  <c r="AP41" i="50"/>
  <c r="AP40" i="50"/>
  <c r="AP39" i="50"/>
  <c r="AP38" i="50"/>
  <c r="AP37" i="50"/>
  <c r="AP36" i="50"/>
  <c r="AP35" i="50"/>
  <c r="AP34" i="50"/>
  <c r="AP33" i="50"/>
  <c r="AP32" i="50"/>
  <c r="AP31" i="50"/>
  <c r="AP30" i="50"/>
  <c r="AP203" i="50" s="1"/>
  <c r="AP29" i="50"/>
  <c r="AP28" i="50"/>
  <c r="AP27" i="50"/>
  <c r="AP26" i="50"/>
  <c r="AP25" i="50"/>
  <c r="AP24" i="50"/>
  <c r="AP23" i="50"/>
  <c r="AP22" i="50"/>
  <c r="AP21" i="50"/>
  <c r="AP20" i="50"/>
  <c r="AP19" i="50"/>
  <c r="AP18" i="50"/>
  <c r="AP17" i="50"/>
  <c r="AP16" i="50"/>
  <c r="AP15" i="50"/>
  <c r="AP14" i="50"/>
  <c r="AP13" i="50"/>
  <c r="AP12" i="50"/>
  <c r="AP11" i="50"/>
  <c r="AP10" i="50"/>
  <c r="AP9" i="50"/>
  <c r="AP8" i="50"/>
  <c r="AP7" i="50"/>
  <c r="AP6" i="50"/>
  <c r="AP88" i="48"/>
  <c r="AP89" i="48"/>
  <c r="AP90" i="48"/>
  <c r="AP91" i="48"/>
  <c r="AP92" i="48"/>
  <c r="AP93" i="48"/>
  <c r="AP94" i="48"/>
  <c r="AP95" i="48"/>
  <c r="AP96" i="48"/>
  <c r="AP97" i="48"/>
  <c r="AP98" i="48"/>
  <c r="AP99" i="48"/>
  <c r="AP100" i="48"/>
  <c r="AP101" i="48"/>
  <c r="AP102" i="48"/>
  <c r="AP103" i="48"/>
  <c r="AP104" i="48"/>
  <c r="AP105" i="48"/>
  <c r="AP106" i="48"/>
  <c r="AP107" i="48"/>
  <c r="AP108" i="48"/>
  <c r="AP109" i="48"/>
  <c r="AP110" i="48"/>
  <c r="AP111" i="48"/>
  <c r="AP112" i="48"/>
  <c r="AP113" i="48"/>
  <c r="AP114" i="48"/>
  <c r="AP115" i="48"/>
  <c r="AP116" i="48"/>
  <c r="AP117" i="48"/>
  <c r="AP118" i="48"/>
  <c r="AP119" i="48"/>
  <c r="AP120" i="48"/>
  <c r="AP121" i="48"/>
  <c r="AP122" i="48"/>
  <c r="AP123" i="48"/>
  <c r="AP124" i="48"/>
  <c r="AP125" i="48"/>
  <c r="AP126" i="48"/>
  <c r="AP127" i="48"/>
  <c r="AP128" i="48"/>
  <c r="AP129" i="48"/>
  <c r="AP130" i="48"/>
  <c r="AP131" i="48"/>
  <c r="AP132" i="48"/>
  <c r="AP133" i="48"/>
  <c r="AP134" i="48"/>
  <c r="AP135" i="48"/>
  <c r="AP136" i="48"/>
  <c r="AP201" i="50" l="1"/>
  <c r="AP202" i="50"/>
  <c r="AP204" i="50"/>
  <c r="AN210" i="50"/>
  <c r="AN214" i="50" s="1"/>
  <c r="AP197" i="50"/>
  <c r="AP198" i="50"/>
  <c r="AM210" i="50"/>
  <c r="AM214" i="50" s="1"/>
  <c r="AB210" i="50"/>
  <c r="AB214" i="50" s="1"/>
  <c r="AK210" i="50"/>
  <c r="AK212" i="50" s="1"/>
  <c r="AL210" i="50"/>
  <c r="AL212" i="50" s="1"/>
  <c r="Q210" i="50"/>
  <c r="Q214" i="50" s="1"/>
  <c r="AC210" i="50"/>
  <c r="AC214" i="50" s="1"/>
  <c r="AO210" i="50"/>
  <c r="AO212" i="50" s="1"/>
  <c r="AG210" i="50"/>
  <c r="AG211" i="50" s="1"/>
  <c r="AH210" i="50"/>
  <c r="AH211" i="50" s="1"/>
  <c r="AI210" i="50"/>
  <c r="AI211" i="50" s="1"/>
  <c r="AJ210" i="50"/>
  <c r="AJ211" i="50" s="1"/>
  <c r="P210" i="50"/>
  <c r="P214" i="50" s="1"/>
  <c r="AP174" i="50"/>
  <c r="AP156" i="50"/>
  <c r="AD210" i="50"/>
  <c r="AD214" i="50" s="1"/>
  <c r="AP199" i="50"/>
  <c r="AP196" i="50"/>
  <c r="N210" i="50"/>
  <c r="N215" i="50" s="1"/>
  <c r="Z210" i="50"/>
  <c r="Z211" i="50" s="1"/>
  <c r="S210" i="50"/>
  <c r="S211" i="50" s="1"/>
  <c r="X210" i="50"/>
  <c r="X215" i="50" s="1"/>
  <c r="M210" i="50"/>
  <c r="M211" i="50" s="1"/>
  <c r="AP137" i="50"/>
  <c r="O210" i="50"/>
  <c r="O212" i="50" s="1"/>
  <c r="AA210" i="50"/>
  <c r="AA211" i="50" s="1"/>
  <c r="R210" i="50"/>
  <c r="R212" i="50" s="1"/>
  <c r="AE210" i="50"/>
  <c r="AE212" i="50" s="1"/>
  <c r="AP200" i="50"/>
  <c r="L210" i="50"/>
  <c r="L211" i="50" s="1"/>
  <c r="Y210" i="50"/>
  <c r="Y215" i="50" s="1"/>
  <c r="H210" i="50"/>
  <c r="H211" i="50" s="1"/>
  <c r="T210" i="50"/>
  <c r="T211" i="50" s="1"/>
  <c r="AF210" i="50"/>
  <c r="AF211" i="50" s="1"/>
  <c r="AP208" i="50"/>
  <c r="I210" i="50"/>
  <c r="I215" i="50" s="1"/>
  <c r="U210" i="50"/>
  <c r="U211" i="50" s="1"/>
  <c r="AP207" i="50"/>
  <c r="J210" i="50"/>
  <c r="J211" i="50" s="1"/>
  <c r="V210" i="50"/>
  <c r="V215" i="50" s="1"/>
  <c r="K210" i="50"/>
  <c r="K211" i="50" s="1"/>
  <c r="W210" i="50"/>
  <c r="W212" i="50" s="1"/>
  <c r="I142" i="48"/>
  <c r="J142" i="48"/>
  <c r="K142" i="48"/>
  <c r="L142" i="48"/>
  <c r="M142" i="48"/>
  <c r="N142" i="48"/>
  <c r="O142" i="48"/>
  <c r="P142" i="48"/>
  <c r="Q142" i="48"/>
  <c r="R142" i="48"/>
  <c r="S142" i="48"/>
  <c r="T142" i="48"/>
  <c r="U142" i="48"/>
  <c r="V142" i="48"/>
  <c r="W142" i="48"/>
  <c r="X142" i="48"/>
  <c r="Y142" i="48"/>
  <c r="Z142" i="48"/>
  <c r="AA142" i="48"/>
  <c r="AB142" i="48"/>
  <c r="AC142" i="48"/>
  <c r="AD142" i="48"/>
  <c r="AE142" i="48"/>
  <c r="AF142" i="48"/>
  <c r="H142" i="48"/>
  <c r="I156" i="48"/>
  <c r="H156" i="48"/>
  <c r="J156" i="48"/>
  <c r="K156" i="48"/>
  <c r="L156" i="48"/>
  <c r="M156" i="48"/>
  <c r="N156" i="48"/>
  <c r="O156" i="48"/>
  <c r="P156" i="48"/>
  <c r="Q156" i="48"/>
  <c r="R156" i="48"/>
  <c r="S156" i="48"/>
  <c r="T156" i="48"/>
  <c r="U156" i="48"/>
  <c r="V156" i="48"/>
  <c r="W156" i="48"/>
  <c r="X156" i="48"/>
  <c r="Y156" i="48"/>
  <c r="Z156" i="48"/>
  <c r="AA156" i="48"/>
  <c r="AB156" i="48"/>
  <c r="AC156" i="48"/>
  <c r="AD156" i="48"/>
  <c r="AE156" i="48"/>
  <c r="AF156" i="48"/>
  <c r="AP149" i="48"/>
  <c r="AP150" i="48"/>
  <c r="AP151" i="48"/>
  <c r="AP152" i="48"/>
  <c r="AP153" i="48"/>
  <c r="AP154" i="48"/>
  <c r="AP155" i="48"/>
  <c r="AP143" i="48"/>
  <c r="AP144" i="48"/>
  <c r="AP148" i="48"/>
  <c r="AP147" i="48"/>
  <c r="AP146" i="48"/>
  <c r="AP145" i="48"/>
  <c r="AN156" i="48"/>
  <c r="AM156" i="48"/>
  <c r="AL156" i="48"/>
  <c r="AK156" i="48"/>
  <c r="AJ156" i="48"/>
  <c r="AI156" i="48"/>
  <c r="AH156" i="48"/>
  <c r="AG156" i="48"/>
  <c r="AO155" i="48"/>
  <c r="AO154" i="48"/>
  <c r="AO153" i="48"/>
  <c r="AO152" i="48"/>
  <c r="AO151" i="48"/>
  <c r="AO150" i="48"/>
  <c r="AO149" i="48"/>
  <c r="AO148" i="48"/>
  <c r="AO147" i="48"/>
  <c r="AO146" i="48"/>
  <c r="AO145" i="48"/>
  <c r="AO156" i="48"/>
  <c r="AO144" i="48"/>
  <c r="AO143" i="48"/>
  <c r="AN142" i="48"/>
  <c r="AM142" i="48"/>
  <c r="AL142" i="48"/>
  <c r="AK142" i="48"/>
  <c r="AJ142" i="48"/>
  <c r="AI142" i="48"/>
  <c r="AH142" i="48"/>
  <c r="AG142" i="48"/>
  <c r="AL215" i="50" l="1"/>
  <c r="X214" i="50"/>
  <c r="R215" i="50"/>
  <c r="AN212" i="50"/>
  <c r="AN215" i="50"/>
  <c r="AN211" i="50"/>
  <c r="AN213" i="50" s="1"/>
  <c r="AN138" i="50" s="1"/>
  <c r="AB212" i="50"/>
  <c r="AD211" i="50"/>
  <c r="AD138" i="50" s="1"/>
  <c r="AD212" i="50"/>
  <c r="AD215" i="50"/>
  <c r="AM211" i="50"/>
  <c r="AM138" i="50" s="1"/>
  <c r="AM212" i="50"/>
  <c r="AM215" i="50"/>
  <c r="AO214" i="50"/>
  <c r="AL214" i="50"/>
  <c r="AC212" i="50"/>
  <c r="AL211" i="50"/>
  <c r="AL213" i="50" s="1"/>
  <c r="AC211" i="50"/>
  <c r="AC138" i="50" s="1"/>
  <c r="V214" i="50"/>
  <c r="AK215" i="50"/>
  <c r="AC215" i="50"/>
  <c r="V212" i="50"/>
  <c r="AK214" i="50"/>
  <c r="AP210" i="50"/>
  <c r="AP215" i="50" s="1"/>
  <c r="AO211" i="50"/>
  <c r="AO138" i="50" s="1"/>
  <c r="K215" i="50"/>
  <c r="AB215" i="50"/>
  <c r="AE211" i="50"/>
  <c r="AE138" i="50" s="1"/>
  <c r="R214" i="50"/>
  <c r="L215" i="50"/>
  <c r="R211" i="50"/>
  <c r="R213" i="50" s="1"/>
  <c r="AO215" i="50"/>
  <c r="K214" i="50"/>
  <c r="K212" i="50"/>
  <c r="AE214" i="50"/>
  <c r="AK211" i="50"/>
  <c r="AK213" i="50" s="1"/>
  <c r="Q212" i="50"/>
  <c r="AB211" i="50"/>
  <c r="AB213" i="50" s="1"/>
  <c r="L214" i="50"/>
  <c r="Q211" i="50"/>
  <c r="Q213" i="50" s="1"/>
  <c r="Q215" i="50"/>
  <c r="V211" i="50"/>
  <c r="V213" i="50" s="1"/>
  <c r="N212" i="50"/>
  <c r="AE215" i="50"/>
  <c r="N211" i="50"/>
  <c r="N213" i="50" s="1"/>
  <c r="U214" i="50"/>
  <c r="AI214" i="50"/>
  <c r="U215" i="50"/>
  <c r="AI215" i="50"/>
  <c r="AI212" i="50"/>
  <c r="AG214" i="50"/>
  <c r="AG212" i="50"/>
  <c r="AG215" i="50"/>
  <c r="O211" i="50"/>
  <c r="O213" i="50" s="1"/>
  <c r="U212" i="50"/>
  <c r="I212" i="50"/>
  <c r="AA214" i="50"/>
  <c r="I214" i="50"/>
  <c r="I211" i="50"/>
  <c r="I213" i="50" s="1"/>
  <c r="X212" i="50"/>
  <c r="AH215" i="50"/>
  <c r="AJ214" i="50"/>
  <c r="O214" i="50"/>
  <c r="AH214" i="50"/>
  <c r="AJ212" i="50"/>
  <c r="AA212" i="50"/>
  <c r="O215" i="50"/>
  <c r="AJ215" i="50"/>
  <c r="P212" i="50"/>
  <c r="AH212" i="50"/>
  <c r="AA215" i="50"/>
  <c r="N214" i="50"/>
  <c r="W215" i="50"/>
  <c r="P215" i="50"/>
  <c r="P211" i="50"/>
  <c r="P138" i="50" s="1"/>
  <c r="AF215" i="50"/>
  <c r="H214" i="50"/>
  <c r="AF214" i="50"/>
  <c r="M215" i="50"/>
  <c r="Y212" i="50"/>
  <c r="AF212" i="50"/>
  <c r="Z212" i="50"/>
  <c r="M214" i="50"/>
  <c r="J214" i="50"/>
  <c r="S214" i="50"/>
  <c r="T215" i="50"/>
  <c r="T212" i="50"/>
  <c r="Z215" i="50"/>
  <c r="W211" i="50"/>
  <c r="W213" i="50" s="1"/>
  <c r="Y214" i="50"/>
  <c r="Z214" i="50"/>
  <c r="J215" i="50"/>
  <c r="S215" i="50"/>
  <c r="Y211" i="50"/>
  <c r="Y213" i="50" s="1"/>
  <c r="M212" i="50"/>
  <c r="J212" i="50"/>
  <c r="S212" i="50"/>
  <c r="X211" i="50"/>
  <c r="X213" i="50" s="1"/>
  <c r="H215" i="50"/>
  <c r="T214" i="50"/>
  <c r="L212" i="50"/>
  <c r="W214" i="50"/>
  <c r="H212" i="50"/>
  <c r="Z213" i="50"/>
  <c r="Z138" i="50"/>
  <c r="M213" i="50"/>
  <c r="M138" i="50"/>
  <c r="AI213" i="50"/>
  <c r="AI138" i="50"/>
  <c r="AA213" i="50"/>
  <c r="AA138" i="50"/>
  <c r="J213" i="50"/>
  <c r="J138" i="50"/>
  <c r="U213" i="50"/>
  <c r="U138" i="50"/>
  <c r="K213" i="50"/>
  <c r="K138" i="50"/>
  <c r="AF138" i="50"/>
  <c r="AF213" i="50"/>
  <c r="S213" i="50"/>
  <c r="S138" i="50"/>
  <c r="AH213" i="50"/>
  <c r="AH138" i="50"/>
  <c r="AJ213" i="50"/>
  <c r="AJ138" i="50"/>
  <c r="T138" i="50"/>
  <c r="T213" i="50"/>
  <c r="L213" i="50"/>
  <c r="L138" i="50"/>
  <c r="AG213" i="50"/>
  <c r="AG138" i="50"/>
  <c r="H138" i="50"/>
  <c r="H213" i="50"/>
  <c r="AP156" i="48"/>
  <c r="AD213" i="50" l="1"/>
  <c r="Q138" i="50"/>
  <c r="AE213" i="50"/>
  <c r="AP214" i="50"/>
  <c r="AK138" i="50"/>
  <c r="AB138" i="50"/>
  <c r="AM213" i="50"/>
  <c r="AP211" i="50"/>
  <c r="AP213" i="50" s="1"/>
  <c r="AP212" i="50"/>
  <c r="AL138" i="50"/>
  <c r="R138" i="50"/>
  <c r="V138" i="50"/>
  <c r="AC213" i="50"/>
  <c r="AO213" i="50"/>
  <c r="N138" i="50"/>
  <c r="X138" i="50"/>
  <c r="O138" i="50"/>
  <c r="W138" i="50"/>
  <c r="I138" i="50"/>
  <c r="P213" i="50"/>
  <c r="Y138" i="50"/>
  <c r="J137" i="49"/>
  <c r="K137" i="49"/>
  <c r="L137" i="49"/>
  <c r="M137" i="49"/>
  <c r="N137" i="49"/>
  <c r="O137" i="49"/>
  <c r="P137" i="49"/>
  <c r="Q137" i="49"/>
  <c r="R137" i="49"/>
  <c r="S137" i="49"/>
  <c r="T137" i="49"/>
  <c r="U137" i="49"/>
  <c r="V137" i="49"/>
  <c r="W137" i="49"/>
  <c r="X137" i="49"/>
  <c r="Y137" i="49"/>
  <c r="Z137" i="49"/>
  <c r="AA137" i="49"/>
  <c r="AB137" i="49"/>
  <c r="AC137" i="49"/>
  <c r="AD137" i="49"/>
  <c r="AE137" i="49"/>
  <c r="AF137" i="49"/>
  <c r="I137" i="49"/>
  <c r="K192" i="49"/>
  <c r="L192" i="49"/>
  <c r="M192" i="49"/>
  <c r="N192" i="49"/>
  <c r="O192" i="49"/>
  <c r="P192" i="49"/>
  <c r="Q192" i="49"/>
  <c r="R192" i="49"/>
  <c r="S192" i="49"/>
  <c r="T192" i="49"/>
  <c r="U192" i="49"/>
  <c r="V192" i="49"/>
  <c r="W192" i="49"/>
  <c r="X192" i="49"/>
  <c r="Y192" i="49"/>
  <c r="Z192" i="49"/>
  <c r="AA192" i="49"/>
  <c r="AB192" i="49"/>
  <c r="AC192" i="49"/>
  <c r="AD192" i="49"/>
  <c r="AE192" i="49"/>
  <c r="AF192" i="49"/>
  <c r="AG192" i="49"/>
  <c r="AH192" i="49"/>
  <c r="AI192" i="49"/>
  <c r="AJ192" i="49"/>
  <c r="AK192" i="49"/>
  <c r="AL192" i="49"/>
  <c r="AM192" i="49"/>
  <c r="AN192" i="49"/>
  <c r="AO192" i="49"/>
  <c r="K193" i="49"/>
  <c r="L193" i="49"/>
  <c r="M193" i="49"/>
  <c r="N193" i="49"/>
  <c r="O193" i="49"/>
  <c r="P193" i="49"/>
  <c r="Q193" i="49"/>
  <c r="R193" i="49"/>
  <c r="S193" i="49"/>
  <c r="T193" i="49"/>
  <c r="U193" i="49"/>
  <c r="V193" i="49"/>
  <c r="W193" i="49"/>
  <c r="X193" i="49"/>
  <c r="Y193" i="49"/>
  <c r="Z193" i="49"/>
  <c r="AA193" i="49"/>
  <c r="AB193" i="49"/>
  <c r="AC193" i="49"/>
  <c r="AD193" i="49"/>
  <c r="AE193" i="49"/>
  <c r="AF193" i="49"/>
  <c r="AG193" i="49"/>
  <c r="AH193" i="49"/>
  <c r="AI193" i="49"/>
  <c r="AJ193" i="49"/>
  <c r="AK193" i="49"/>
  <c r="AL193" i="49"/>
  <c r="AM193" i="49"/>
  <c r="AN193" i="49"/>
  <c r="AO193" i="49"/>
  <c r="K194" i="49"/>
  <c r="L194" i="49"/>
  <c r="M194" i="49"/>
  <c r="N194" i="49"/>
  <c r="O194" i="49"/>
  <c r="P194" i="49"/>
  <c r="Q194" i="49"/>
  <c r="R194" i="49"/>
  <c r="S194" i="49"/>
  <c r="T194" i="49"/>
  <c r="U194" i="49"/>
  <c r="V194" i="49"/>
  <c r="W194" i="49"/>
  <c r="X194" i="49"/>
  <c r="Y194" i="49"/>
  <c r="Z194" i="49"/>
  <c r="AA194" i="49"/>
  <c r="AB194" i="49"/>
  <c r="AC194" i="49"/>
  <c r="AD194" i="49"/>
  <c r="AE194" i="49"/>
  <c r="AF194" i="49"/>
  <c r="AG194" i="49"/>
  <c r="AH194" i="49"/>
  <c r="AI194" i="49"/>
  <c r="AJ194" i="49"/>
  <c r="AK194" i="49"/>
  <c r="AL194" i="49"/>
  <c r="AM194" i="49"/>
  <c r="AN194" i="49"/>
  <c r="AO194" i="49"/>
  <c r="K195" i="49"/>
  <c r="L195" i="49"/>
  <c r="M195" i="49"/>
  <c r="N195" i="49"/>
  <c r="O195" i="49"/>
  <c r="P195" i="49"/>
  <c r="Q195" i="49"/>
  <c r="R195" i="49"/>
  <c r="S195" i="49"/>
  <c r="T195" i="49"/>
  <c r="U195" i="49"/>
  <c r="V195" i="49"/>
  <c r="W195" i="49"/>
  <c r="X195" i="49"/>
  <c r="Y195" i="49"/>
  <c r="Z195" i="49"/>
  <c r="AA195" i="49"/>
  <c r="AB195" i="49"/>
  <c r="AC195" i="49"/>
  <c r="AD195" i="49"/>
  <c r="AE195" i="49"/>
  <c r="AF195" i="49"/>
  <c r="AG195" i="49"/>
  <c r="AH195" i="49"/>
  <c r="AI195" i="49"/>
  <c r="AJ195" i="49"/>
  <c r="AK195" i="49"/>
  <c r="AL195" i="49"/>
  <c r="AM195" i="49"/>
  <c r="AO195" i="49"/>
  <c r="K196" i="49"/>
  <c r="L196" i="49"/>
  <c r="M196" i="49"/>
  <c r="N196" i="49"/>
  <c r="O196" i="49"/>
  <c r="P196" i="49"/>
  <c r="Q196" i="49"/>
  <c r="R196" i="49"/>
  <c r="S196" i="49"/>
  <c r="T196" i="49"/>
  <c r="U196" i="49"/>
  <c r="V196" i="49"/>
  <c r="W196" i="49"/>
  <c r="X196" i="49"/>
  <c r="Y196" i="49"/>
  <c r="Z196" i="49"/>
  <c r="AA196" i="49"/>
  <c r="AB196" i="49"/>
  <c r="AC196" i="49"/>
  <c r="AD196" i="49"/>
  <c r="AE196" i="49"/>
  <c r="AF196" i="49"/>
  <c r="AG196" i="49"/>
  <c r="AH196" i="49"/>
  <c r="AI196" i="49"/>
  <c r="AJ196" i="49"/>
  <c r="AK196" i="49"/>
  <c r="AL196" i="49"/>
  <c r="AM196" i="49"/>
  <c r="AN196" i="49"/>
  <c r="AO196" i="49"/>
  <c r="K197" i="49"/>
  <c r="L197" i="49"/>
  <c r="M197" i="49"/>
  <c r="N197" i="49"/>
  <c r="O197" i="49"/>
  <c r="P197" i="49"/>
  <c r="Q197" i="49"/>
  <c r="R197" i="49"/>
  <c r="S197" i="49"/>
  <c r="T197" i="49"/>
  <c r="U197" i="49"/>
  <c r="V197" i="49"/>
  <c r="W197" i="49"/>
  <c r="X197" i="49"/>
  <c r="Y197" i="49"/>
  <c r="Z197" i="49"/>
  <c r="AA197" i="49"/>
  <c r="AB197" i="49"/>
  <c r="AC197" i="49"/>
  <c r="AD197" i="49"/>
  <c r="AE197" i="49"/>
  <c r="AF197" i="49"/>
  <c r="AG197" i="49"/>
  <c r="AH197" i="49"/>
  <c r="AI197" i="49"/>
  <c r="AJ197" i="49"/>
  <c r="AK197" i="49"/>
  <c r="AL197" i="49"/>
  <c r="AM197" i="49"/>
  <c r="AN197" i="49"/>
  <c r="AO197" i="49"/>
  <c r="K198" i="49"/>
  <c r="L198" i="49"/>
  <c r="M198" i="49"/>
  <c r="N198" i="49"/>
  <c r="O198" i="49"/>
  <c r="P198" i="49"/>
  <c r="Q198" i="49"/>
  <c r="R198" i="49"/>
  <c r="S198" i="49"/>
  <c r="T198" i="49"/>
  <c r="U198" i="49"/>
  <c r="V198" i="49"/>
  <c r="W198" i="49"/>
  <c r="X198" i="49"/>
  <c r="Y198" i="49"/>
  <c r="Z198" i="49"/>
  <c r="AA198" i="49"/>
  <c r="AB198" i="49"/>
  <c r="AC198" i="49"/>
  <c r="AD198" i="49"/>
  <c r="AE198" i="49"/>
  <c r="AF198" i="49"/>
  <c r="AG198" i="49"/>
  <c r="AH198" i="49"/>
  <c r="AI198" i="49"/>
  <c r="AJ198" i="49"/>
  <c r="AK198" i="49"/>
  <c r="AL198" i="49"/>
  <c r="AM198" i="49"/>
  <c r="AN198" i="49"/>
  <c r="AO198" i="49"/>
  <c r="K199" i="49"/>
  <c r="L199" i="49"/>
  <c r="M199" i="49"/>
  <c r="N199" i="49"/>
  <c r="O199" i="49"/>
  <c r="P199" i="49"/>
  <c r="Q199" i="49"/>
  <c r="R199" i="49"/>
  <c r="S199" i="49"/>
  <c r="T199" i="49"/>
  <c r="U199" i="49"/>
  <c r="V199" i="49"/>
  <c r="W199" i="49"/>
  <c r="X199" i="49"/>
  <c r="Y199" i="49"/>
  <c r="Z199" i="49"/>
  <c r="AA199" i="49"/>
  <c r="AB199" i="49"/>
  <c r="AC199" i="49"/>
  <c r="AD199" i="49"/>
  <c r="AE199" i="49"/>
  <c r="AF199" i="49"/>
  <c r="AG199" i="49"/>
  <c r="AH199" i="49"/>
  <c r="AI199" i="49"/>
  <c r="AJ199" i="49"/>
  <c r="AK199" i="49"/>
  <c r="AL199" i="49"/>
  <c r="AM199" i="49"/>
  <c r="AN199" i="49"/>
  <c r="AO199" i="49"/>
  <c r="K200" i="49"/>
  <c r="L200" i="49"/>
  <c r="M200" i="49"/>
  <c r="N200" i="49"/>
  <c r="O200" i="49"/>
  <c r="P200" i="49"/>
  <c r="Q200" i="49"/>
  <c r="R200" i="49"/>
  <c r="S200" i="49"/>
  <c r="T200" i="49"/>
  <c r="U200" i="49"/>
  <c r="V200" i="49"/>
  <c r="W200" i="49"/>
  <c r="X200" i="49"/>
  <c r="Y200" i="49"/>
  <c r="Z200" i="49"/>
  <c r="AA200" i="49"/>
  <c r="AB200" i="49"/>
  <c r="AC200" i="49"/>
  <c r="AD200" i="49"/>
  <c r="AE200" i="49"/>
  <c r="AF200" i="49"/>
  <c r="AG200" i="49"/>
  <c r="AH200" i="49"/>
  <c r="AI200" i="49"/>
  <c r="AJ200" i="49"/>
  <c r="AK200" i="49"/>
  <c r="AL200" i="49"/>
  <c r="AM200" i="49"/>
  <c r="AN200" i="49"/>
  <c r="AO200" i="49"/>
  <c r="K201" i="49"/>
  <c r="L201" i="49"/>
  <c r="M201" i="49"/>
  <c r="N201" i="49"/>
  <c r="O201" i="49"/>
  <c r="P201" i="49"/>
  <c r="Q201" i="49"/>
  <c r="R201" i="49"/>
  <c r="S201" i="49"/>
  <c r="T201" i="49"/>
  <c r="U201" i="49"/>
  <c r="V201" i="49"/>
  <c r="W201" i="49"/>
  <c r="X201" i="49"/>
  <c r="Y201" i="49"/>
  <c r="Z201" i="49"/>
  <c r="AA201" i="49"/>
  <c r="AB201" i="49"/>
  <c r="AC201" i="49"/>
  <c r="AD201" i="49"/>
  <c r="AE201" i="49"/>
  <c r="AF201" i="49"/>
  <c r="AG201" i="49"/>
  <c r="AH201" i="49"/>
  <c r="AI201" i="49"/>
  <c r="AJ201" i="49"/>
  <c r="AK201" i="49"/>
  <c r="AL201" i="49"/>
  <c r="AM201" i="49"/>
  <c r="AN201" i="49"/>
  <c r="AO201" i="49"/>
  <c r="K202" i="49"/>
  <c r="L202" i="49"/>
  <c r="M202" i="49"/>
  <c r="N202" i="49"/>
  <c r="O202" i="49"/>
  <c r="P202" i="49"/>
  <c r="Q202" i="49"/>
  <c r="R202" i="49"/>
  <c r="S202" i="49"/>
  <c r="T202" i="49"/>
  <c r="U202" i="49"/>
  <c r="V202" i="49"/>
  <c r="W202" i="49"/>
  <c r="X202" i="49"/>
  <c r="Y202" i="49"/>
  <c r="Z202" i="49"/>
  <c r="AA202" i="49"/>
  <c r="AB202" i="49"/>
  <c r="AC202" i="49"/>
  <c r="AD202" i="49"/>
  <c r="AE202" i="49"/>
  <c r="AF202" i="49"/>
  <c r="AG202" i="49"/>
  <c r="AH202" i="49"/>
  <c r="AI202" i="49"/>
  <c r="AJ202" i="49"/>
  <c r="AK202" i="49"/>
  <c r="AL202" i="49"/>
  <c r="AM202" i="49"/>
  <c r="AN202" i="49"/>
  <c r="AO202" i="49"/>
  <c r="K203" i="49"/>
  <c r="L203" i="49"/>
  <c r="M203" i="49"/>
  <c r="N203" i="49"/>
  <c r="O203" i="49"/>
  <c r="P203" i="49"/>
  <c r="Q203" i="49"/>
  <c r="R203" i="49"/>
  <c r="S203" i="49"/>
  <c r="T203" i="49"/>
  <c r="U203" i="49"/>
  <c r="V203" i="49"/>
  <c r="W203" i="49"/>
  <c r="X203" i="49"/>
  <c r="Y203" i="49"/>
  <c r="Z203" i="49"/>
  <c r="AA203" i="49"/>
  <c r="AB203" i="49"/>
  <c r="AC203" i="49"/>
  <c r="AD203" i="49"/>
  <c r="AE203" i="49"/>
  <c r="AF203" i="49"/>
  <c r="AG203" i="49"/>
  <c r="AH203" i="49"/>
  <c r="AI203" i="49"/>
  <c r="AJ203" i="49"/>
  <c r="AK203" i="49"/>
  <c r="AL203" i="49"/>
  <c r="AM203" i="49"/>
  <c r="AN203" i="49"/>
  <c r="AO203" i="49"/>
  <c r="K204" i="49"/>
  <c r="L204" i="49"/>
  <c r="M204" i="49"/>
  <c r="N204" i="49"/>
  <c r="O204" i="49"/>
  <c r="P204" i="49"/>
  <c r="Q204" i="49"/>
  <c r="R204" i="49"/>
  <c r="S204" i="49"/>
  <c r="T204" i="49"/>
  <c r="U204" i="49"/>
  <c r="V204" i="49"/>
  <c r="W204" i="49"/>
  <c r="X204" i="49"/>
  <c r="Y204" i="49"/>
  <c r="Z204" i="49"/>
  <c r="AA204" i="49"/>
  <c r="AB204" i="49"/>
  <c r="AC204" i="49"/>
  <c r="AD204" i="49"/>
  <c r="AE204" i="49"/>
  <c r="AF204" i="49"/>
  <c r="AG204" i="49"/>
  <c r="AH204" i="49"/>
  <c r="AI204" i="49"/>
  <c r="AJ204" i="49"/>
  <c r="AK204" i="49"/>
  <c r="AL204" i="49"/>
  <c r="AM204" i="49"/>
  <c r="AN204" i="49"/>
  <c r="AO204" i="49"/>
  <c r="P161" i="48"/>
  <c r="Q161" i="48"/>
  <c r="R161" i="48"/>
  <c r="S161" i="48"/>
  <c r="T161" i="48"/>
  <c r="U161" i="48"/>
  <c r="V161" i="48"/>
  <c r="W161" i="48"/>
  <c r="X161" i="48"/>
  <c r="Y161" i="48"/>
  <c r="Z161" i="48"/>
  <c r="AA161" i="48"/>
  <c r="H137" i="48"/>
  <c r="J137" i="48"/>
  <c r="K137" i="48"/>
  <c r="L137" i="48"/>
  <c r="M137" i="48"/>
  <c r="N137" i="48"/>
  <c r="O137" i="48"/>
  <c r="P137" i="48"/>
  <c r="Q137" i="48"/>
  <c r="R137" i="48"/>
  <c r="S137" i="48"/>
  <c r="T137" i="48"/>
  <c r="U137" i="48"/>
  <c r="V137" i="48"/>
  <c r="W137" i="48"/>
  <c r="X137" i="48"/>
  <c r="Y137" i="48"/>
  <c r="Z137" i="48"/>
  <c r="AA137" i="48"/>
  <c r="AB137" i="48"/>
  <c r="AC137" i="48"/>
  <c r="AD137" i="48"/>
  <c r="AE137" i="48"/>
  <c r="AF137" i="48"/>
  <c r="AG137" i="48"/>
  <c r="AH137" i="48"/>
  <c r="AI137" i="48"/>
  <c r="AJ137" i="48"/>
  <c r="AK137" i="48"/>
  <c r="AL137" i="48"/>
  <c r="AM137" i="48"/>
  <c r="AN137" i="48"/>
  <c r="AO137" i="48"/>
  <c r="I137" i="48"/>
  <c r="J196" i="48"/>
  <c r="K196" i="48"/>
  <c r="L196" i="48"/>
  <c r="M196" i="48"/>
  <c r="N196" i="48"/>
  <c r="O196" i="48"/>
  <c r="P196" i="48"/>
  <c r="Q196" i="48"/>
  <c r="R196" i="48"/>
  <c r="S196" i="48"/>
  <c r="T196" i="48"/>
  <c r="U196" i="48"/>
  <c r="V196" i="48"/>
  <c r="W196" i="48"/>
  <c r="X196" i="48"/>
  <c r="Y196" i="48"/>
  <c r="Z196" i="48"/>
  <c r="AA196" i="48"/>
  <c r="AB196" i="48"/>
  <c r="AC196" i="48"/>
  <c r="AD196" i="48"/>
  <c r="AE196" i="48"/>
  <c r="AF196" i="48"/>
  <c r="AG196" i="48"/>
  <c r="AH196" i="48"/>
  <c r="AI196" i="48"/>
  <c r="AJ196" i="48"/>
  <c r="AK196" i="48"/>
  <c r="AL196" i="48"/>
  <c r="AM196" i="48"/>
  <c r="AN196" i="48"/>
  <c r="AO196" i="48"/>
  <c r="J197" i="48"/>
  <c r="K197" i="48"/>
  <c r="L197" i="48"/>
  <c r="M197" i="48"/>
  <c r="N197" i="48"/>
  <c r="O197" i="48"/>
  <c r="P197" i="48"/>
  <c r="Q197" i="48"/>
  <c r="R197" i="48"/>
  <c r="S197" i="48"/>
  <c r="T197" i="48"/>
  <c r="U197" i="48"/>
  <c r="V197" i="48"/>
  <c r="W197" i="48"/>
  <c r="X197" i="48"/>
  <c r="Y197" i="48"/>
  <c r="Z197" i="48"/>
  <c r="AA197" i="48"/>
  <c r="AB197" i="48"/>
  <c r="AC197" i="48"/>
  <c r="AD197" i="48"/>
  <c r="AE197" i="48"/>
  <c r="AF197" i="48"/>
  <c r="AG197" i="48"/>
  <c r="AH197" i="48"/>
  <c r="AI197" i="48"/>
  <c r="AJ197" i="48"/>
  <c r="AK197" i="48"/>
  <c r="AL197" i="48"/>
  <c r="AM197" i="48"/>
  <c r="AN197" i="48"/>
  <c r="AO197" i="48"/>
  <c r="J198" i="48"/>
  <c r="K198" i="48"/>
  <c r="L198" i="48"/>
  <c r="M198" i="48"/>
  <c r="N198" i="48"/>
  <c r="O198" i="48"/>
  <c r="P198" i="48"/>
  <c r="Q198" i="48"/>
  <c r="R198" i="48"/>
  <c r="S198" i="48"/>
  <c r="T198" i="48"/>
  <c r="U198" i="48"/>
  <c r="V198" i="48"/>
  <c r="W198" i="48"/>
  <c r="X198" i="48"/>
  <c r="Y198" i="48"/>
  <c r="Z198" i="48"/>
  <c r="AA198" i="48"/>
  <c r="AB198" i="48"/>
  <c r="AC198" i="48"/>
  <c r="AD198" i="48"/>
  <c r="AE198" i="48"/>
  <c r="AF198" i="48"/>
  <c r="AG198" i="48"/>
  <c r="AH198" i="48"/>
  <c r="AI198" i="48"/>
  <c r="AJ198" i="48"/>
  <c r="AK198" i="48"/>
  <c r="AL198" i="48"/>
  <c r="AM198" i="48"/>
  <c r="AN198" i="48"/>
  <c r="AO198" i="48"/>
  <c r="J199" i="48"/>
  <c r="K199" i="48"/>
  <c r="L199" i="48"/>
  <c r="M199" i="48"/>
  <c r="N199" i="48"/>
  <c r="O199" i="48"/>
  <c r="P199" i="48"/>
  <c r="Q199" i="48"/>
  <c r="R199" i="48"/>
  <c r="S199" i="48"/>
  <c r="T199" i="48"/>
  <c r="U199" i="48"/>
  <c r="V199" i="48"/>
  <c r="W199" i="48"/>
  <c r="X199" i="48"/>
  <c r="Y199" i="48"/>
  <c r="Z199" i="48"/>
  <c r="AA199" i="48"/>
  <c r="AB199" i="48"/>
  <c r="AC199" i="48"/>
  <c r="AD199" i="48"/>
  <c r="AE199" i="48"/>
  <c r="AF199" i="48"/>
  <c r="AG199" i="48"/>
  <c r="AH199" i="48"/>
  <c r="AI199" i="48"/>
  <c r="AJ199" i="48"/>
  <c r="AK199" i="48"/>
  <c r="AL199" i="48"/>
  <c r="AM199" i="48"/>
  <c r="AN199" i="48"/>
  <c r="AO199" i="48"/>
  <c r="J200" i="48"/>
  <c r="K200" i="48"/>
  <c r="L200" i="48"/>
  <c r="M200" i="48"/>
  <c r="N200" i="48"/>
  <c r="O200" i="48"/>
  <c r="P200" i="48"/>
  <c r="Q200" i="48"/>
  <c r="R200" i="48"/>
  <c r="S200" i="48"/>
  <c r="T200" i="48"/>
  <c r="U200" i="48"/>
  <c r="V200" i="48"/>
  <c r="W200" i="48"/>
  <c r="X200" i="48"/>
  <c r="Y200" i="48"/>
  <c r="Z200" i="48"/>
  <c r="AA200" i="48"/>
  <c r="AB200" i="48"/>
  <c r="AC200" i="48"/>
  <c r="AD200" i="48"/>
  <c r="AE200" i="48"/>
  <c r="AF200" i="48"/>
  <c r="AG200" i="48"/>
  <c r="AH200" i="48"/>
  <c r="AI200" i="48"/>
  <c r="AJ200" i="48"/>
  <c r="AK200" i="48"/>
  <c r="AL200" i="48"/>
  <c r="AM200" i="48"/>
  <c r="AN200" i="48"/>
  <c r="AO200" i="48"/>
  <c r="J201" i="48"/>
  <c r="K201" i="48"/>
  <c r="L201" i="48"/>
  <c r="M201" i="48"/>
  <c r="N201" i="48"/>
  <c r="O201" i="48"/>
  <c r="P201" i="48"/>
  <c r="Q201" i="48"/>
  <c r="R201" i="48"/>
  <c r="S201" i="48"/>
  <c r="T201" i="48"/>
  <c r="U201" i="48"/>
  <c r="V201" i="48"/>
  <c r="W201" i="48"/>
  <c r="X201" i="48"/>
  <c r="Y201" i="48"/>
  <c r="Z201" i="48"/>
  <c r="AA201" i="48"/>
  <c r="AB201" i="48"/>
  <c r="AC201" i="48"/>
  <c r="AD201" i="48"/>
  <c r="AE201" i="48"/>
  <c r="AF201" i="48"/>
  <c r="AG201" i="48"/>
  <c r="AH201" i="48"/>
  <c r="AI201" i="48"/>
  <c r="AJ201" i="48"/>
  <c r="AK201" i="48"/>
  <c r="AL201" i="48"/>
  <c r="AM201" i="48"/>
  <c r="AN201" i="48"/>
  <c r="AO201" i="48"/>
  <c r="J202" i="48"/>
  <c r="K202" i="48"/>
  <c r="L202" i="48"/>
  <c r="M202" i="48"/>
  <c r="N202" i="48"/>
  <c r="O202" i="48"/>
  <c r="P202" i="48"/>
  <c r="Q202" i="48"/>
  <c r="R202" i="48"/>
  <c r="S202" i="48"/>
  <c r="T202" i="48"/>
  <c r="U202" i="48"/>
  <c r="V202" i="48"/>
  <c r="W202" i="48"/>
  <c r="X202" i="48"/>
  <c r="Y202" i="48"/>
  <c r="Z202" i="48"/>
  <c r="AA202" i="48"/>
  <c r="AB202" i="48"/>
  <c r="AC202" i="48"/>
  <c r="AD202" i="48"/>
  <c r="AE202" i="48"/>
  <c r="AF202" i="48"/>
  <c r="AG202" i="48"/>
  <c r="AH202" i="48"/>
  <c r="AI202" i="48"/>
  <c r="AJ202" i="48"/>
  <c r="AK202" i="48"/>
  <c r="AL202" i="48"/>
  <c r="AM202" i="48"/>
  <c r="AN202" i="48"/>
  <c r="AO202" i="48"/>
  <c r="J203" i="48"/>
  <c r="K203" i="48"/>
  <c r="L203" i="48"/>
  <c r="M203" i="48"/>
  <c r="N203" i="48"/>
  <c r="O203" i="48"/>
  <c r="P203" i="48"/>
  <c r="Q203" i="48"/>
  <c r="R203" i="48"/>
  <c r="S203" i="48"/>
  <c r="T203" i="48"/>
  <c r="U203" i="48"/>
  <c r="V203" i="48"/>
  <c r="W203" i="48"/>
  <c r="X203" i="48"/>
  <c r="Y203" i="48"/>
  <c r="Z203" i="48"/>
  <c r="AA203" i="48"/>
  <c r="AB203" i="48"/>
  <c r="AC203" i="48"/>
  <c r="AD203" i="48"/>
  <c r="AE203" i="48"/>
  <c r="AF203" i="48"/>
  <c r="AG203" i="48"/>
  <c r="AH203" i="48"/>
  <c r="AI203" i="48"/>
  <c r="AJ203" i="48"/>
  <c r="AK203" i="48"/>
  <c r="AL203" i="48"/>
  <c r="AM203" i="48"/>
  <c r="AN203" i="48"/>
  <c r="AO203" i="48"/>
  <c r="J204" i="48"/>
  <c r="K204" i="48"/>
  <c r="L204" i="48"/>
  <c r="M204" i="48"/>
  <c r="N204" i="48"/>
  <c r="O204" i="48"/>
  <c r="P204" i="48"/>
  <c r="Q204" i="48"/>
  <c r="R204" i="48"/>
  <c r="S204" i="48"/>
  <c r="T204" i="48"/>
  <c r="U204" i="48"/>
  <c r="V204" i="48"/>
  <c r="W204" i="48"/>
  <c r="X204" i="48"/>
  <c r="Y204" i="48"/>
  <c r="Z204" i="48"/>
  <c r="AA204" i="48"/>
  <c r="AB204" i="48"/>
  <c r="AC204" i="48"/>
  <c r="AD204" i="48"/>
  <c r="AE204" i="48"/>
  <c r="AF204" i="48"/>
  <c r="AG204" i="48"/>
  <c r="AH204" i="48"/>
  <c r="AI204" i="48"/>
  <c r="AJ204" i="48"/>
  <c r="AK204" i="48"/>
  <c r="AL204" i="48"/>
  <c r="AM204" i="48"/>
  <c r="AN204" i="48"/>
  <c r="AO204" i="48"/>
  <c r="J205" i="48"/>
  <c r="K205" i="48"/>
  <c r="L205" i="48"/>
  <c r="M205" i="48"/>
  <c r="N205" i="48"/>
  <c r="O205" i="48"/>
  <c r="P205" i="48"/>
  <c r="Q205" i="48"/>
  <c r="R205" i="48"/>
  <c r="S205" i="48"/>
  <c r="T205" i="48"/>
  <c r="U205" i="48"/>
  <c r="V205" i="48"/>
  <c r="W205" i="48"/>
  <c r="X205" i="48"/>
  <c r="Y205" i="48"/>
  <c r="Z205" i="48"/>
  <c r="AA205" i="48"/>
  <c r="AB205" i="48"/>
  <c r="AC205" i="48"/>
  <c r="AD205" i="48"/>
  <c r="AE205" i="48"/>
  <c r="AF205" i="48"/>
  <c r="AG205" i="48"/>
  <c r="AH205" i="48"/>
  <c r="AI205" i="48"/>
  <c r="AJ205" i="48"/>
  <c r="AK205" i="48"/>
  <c r="AL205" i="48"/>
  <c r="AM205" i="48"/>
  <c r="AN205" i="48"/>
  <c r="AO205" i="48"/>
  <c r="J206" i="48"/>
  <c r="K206" i="48"/>
  <c r="L206" i="48"/>
  <c r="M206" i="48"/>
  <c r="N206" i="48"/>
  <c r="O206" i="48"/>
  <c r="P206" i="48"/>
  <c r="Q206" i="48"/>
  <c r="R206" i="48"/>
  <c r="S206" i="48"/>
  <c r="T206" i="48"/>
  <c r="U206" i="48"/>
  <c r="V206" i="48"/>
  <c r="W206" i="48"/>
  <c r="X206" i="48"/>
  <c r="Y206" i="48"/>
  <c r="Z206" i="48"/>
  <c r="AA206" i="48"/>
  <c r="AB206" i="48"/>
  <c r="AC206" i="48"/>
  <c r="AD206" i="48"/>
  <c r="AE206" i="48"/>
  <c r="AF206" i="48"/>
  <c r="AG206" i="48"/>
  <c r="AH206" i="48"/>
  <c r="AI206" i="48"/>
  <c r="AJ206" i="48"/>
  <c r="AK206" i="48"/>
  <c r="AL206" i="48"/>
  <c r="AM206" i="48"/>
  <c r="AN206" i="48"/>
  <c r="AO206" i="48"/>
  <c r="J207" i="48"/>
  <c r="K207" i="48"/>
  <c r="L207" i="48"/>
  <c r="M207" i="48"/>
  <c r="N207" i="48"/>
  <c r="O207" i="48"/>
  <c r="P207" i="48"/>
  <c r="Q207" i="48"/>
  <c r="R207" i="48"/>
  <c r="S207" i="48"/>
  <c r="T207" i="48"/>
  <c r="U207" i="48"/>
  <c r="V207" i="48"/>
  <c r="W207" i="48"/>
  <c r="X207" i="48"/>
  <c r="Y207" i="48"/>
  <c r="Z207" i="48"/>
  <c r="AA207" i="48"/>
  <c r="AB207" i="48"/>
  <c r="AC207" i="48"/>
  <c r="AD207" i="48"/>
  <c r="AE207" i="48"/>
  <c r="AF207" i="48"/>
  <c r="AG207" i="48"/>
  <c r="AH207" i="48"/>
  <c r="AI207" i="48"/>
  <c r="AJ207" i="48"/>
  <c r="AK207" i="48"/>
  <c r="AL207" i="48"/>
  <c r="AM207" i="48"/>
  <c r="AN207" i="48"/>
  <c r="AO207" i="48"/>
  <c r="J208" i="48"/>
  <c r="K208" i="48"/>
  <c r="L208" i="48"/>
  <c r="M208" i="48"/>
  <c r="N208" i="48"/>
  <c r="O208" i="48"/>
  <c r="P208" i="48"/>
  <c r="Q208" i="48"/>
  <c r="R208" i="48"/>
  <c r="S208" i="48"/>
  <c r="T208" i="48"/>
  <c r="U208" i="48"/>
  <c r="V208" i="48"/>
  <c r="W208" i="48"/>
  <c r="X208" i="48"/>
  <c r="Y208" i="48"/>
  <c r="Z208" i="48"/>
  <c r="AA208" i="48"/>
  <c r="AB208" i="48"/>
  <c r="AC208" i="48"/>
  <c r="AD208" i="48"/>
  <c r="AE208" i="48"/>
  <c r="AF208" i="48"/>
  <c r="AG208" i="48"/>
  <c r="AH208" i="48"/>
  <c r="AI208" i="48"/>
  <c r="AJ208" i="48"/>
  <c r="AK208" i="48"/>
  <c r="AL208" i="48"/>
  <c r="AM208" i="48"/>
  <c r="AN208" i="48"/>
  <c r="AO208" i="48"/>
  <c r="H196" i="48"/>
  <c r="H197" i="48"/>
  <c r="H198" i="48"/>
  <c r="H199" i="48"/>
  <c r="H200" i="48"/>
  <c r="H201" i="48"/>
  <c r="H202" i="48"/>
  <c r="H203" i="48"/>
  <c r="H204" i="48"/>
  <c r="H205" i="48"/>
  <c r="H206" i="48"/>
  <c r="H207" i="48"/>
  <c r="H208" i="48"/>
  <c r="AA174" i="48"/>
  <c r="P174" i="48"/>
  <c r="H174" i="48"/>
  <c r="K210" i="48" l="1"/>
  <c r="K212" i="48" s="1"/>
  <c r="L210" i="48"/>
  <c r="L212" i="48" s="1"/>
  <c r="AI210" i="48"/>
  <c r="AI214" i="48" s="1"/>
  <c r="AG210" i="48"/>
  <c r="AG212" i="48" s="1"/>
  <c r="AJ210" i="48"/>
  <c r="AJ211" i="48" s="1"/>
  <c r="AJ213" i="48" s="1"/>
  <c r="AF210" i="48"/>
  <c r="AF212" i="48" s="1"/>
  <c r="AH210" i="48"/>
  <c r="AH211" i="48" s="1"/>
  <c r="AH213" i="48" s="1"/>
  <c r="U210" i="48"/>
  <c r="U212" i="48" s="1"/>
  <c r="X210" i="48"/>
  <c r="X211" i="48" s="1"/>
  <c r="X213" i="48" s="1"/>
  <c r="J210" i="48"/>
  <c r="J214" i="48" s="1"/>
  <c r="W210" i="48"/>
  <c r="W215" i="48" s="1"/>
  <c r="V210" i="48"/>
  <c r="V211" i="48" s="1"/>
  <c r="V213" i="48" s="1"/>
  <c r="H210" i="48"/>
  <c r="H211" i="48" s="1"/>
  <c r="AI212" i="48"/>
  <c r="AI215" i="48"/>
  <c r="S210" i="48"/>
  <c r="R210" i="48"/>
  <c r="AO210" i="48"/>
  <c r="Q210" i="48"/>
  <c r="AN210" i="48"/>
  <c r="P210" i="48"/>
  <c r="L215" i="48"/>
  <c r="L214" i="48"/>
  <c r="AM210" i="48"/>
  <c r="O210" i="48"/>
  <c r="AL210" i="48"/>
  <c r="N210" i="48"/>
  <c r="AK210" i="48"/>
  <c r="Y210" i="48"/>
  <c r="T210" i="48"/>
  <c r="AE210" i="48"/>
  <c r="AD210" i="48"/>
  <c r="AC210" i="48"/>
  <c r="AB210" i="48"/>
  <c r="AA210" i="48"/>
  <c r="Z210" i="48"/>
  <c r="M210" i="48"/>
  <c r="AG215" i="48" l="1"/>
  <c r="K214" i="48"/>
  <c r="K211" i="48"/>
  <c r="K213" i="48" s="1"/>
  <c r="K215" i="48"/>
  <c r="AG214" i="48"/>
  <c r="AJ215" i="48"/>
  <c r="AJ212" i="48"/>
  <c r="L211" i="48"/>
  <c r="L213" i="48" s="1"/>
  <c r="AH215" i="48"/>
  <c r="AH212" i="48"/>
  <c r="AF211" i="48"/>
  <c r="AF213" i="48" s="1"/>
  <c r="AF214" i="48"/>
  <c r="AF215" i="48"/>
  <c r="AI211" i="48"/>
  <c r="AI213" i="48" s="1"/>
  <c r="AJ214" i="48"/>
  <c r="J211" i="48"/>
  <c r="J213" i="48" s="1"/>
  <c r="AG211" i="48"/>
  <c r="AG213" i="48" s="1"/>
  <c r="U215" i="48"/>
  <c r="U214" i="48"/>
  <c r="X212" i="48"/>
  <c r="U211" i="48"/>
  <c r="U213" i="48" s="1"/>
  <c r="AH214" i="48"/>
  <c r="X214" i="48"/>
  <c r="X215" i="48"/>
  <c r="J212" i="48"/>
  <c r="J215" i="48"/>
  <c r="H213" i="48"/>
  <c r="H138" i="48"/>
  <c r="W212" i="48"/>
  <c r="W211" i="48"/>
  <c r="W213" i="48" s="1"/>
  <c r="W214" i="48"/>
  <c r="V214" i="48"/>
  <c r="V215" i="48"/>
  <c r="V212" i="48"/>
  <c r="H215" i="48"/>
  <c r="H214" i="48"/>
  <c r="H212" i="48"/>
  <c r="AE212" i="48"/>
  <c r="AE211" i="48"/>
  <c r="AE213" i="48" s="1"/>
  <c r="AE215" i="48"/>
  <c r="AE214" i="48"/>
  <c r="O214" i="48"/>
  <c r="O211" i="48"/>
  <c r="O213" i="48" s="1"/>
  <c r="O212" i="48"/>
  <c r="O215" i="48"/>
  <c r="AM214" i="48"/>
  <c r="AM212" i="48"/>
  <c r="AM215" i="48"/>
  <c r="AM211" i="48"/>
  <c r="AM213" i="48" s="1"/>
  <c r="T215" i="48"/>
  <c r="T212" i="48"/>
  <c r="T211" i="48"/>
  <c r="T213" i="48" s="1"/>
  <c r="T214" i="48"/>
  <c r="P211" i="48"/>
  <c r="P215" i="48"/>
  <c r="P214" i="48"/>
  <c r="P212" i="48"/>
  <c r="M214" i="48"/>
  <c r="M212" i="48"/>
  <c r="M215" i="48"/>
  <c r="M211" i="48"/>
  <c r="M213" i="48" s="1"/>
  <c r="Y214" i="48"/>
  <c r="Y212" i="48"/>
  <c r="Y211" i="48"/>
  <c r="Y213" i="48" s="1"/>
  <c r="Y215" i="48"/>
  <c r="AK214" i="48"/>
  <c r="AK212" i="48"/>
  <c r="AK215" i="48"/>
  <c r="AK211" i="48"/>
  <c r="AK213" i="48" s="1"/>
  <c r="AO211" i="48"/>
  <c r="AO213" i="48" s="1"/>
  <c r="AO215" i="48"/>
  <c r="AO214" i="48"/>
  <c r="AO212" i="48"/>
  <c r="AA214" i="48"/>
  <c r="AA211" i="48"/>
  <c r="AA215" i="48"/>
  <c r="AA212" i="48"/>
  <c r="N214" i="48"/>
  <c r="N211" i="48"/>
  <c r="N213" i="48" s="1"/>
  <c r="N212" i="48"/>
  <c r="N215" i="48"/>
  <c r="AL214" i="48"/>
  <c r="AL211" i="48"/>
  <c r="AL213" i="48" s="1"/>
  <c r="AL215" i="48"/>
  <c r="AL212" i="48"/>
  <c r="AC211" i="48"/>
  <c r="AC213" i="48" s="1"/>
  <c r="AC215" i="48"/>
  <c r="AC214" i="48"/>
  <c r="AC212" i="48"/>
  <c r="S212" i="48"/>
  <c r="S211" i="48"/>
  <c r="S213" i="48" s="1"/>
  <c r="S215" i="48"/>
  <c r="S214" i="48"/>
  <c r="AN211" i="48"/>
  <c r="AN213" i="48" s="1"/>
  <c r="AN215" i="48"/>
  <c r="AN214" i="48"/>
  <c r="AN212" i="48"/>
  <c r="Q211" i="48"/>
  <c r="Q213" i="48" s="1"/>
  <c r="Q215" i="48"/>
  <c r="Q214" i="48"/>
  <c r="Q212" i="48"/>
  <c r="Z214" i="48"/>
  <c r="Z215" i="48"/>
  <c r="Z211" i="48"/>
  <c r="Z213" i="48" s="1"/>
  <c r="Z212" i="48"/>
  <c r="R211" i="48"/>
  <c r="R213" i="48" s="1"/>
  <c r="R215" i="48"/>
  <c r="R214" i="48"/>
  <c r="R212" i="48"/>
  <c r="AB211" i="48"/>
  <c r="AB213" i="48" s="1"/>
  <c r="AB215" i="48"/>
  <c r="AB214" i="48"/>
  <c r="AB212" i="48"/>
  <c r="AD211" i="48"/>
  <c r="AD213" i="48" s="1"/>
  <c r="AD215" i="48"/>
  <c r="AD214" i="48"/>
  <c r="AD212" i="48"/>
  <c r="J197" i="49"/>
  <c r="I197" i="49"/>
  <c r="J204" i="49"/>
  <c r="I204" i="49"/>
  <c r="AN133" i="49"/>
  <c r="AN132" i="49"/>
  <c r="AN131" i="49"/>
  <c r="AA213" i="48" l="1"/>
  <c r="AA138" i="48"/>
  <c r="P213" i="48"/>
  <c r="P138" i="48"/>
  <c r="H204" i="49"/>
  <c r="J203" i="49"/>
  <c r="I203" i="49"/>
  <c r="H203" i="49"/>
  <c r="J202" i="49"/>
  <c r="I202" i="49"/>
  <c r="H202" i="49"/>
  <c r="J201" i="49"/>
  <c r="I201" i="49"/>
  <c r="H201" i="49"/>
  <c r="J200" i="49"/>
  <c r="I200" i="49"/>
  <c r="H200" i="49"/>
  <c r="J199" i="49"/>
  <c r="I199" i="49"/>
  <c r="H199" i="49"/>
  <c r="J198" i="49"/>
  <c r="I198" i="49"/>
  <c r="H198" i="49"/>
  <c r="H197" i="49"/>
  <c r="J196" i="49"/>
  <c r="I196" i="49"/>
  <c r="H196" i="49"/>
  <c r="J195" i="49"/>
  <c r="I195" i="49"/>
  <c r="H195" i="49"/>
  <c r="J194" i="49"/>
  <c r="I194" i="49"/>
  <c r="H194" i="49"/>
  <c r="J193" i="49"/>
  <c r="I193" i="49"/>
  <c r="H193" i="49"/>
  <c r="J192" i="49"/>
  <c r="I192" i="49"/>
  <c r="H192" i="49"/>
  <c r="AO190" i="49"/>
  <c r="I190" i="49"/>
  <c r="H190" i="49"/>
  <c r="AM170" i="49"/>
  <c r="AL170" i="49"/>
  <c r="AK170" i="49"/>
  <c r="AJ170" i="49"/>
  <c r="AI170" i="49"/>
  <c r="AH170" i="49"/>
  <c r="AG170" i="49"/>
  <c r="AF170" i="49"/>
  <c r="AE170" i="49"/>
  <c r="AD170" i="49"/>
  <c r="AC170" i="49"/>
  <c r="AB170" i="49"/>
  <c r="AA170" i="49"/>
  <c r="Z170" i="49"/>
  <c r="Y170" i="49"/>
  <c r="X170" i="49"/>
  <c r="W170" i="49"/>
  <c r="V170" i="49"/>
  <c r="U170" i="49"/>
  <c r="T170" i="49"/>
  <c r="S170" i="49"/>
  <c r="R170" i="49"/>
  <c r="Q170" i="49"/>
  <c r="P170" i="49"/>
  <c r="O170" i="49"/>
  <c r="N170" i="49"/>
  <c r="M170" i="49"/>
  <c r="L170" i="49"/>
  <c r="K170" i="49"/>
  <c r="J170" i="49"/>
  <c r="I170" i="49"/>
  <c r="H170" i="49"/>
  <c r="AN169" i="49"/>
  <c r="AN168" i="49"/>
  <c r="AN167" i="49"/>
  <c r="AN166" i="49"/>
  <c r="AN165" i="49"/>
  <c r="AN164" i="49"/>
  <c r="AN163" i="49"/>
  <c r="AN162" i="49"/>
  <c r="AN161" i="49"/>
  <c r="AN170" i="49" s="1"/>
  <c r="AN160" i="49"/>
  <c r="BA157" i="49"/>
  <c r="AZ157" i="49"/>
  <c r="AY157" i="49"/>
  <c r="AR157" i="49"/>
  <c r="AO157" i="49"/>
  <c r="AM157" i="49"/>
  <c r="AL157" i="49"/>
  <c r="AK157" i="49"/>
  <c r="AJ157" i="49"/>
  <c r="AI157" i="49"/>
  <c r="AH157" i="49"/>
  <c r="AG157" i="49"/>
  <c r="AF157" i="49"/>
  <c r="AE157" i="49"/>
  <c r="AD157" i="49"/>
  <c r="AC157" i="49"/>
  <c r="AB157" i="49"/>
  <c r="AA157" i="49"/>
  <c r="Z157" i="49"/>
  <c r="Y157" i="49"/>
  <c r="X157" i="49"/>
  <c r="W157" i="49"/>
  <c r="V157" i="49"/>
  <c r="U157" i="49"/>
  <c r="T157" i="49"/>
  <c r="S157" i="49"/>
  <c r="R157" i="49"/>
  <c r="Q157" i="49"/>
  <c r="P157" i="49"/>
  <c r="O157" i="49"/>
  <c r="N157" i="49"/>
  <c r="M157" i="49"/>
  <c r="L157" i="49"/>
  <c r="K157" i="49"/>
  <c r="J157" i="49"/>
  <c r="I157" i="49"/>
  <c r="H157" i="49"/>
  <c r="AN151" i="49"/>
  <c r="AO151" i="49" s="1"/>
  <c r="AN150" i="49"/>
  <c r="AO150" i="49" s="1"/>
  <c r="AN149" i="49"/>
  <c r="AO149" i="49" s="1"/>
  <c r="AN148" i="49"/>
  <c r="AO148" i="49" s="1"/>
  <c r="AN147" i="49"/>
  <c r="AO147" i="49" s="1"/>
  <c r="AN146" i="49"/>
  <c r="AO146" i="49" s="1"/>
  <c r="AN145" i="49"/>
  <c r="AO145" i="49" s="1"/>
  <c r="AN144" i="49"/>
  <c r="AO144" i="49" s="1"/>
  <c r="AN143" i="49"/>
  <c r="AO143" i="49" s="1"/>
  <c r="AO142" i="49"/>
  <c r="AM142" i="49"/>
  <c r="AL142" i="49"/>
  <c r="AK142" i="49"/>
  <c r="AJ142" i="49"/>
  <c r="AI142" i="49"/>
  <c r="AH142" i="49"/>
  <c r="AG142" i="49"/>
  <c r="AF142" i="49"/>
  <c r="AE142" i="49"/>
  <c r="AD142" i="49"/>
  <c r="AC142" i="49"/>
  <c r="AB142" i="49"/>
  <c r="AA142" i="49"/>
  <c r="Z142" i="49"/>
  <c r="Y142" i="49"/>
  <c r="X142" i="49"/>
  <c r="W142" i="49"/>
  <c r="V142" i="49"/>
  <c r="U142" i="49"/>
  <c r="T142" i="49"/>
  <c r="S142" i="49"/>
  <c r="R142" i="49"/>
  <c r="Q142" i="49"/>
  <c r="P142" i="49"/>
  <c r="O142" i="49"/>
  <c r="N142" i="49"/>
  <c r="M142" i="49"/>
  <c r="L142" i="49"/>
  <c r="K142" i="49"/>
  <c r="J142" i="49"/>
  <c r="I142" i="49"/>
  <c r="H142" i="49"/>
  <c r="AM137" i="49"/>
  <c r="AL137" i="49"/>
  <c r="AK137" i="49"/>
  <c r="AJ137" i="49"/>
  <c r="AI137" i="49"/>
  <c r="AH137" i="49"/>
  <c r="AG137" i="49"/>
  <c r="H137" i="49"/>
  <c r="AN136" i="49"/>
  <c r="AN135" i="49"/>
  <c r="AN134" i="49"/>
  <c r="AN130" i="49"/>
  <c r="AN129" i="49"/>
  <c r="AN128" i="49"/>
  <c r="AN127" i="49"/>
  <c r="AN126" i="49"/>
  <c r="AN125" i="49"/>
  <c r="AN124" i="49"/>
  <c r="AN123" i="49"/>
  <c r="AN122" i="49"/>
  <c r="AN121" i="49"/>
  <c r="AN120" i="49"/>
  <c r="AN119" i="49"/>
  <c r="AN118" i="49"/>
  <c r="AN117" i="49"/>
  <c r="AN116" i="49"/>
  <c r="AN115" i="49"/>
  <c r="AN114" i="49"/>
  <c r="AN113" i="49"/>
  <c r="AN112" i="49"/>
  <c r="AN111" i="49"/>
  <c r="AN110" i="49"/>
  <c r="AN109" i="49"/>
  <c r="AN108" i="49"/>
  <c r="AN107" i="49"/>
  <c r="AN106" i="49"/>
  <c r="AN105" i="49"/>
  <c r="AN104" i="49"/>
  <c r="AN103" i="49"/>
  <c r="AN102" i="49"/>
  <c r="AN101" i="49"/>
  <c r="AN100" i="49"/>
  <c r="AN99" i="49"/>
  <c r="AN98" i="49"/>
  <c r="AN97" i="49"/>
  <c r="AN96" i="49"/>
  <c r="AN95" i="49"/>
  <c r="AN94" i="49"/>
  <c r="AN93" i="49"/>
  <c r="AN92" i="49"/>
  <c r="AN91" i="49"/>
  <c r="AN90" i="49"/>
  <c r="AN89" i="49"/>
  <c r="AN88" i="49"/>
  <c r="AN87" i="49"/>
  <c r="AN86" i="49"/>
  <c r="AN85" i="49"/>
  <c r="AN84" i="49"/>
  <c r="AN83" i="49"/>
  <c r="AN82" i="49"/>
  <c r="AN81" i="49"/>
  <c r="AN80" i="49"/>
  <c r="AN79" i="49"/>
  <c r="AN78" i="49"/>
  <c r="AN77" i="49"/>
  <c r="AN76" i="49"/>
  <c r="AN75" i="49"/>
  <c r="AN74" i="49"/>
  <c r="AN73" i="49"/>
  <c r="AN72" i="49"/>
  <c r="AN71" i="49"/>
  <c r="AN70" i="49"/>
  <c r="AN69" i="49"/>
  <c r="AN68" i="49"/>
  <c r="AN67" i="49"/>
  <c r="AN66" i="49"/>
  <c r="AN65" i="49"/>
  <c r="AN64" i="49"/>
  <c r="AN63" i="49"/>
  <c r="AN62" i="49"/>
  <c r="AN61" i="49"/>
  <c r="AN60" i="49"/>
  <c r="AN59" i="49"/>
  <c r="AN58" i="49"/>
  <c r="AN57" i="49"/>
  <c r="AN56" i="49"/>
  <c r="AN55" i="49"/>
  <c r="AN54" i="49"/>
  <c r="AN53" i="49"/>
  <c r="AN52" i="49"/>
  <c r="AN51" i="49"/>
  <c r="AN50" i="49"/>
  <c r="AN49" i="49"/>
  <c r="AN48" i="49"/>
  <c r="AN47" i="49"/>
  <c r="AN46" i="49"/>
  <c r="AN45" i="49"/>
  <c r="AN44" i="49"/>
  <c r="AN43" i="49"/>
  <c r="AN42" i="49"/>
  <c r="AN41" i="49"/>
  <c r="AN195" i="49" s="1"/>
  <c r="AN40" i="49"/>
  <c r="AN39" i="49"/>
  <c r="AN38" i="49"/>
  <c r="AN37" i="49"/>
  <c r="AN36" i="49"/>
  <c r="AN35" i="49"/>
  <c r="AN34" i="49"/>
  <c r="AN33" i="49"/>
  <c r="AN32" i="49"/>
  <c r="AN31" i="49"/>
  <c r="AN30" i="49"/>
  <c r="AN29" i="49"/>
  <c r="AN28" i="49"/>
  <c r="AN27" i="49"/>
  <c r="AN26" i="49"/>
  <c r="AN25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N7" i="49"/>
  <c r="AN6" i="49"/>
  <c r="AN137" i="49" l="1"/>
  <c r="AH206" i="49"/>
  <c r="AH210" i="49" s="1"/>
  <c r="N206" i="49"/>
  <c r="N211" i="49" s="1"/>
  <c r="AM206" i="49"/>
  <c r="AM208" i="49" s="1"/>
  <c r="J206" i="49"/>
  <c r="J210" i="49" s="1"/>
  <c r="AL206" i="49"/>
  <c r="AL210" i="49" s="1"/>
  <c r="AG206" i="49"/>
  <c r="AG211" i="49" s="1"/>
  <c r="O206" i="49"/>
  <c r="O211" i="49" s="1"/>
  <c r="S206" i="49"/>
  <c r="S210" i="49" s="1"/>
  <c r="AE206" i="49"/>
  <c r="AE208" i="49" s="1"/>
  <c r="Q206" i="49"/>
  <c r="Q208" i="49" s="1"/>
  <c r="V206" i="49"/>
  <c r="V210" i="49" s="1"/>
  <c r="Z206" i="49"/>
  <c r="Z211" i="49" s="1"/>
  <c r="T206" i="49"/>
  <c r="T207" i="49" s="1"/>
  <c r="T138" i="49" s="1"/>
  <c r="U206" i="49"/>
  <c r="U207" i="49" s="1"/>
  <c r="U138" i="49" s="1"/>
  <c r="AA206" i="49"/>
  <c r="AA207" i="49" s="1"/>
  <c r="AA138" i="49" s="1"/>
  <c r="AC206" i="49"/>
  <c r="AC208" i="49" s="1"/>
  <c r="R206" i="49"/>
  <c r="R208" i="49" s="1"/>
  <c r="AD206" i="49"/>
  <c r="AD208" i="49" s="1"/>
  <c r="I206" i="49"/>
  <c r="I208" i="49" s="1"/>
  <c r="AB206" i="49"/>
  <c r="P206" i="49"/>
  <c r="AF206" i="49"/>
  <c r="H206" i="49"/>
  <c r="K206" i="49"/>
  <c r="W206" i="49"/>
  <c r="AI206" i="49"/>
  <c r="L206" i="49"/>
  <c r="X206" i="49"/>
  <c r="AJ206" i="49"/>
  <c r="M206" i="49"/>
  <c r="Y206" i="49"/>
  <c r="AK206" i="49"/>
  <c r="AN206" i="49" l="1"/>
  <c r="AN211" i="49" s="1"/>
  <c r="S207" i="49"/>
  <c r="S208" i="49"/>
  <c r="J207" i="49"/>
  <c r="J209" i="49" s="1"/>
  <c r="S211" i="49"/>
  <c r="N208" i="49"/>
  <c r="N210" i="49"/>
  <c r="Z208" i="49"/>
  <c r="Z210" i="49"/>
  <c r="AH208" i="49"/>
  <c r="AH207" i="49"/>
  <c r="AH138" i="49" s="1"/>
  <c r="AH211" i="49"/>
  <c r="AE207" i="49"/>
  <c r="AE211" i="49"/>
  <c r="AE210" i="49"/>
  <c r="O208" i="49"/>
  <c r="J208" i="49"/>
  <c r="O210" i="49"/>
  <c r="O207" i="49"/>
  <c r="O138" i="49" s="1"/>
  <c r="AL211" i="49"/>
  <c r="AG210" i="49"/>
  <c r="AG208" i="49"/>
  <c r="N207" i="49"/>
  <c r="N138" i="49" s="1"/>
  <c r="AM210" i="49"/>
  <c r="J211" i="49"/>
  <c r="AL208" i="49"/>
  <c r="AL207" i="49"/>
  <c r="AL209" i="49" s="1"/>
  <c r="AL138" i="49" s="1"/>
  <c r="Q210" i="49"/>
  <c r="AM207" i="49"/>
  <c r="AM209" i="49" s="1"/>
  <c r="AA211" i="49"/>
  <c r="AM211" i="49"/>
  <c r="U211" i="49"/>
  <c r="Q207" i="49"/>
  <c r="Q138" i="49" s="1"/>
  <c r="U210" i="49"/>
  <c r="Q211" i="49"/>
  <c r="V207" i="49"/>
  <c r="U208" i="49"/>
  <c r="AG207" i="49"/>
  <c r="AG138" i="49" s="1"/>
  <c r="Z207" i="49"/>
  <c r="T211" i="49"/>
  <c r="R210" i="49"/>
  <c r="AC207" i="49"/>
  <c r="AC138" i="49" s="1"/>
  <c r="T210" i="49"/>
  <c r="R207" i="49"/>
  <c r="R209" i="49" s="1"/>
  <c r="AA208" i="49"/>
  <c r="T208" i="49"/>
  <c r="R211" i="49"/>
  <c r="AA210" i="49"/>
  <c r="AD207" i="49"/>
  <c r="V211" i="49"/>
  <c r="V208" i="49"/>
  <c r="AD211" i="49"/>
  <c r="AC211" i="49"/>
  <c r="AD210" i="49"/>
  <c r="AC210" i="49"/>
  <c r="I207" i="49"/>
  <c r="I138" i="49" s="1"/>
  <c r="I211" i="49"/>
  <c r="I210" i="49"/>
  <c r="AI210" i="49"/>
  <c r="AI211" i="49"/>
  <c r="AI207" i="49"/>
  <c r="AI208" i="49"/>
  <c r="M210" i="49"/>
  <c r="M211" i="49"/>
  <c r="M207" i="49"/>
  <c r="M208" i="49"/>
  <c r="AJ210" i="49"/>
  <c r="AJ211" i="49"/>
  <c r="AJ207" i="49"/>
  <c r="AJ208" i="49"/>
  <c r="X210" i="49"/>
  <c r="X211" i="49"/>
  <c r="X208" i="49"/>
  <c r="X207" i="49"/>
  <c r="X138" i="49" s="1"/>
  <c r="P211" i="49"/>
  <c r="P207" i="49"/>
  <c r="P208" i="49"/>
  <c r="P210" i="49"/>
  <c r="W210" i="49"/>
  <c r="W208" i="49"/>
  <c r="W211" i="49"/>
  <c r="W207" i="49"/>
  <c r="W138" i="49" s="1"/>
  <c r="K210" i="49"/>
  <c r="K211" i="49"/>
  <c r="K207" i="49"/>
  <c r="K208" i="49"/>
  <c r="AA209" i="49"/>
  <c r="AB211" i="49"/>
  <c r="AB207" i="49"/>
  <c r="AB138" i="49" s="1"/>
  <c r="AB208" i="49"/>
  <c r="AB210" i="49"/>
  <c r="H208" i="49"/>
  <c r="H210" i="49"/>
  <c r="H211" i="49"/>
  <c r="H207" i="49"/>
  <c r="AK210" i="49"/>
  <c r="AK211" i="49"/>
  <c r="AK207" i="49"/>
  <c r="AK208" i="49"/>
  <c r="AF211" i="49"/>
  <c r="AF207" i="49"/>
  <c r="AF208" i="49"/>
  <c r="AF210" i="49"/>
  <c r="Y210" i="49"/>
  <c r="Y211" i="49"/>
  <c r="Y207" i="49"/>
  <c r="Y138" i="49" s="1"/>
  <c r="Y208" i="49"/>
  <c r="U209" i="49"/>
  <c r="L210" i="49"/>
  <c r="L211" i="49"/>
  <c r="L207" i="49"/>
  <c r="L208" i="49"/>
  <c r="T209" i="49"/>
  <c r="AN210" i="49" l="1"/>
  <c r="AN208" i="49"/>
  <c r="AN207" i="49"/>
  <c r="AN209" i="49" s="1"/>
  <c r="Z209" i="49"/>
  <c r="Z138" i="49"/>
  <c r="V209" i="49"/>
  <c r="V138" i="49"/>
  <c r="S209" i="49"/>
  <c r="S138" i="49"/>
  <c r="AD209" i="49"/>
  <c r="AD138" i="49"/>
  <c r="AE209" i="49"/>
  <c r="AE138" i="49"/>
  <c r="AH209" i="49"/>
  <c r="J138" i="49"/>
  <c r="AG209" i="49"/>
  <c r="N209" i="49"/>
  <c r="O209" i="49"/>
  <c r="AC209" i="49"/>
  <c r="AM138" i="49"/>
  <c r="R138" i="49"/>
  <c r="I209" i="49"/>
  <c r="Q209" i="49"/>
  <c r="AF209" i="49"/>
  <c r="AF138" i="49"/>
  <c r="AJ138" i="49"/>
  <c r="AJ209" i="49"/>
  <c r="AB209" i="49"/>
  <c r="AK138" i="49"/>
  <c r="AK209" i="49"/>
  <c r="AI138" i="49"/>
  <c r="AI209" i="49"/>
  <c r="W209" i="49"/>
  <c r="H209" i="49"/>
  <c r="H138" i="49"/>
  <c r="Y209" i="49"/>
  <c r="M138" i="49"/>
  <c r="M209" i="49"/>
  <c r="P138" i="49"/>
  <c r="P209" i="49"/>
  <c r="X209" i="49"/>
  <c r="L209" i="49"/>
  <c r="L138" i="49"/>
  <c r="K209" i="49"/>
  <c r="K138" i="49"/>
  <c r="I208" i="48" l="1"/>
  <c r="I207" i="48"/>
  <c r="I206" i="48"/>
  <c r="I205" i="48"/>
  <c r="I204" i="48"/>
  <c r="AQ203" i="48"/>
  <c r="I203" i="48"/>
  <c r="I202" i="48"/>
  <c r="AQ201" i="48"/>
  <c r="I201" i="48"/>
  <c r="I200" i="48"/>
  <c r="I199" i="48"/>
  <c r="I198" i="48"/>
  <c r="AQ197" i="48"/>
  <c r="I197" i="48"/>
  <c r="AQ196" i="48"/>
  <c r="I196" i="48"/>
  <c r="AQ194" i="48"/>
  <c r="I194" i="48"/>
  <c r="H194" i="48"/>
  <c r="AO174" i="48"/>
  <c r="AN174" i="48"/>
  <c r="AM174" i="48"/>
  <c r="AL174" i="48"/>
  <c r="AK174" i="48"/>
  <c r="AJ174" i="48"/>
  <c r="AI174" i="48"/>
  <c r="AH174" i="48"/>
  <c r="AG174" i="48"/>
  <c r="AF174" i="48"/>
  <c r="AE174" i="48"/>
  <c r="AD174" i="48"/>
  <c r="AC174" i="48"/>
  <c r="AB174" i="48"/>
  <c r="Z174" i="48"/>
  <c r="Y174" i="48"/>
  <c r="X174" i="48"/>
  <c r="W174" i="48"/>
  <c r="V174" i="48"/>
  <c r="U174" i="48"/>
  <c r="T174" i="48"/>
  <c r="S174" i="48"/>
  <c r="R174" i="48"/>
  <c r="Q174" i="48"/>
  <c r="O174" i="48"/>
  <c r="N174" i="48"/>
  <c r="M174" i="48"/>
  <c r="L174" i="48"/>
  <c r="K174" i="48"/>
  <c r="J174" i="48"/>
  <c r="I174" i="48"/>
  <c r="AP173" i="48"/>
  <c r="AP172" i="48"/>
  <c r="AP171" i="48"/>
  <c r="AP170" i="48"/>
  <c r="AP169" i="48"/>
  <c r="AP168" i="48"/>
  <c r="AP167" i="48"/>
  <c r="AP166" i="48"/>
  <c r="AP165" i="48"/>
  <c r="AP164" i="48"/>
  <c r="BD161" i="48"/>
  <c r="BC161" i="48"/>
  <c r="BB161" i="48"/>
  <c r="AU161" i="48"/>
  <c r="AQ161" i="48"/>
  <c r="AO161" i="48"/>
  <c r="AN161" i="48"/>
  <c r="AM161" i="48"/>
  <c r="AL161" i="48"/>
  <c r="AK161" i="48"/>
  <c r="AJ161" i="48"/>
  <c r="AI161" i="48"/>
  <c r="AH161" i="48"/>
  <c r="AG161" i="48"/>
  <c r="AF161" i="48"/>
  <c r="AE161" i="48"/>
  <c r="AD161" i="48"/>
  <c r="AC161" i="48"/>
  <c r="AB161" i="48"/>
  <c r="O161" i="48"/>
  <c r="N161" i="48"/>
  <c r="M161" i="48"/>
  <c r="L161" i="48"/>
  <c r="K161" i="48"/>
  <c r="J161" i="48"/>
  <c r="I161" i="48"/>
  <c r="H161" i="48"/>
  <c r="AP201" i="48"/>
  <c r="AP87" i="48"/>
  <c r="AP206" i="48" s="1"/>
  <c r="AP86" i="48"/>
  <c r="AP85" i="48"/>
  <c r="AP84" i="48"/>
  <c r="AP83" i="48"/>
  <c r="AP82" i="48"/>
  <c r="AP81" i="48"/>
  <c r="AP80" i="48"/>
  <c r="AP79" i="48"/>
  <c r="AP78" i="48"/>
  <c r="AP77" i="48"/>
  <c r="AP76" i="48"/>
  <c r="AP75" i="48"/>
  <c r="AP74" i="48"/>
  <c r="AP73" i="48"/>
  <c r="AP72" i="48"/>
  <c r="AP71" i="48"/>
  <c r="AP70" i="48"/>
  <c r="AP69" i="48"/>
  <c r="AP68" i="48"/>
  <c r="AP67" i="48"/>
  <c r="AP66" i="48"/>
  <c r="AP65" i="48"/>
  <c r="AP64" i="48"/>
  <c r="AP63" i="48"/>
  <c r="AP62" i="48"/>
  <c r="AP61" i="48"/>
  <c r="AP60" i="48"/>
  <c r="AP59" i="48"/>
  <c r="AP205" i="48" s="1"/>
  <c r="AP58" i="48"/>
  <c r="AP57" i="48"/>
  <c r="AP137" i="48" s="1"/>
  <c r="AP56" i="48"/>
  <c r="AP55" i="48"/>
  <c r="AP54" i="48"/>
  <c r="AP53" i="48"/>
  <c r="AP52" i="48"/>
  <c r="AP51" i="48"/>
  <c r="AP50" i="48"/>
  <c r="AP49" i="48"/>
  <c r="AP48" i="48"/>
  <c r="AP47" i="48"/>
  <c r="AP200" i="48" s="1"/>
  <c r="AP46" i="48"/>
  <c r="AP45" i="48"/>
  <c r="AP44" i="48"/>
  <c r="AP43" i="48"/>
  <c r="AP42" i="48"/>
  <c r="AP41" i="48"/>
  <c r="AP40" i="48"/>
  <c r="AP39" i="48"/>
  <c r="AP38" i="48"/>
  <c r="AP37" i="48"/>
  <c r="AP36" i="48"/>
  <c r="AP35" i="48"/>
  <c r="AP34" i="48"/>
  <c r="AP33" i="48"/>
  <c r="AP32" i="48"/>
  <c r="AP31" i="48"/>
  <c r="AP30" i="48"/>
  <c r="AP203" i="48" s="1"/>
  <c r="AP29" i="48"/>
  <c r="AP28" i="48"/>
  <c r="AP27" i="48"/>
  <c r="AP26" i="48"/>
  <c r="AP25" i="48"/>
  <c r="AP24" i="48"/>
  <c r="AP23" i="48"/>
  <c r="AP22" i="48"/>
  <c r="AP21" i="48"/>
  <c r="AP20" i="48"/>
  <c r="AP19" i="48"/>
  <c r="AP18" i="48"/>
  <c r="AP17" i="48"/>
  <c r="AP16" i="48"/>
  <c r="AP15" i="48"/>
  <c r="AP14" i="48"/>
  <c r="AP13" i="48"/>
  <c r="AP12" i="48"/>
  <c r="AP11" i="48"/>
  <c r="AP10" i="48"/>
  <c r="AP9" i="48"/>
  <c r="AP8" i="48"/>
  <c r="AP7" i="48"/>
  <c r="AP6" i="48"/>
  <c r="AP196" i="48" l="1"/>
  <c r="AP204" i="48"/>
  <c r="AP202" i="48"/>
  <c r="AP207" i="48"/>
  <c r="AP197" i="48"/>
  <c r="AP199" i="48"/>
  <c r="AP208" i="48"/>
  <c r="AP198" i="48"/>
  <c r="AP174" i="48"/>
  <c r="I210" i="48"/>
  <c r="I212" i="48" s="1"/>
  <c r="AN138" i="48"/>
  <c r="AP210" i="48" l="1"/>
  <c r="AP211" i="48" s="1"/>
  <c r="AP213" i="48" s="1"/>
  <c r="AG138" i="48"/>
  <c r="I215" i="48"/>
  <c r="I211" i="48"/>
  <c r="I138" i="48" s="1"/>
  <c r="I214" i="48"/>
  <c r="J138" i="48"/>
  <c r="L138" i="48"/>
  <c r="Y138" i="48"/>
  <c r="AI138" i="48"/>
  <c r="AB138" i="48"/>
  <c r="AD138" i="48"/>
  <c r="AE138" i="48"/>
  <c r="S138" i="48"/>
  <c r="U138" i="48"/>
  <c r="AO138" i="48"/>
  <c r="R138" i="48"/>
  <c r="AK138" i="48"/>
  <c r="AH138" i="48"/>
  <c r="AJ138" i="48"/>
  <c r="AL138" i="48"/>
  <c r="AM138" i="48"/>
  <c r="T138" i="48"/>
  <c r="AF138" i="48"/>
  <c r="N138" i="48"/>
  <c r="AC138" i="48"/>
  <c r="Q138" i="48"/>
  <c r="AP214" i="48" l="1"/>
  <c r="AP212" i="48"/>
  <c r="AP215" i="48"/>
  <c r="I213" i="48"/>
  <c r="X138" i="48"/>
  <c r="W138" i="48"/>
  <c r="M138" i="48"/>
  <c r="K138" i="48"/>
  <c r="O138" i="48"/>
  <c r="V138" i="48"/>
  <c r="Z138" i="48"/>
  <c r="B4" i="53" l="1"/>
  <c r="B5" i="53" s="1"/>
  <c r="C4" i="53"/>
  <c r="C5" i="53" s="1"/>
  <c r="AU200" i="48" l="1"/>
  <c r="AU200" i="48" a="1"/>
  <c r="AU200" i="52"/>
  <c r="AU200" i="52" a="1"/>
  <c r="AR196" i="49"/>
  <c r="AR196" i="49" a="1"/>
  <c r="AU200" i="50"/>
  <c r="AU200" i="50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<sst xmlns="http://schemas.openxmlformats.org/spreadsheetml/2006/main" count="1685" uniqueCount="185">
  <si>
    <t>ライン</t>
    <phoneticPr fontId="5"/>
  </si>
  <si>
    <t>シフト</t>
    <phoneticPr fontId="5"/>
  </si>
  <si>
    <t>作成日</t>
    <rPh sb="0" eb="2">
      <t>サクセイ</t>
    </rPh>
    <rPh sb="2" eb="3">
      <t>ヒ</t>
    </rPh>
    <phoneticPr fontId="5"/>
  </si>
  <si>
    <t>記事欄</t>
    <rPh sb="0" eb="2">
      <t>キジ</t>
    </rPh>
    <rPh sb="2" eb="3">
      <t>ラン</t>
    </rPh>
    <phoneticPr fontId="5"/>
  </si>
  <si>
    <t>U/L</t>
    <phoneticPr fontId="5"/>
  </si>
  <si>
    <t>T/L</t>
    <phoneticPr fontId="5"/>
  </si>
  <si>
    <t>作成</t>
    <rPh sb="0" eb="2">
      <t>サクセイ</t>
    </rPh>
    <phoneticPr fontId="5"/>
  </si>
  <si>
    <t>マルチ</t>
    <phoneticPr fontId="5"/>
  </si>
  <si>
    <t>平常/2S</t>
    <rPh sb="0" eb="2">
      <t>ヘイジョウ</t>
    </rPh>
    <phoneticPr fontId="5"/>
  </si>
  <si>
    <t>機種</t>
    <rPh sb="0" eb="2">
      <t>キシュ</t>
    </rPh>
    <phoneticPr fontId="5"/>
  </si>
  <si>
    <t>ｺｰﾄﾞ</t>
    <phoneticPr fontId="5"/>
  </si>
  <si>
    <t>仕向</t>
    <rPh sb="0" eb="2">
      <t>シム</t>
    </rPh>
    <phoneticPr fontId="5"/>
  </si>
  <si>
    <t>ﾀｸﾄ</t>
    <phoneticPr fontId="5"/>
  </si>
  <si>
    <t>日付</t>
    <rPh sb="0" eb="2">
      <t>ヒヅケ</t>
    </rPh>
    <phoneticPr fontId="5"/>
  </si>
  <si>
    <t>TOTAL</t>
    <phoneticPr fontId="5"/>
  </si>
  <si>
    <t>搬入手番</t>
    <rPh sb="0" eb="2">
      <t>ハンニュウ</t>
    </rPh>
    <rPh sb="2" eb="3">
      <t>テ</t>
    </rPh>
    <rPh sb="3" eb="4">
      <t>バン</t>
    </rPh>
    <phoneticPr fontId="5"/>
  </si>
  <si>
    <t>備考</t>
    <rPh sb="0" eb="2">
      <t>ビコウ</t>
    </rPh>
    <phoneticPr fontId="5"/>
  </si>
  <si>
    <t>VT1300</t>
    <phoneticPr fontId="5"/>
  </si>
  <si>
    <t>50100
MFR-6700</t>
    <phoneticPr fontId="5"/>
  </si>
  <si>
    <t>SP</t>
    <phoneticPr fontId="5"/>
  </si>
  <si>
    <t>AF</t>
    <phoneticPr fontId="5"/>
  </si>
  <si>
    <t>1-3</t>
    <phoneticPr fontId="5"/>
  </si>
  <si>
    <t>誤組注意
※派生一覧表確認の事</t>
    <phoneticPr fontId="5"/>
  </si>
  <si>
    <t>WE</t>
    <phoneticPr fontId="5"/>
  </si>
  <si>
    <t>VT1300CXA</t>
    <phoneticPr fontId="5"/>
  </si>
  <si>
    <t>50100
MFR-7700</t>
    <phoneticPr fontId="5"/>
  </si>
  <si>
    <t>ED</t>
    <phoneticPr fontId="5"/>
  </si>
  <si>
    <t>50100
MFR-D000</t>
    <phoneticPr fontId="5"/>
  </si>
  <si>
    <t>VT1300CXAD</t>
    <phoneticPr fontId="5"/>
  </si>
  <si>
    <t>A</t>
    <phoneticPr fontId="5"/>
  </si>
  <si>
    <t>実施者</t>
    <rPh sb="0" eb="3">
      <t>ジッシシャ</t>
    </rPh>
    <phoneticPr fontId="5"/>
  </si>
  <si>
    <t>確認者(LQ)</t>
    <rPh sb="0" eb="2">
      <t>カクニン</t>
    </rPh>
    <rPh sb="2" eb="3">
      <t>シャ</t>
    </rPh>
    <phoneticPr fontId="5"/>
  </si>
  <si>
    <t>確認者(T/L)</t>
    <rPh sb="0" eb="3">
      <t>カクニンシャ</t>
    </rPh>
    <phoneticPr fontId="5"/>
  </si>
  <si>
    <t>VT1300CRAB</t>
  </si>
  <si>
    <t>50100   MFY-A400</t>
    <phoneticPr fontId="5"/>
  </si>
  <si>
    <t>KO</t>
    <phoneticPr fontId="5"/>
  </si>
  <si>
    <t>VT1300CSB</t>
    <phoneticPr fontId="5"/>
  </si>
  <si>
    <t>50100   MFY-A500</t>
    <phoneticPr fontId="5"/>
  </si>
  <si>
    <t>J</t>
    <phoneticPr fontId="5"/>
  </si>
  <si>
    <t>VT1300CTD</t>
    <phoneticPr fontId="5"/>
  </si>
  <si>
    <t>50100   MFY-L400</t>
    <phoneticPr fontId="5"/>
  </si>
  <si>
    <t>AC</t>
    <phoneticPr fontId="5"/>
  </si>
  <si>
    <t>SM250A9</t>
    <phoneticPr fontId="5"/>
  </si>
  <si>
    <t>50100
MLCA-D000</t>
  </si>
  <si>
    <t>CB750AP</t>
    <phoneticPr fontId="5"/>
  </si>
  <si>
    <t>50100                  MLB-D000</t>
    <phoneticPr fontId="5"/>
  </si>
  <si>
    <t>TC50</t>
    <phoneticPr fontId="5"/>
  </si>
  <si>
    <t>50100
GFZ-J000</t>
    <phoneticPr fontId="5"/>
  </si>
  <si>
    <t>J/YA</t>
    <phoneticPr fontId="5"/>
  </si>
  <si>
    <t>TRX450</t>
    <phoneticPr fontId="5"/>
  </si>
  <si>
    <t>50100
HP1-6000</t>
    <phoneticPr fontId="5"/>
  </si>
  <si>
    <t>払出</t>
    <rPh sb="0" eb="2">
      <t>ハライダシ</t>
    </rPh>
    <phoneticPr fontId="5"/>
  </si>
  <si>
    <t>TRX90</t>
    <phoneticPr fontId="5"/>
  </si>
  <si>
    <t>50100
HP2-6700</t>
    <phoneticPr fontId="5"/>
  </si>
  <si>
    <t>TRX90XE</t>
    <phoneticPr fontId="5"/>
  </si>
  <si>
    <t>50100
HP2-7200</t>
    <phoneticPr fontId="5"/>
  </si>
  <si>
    <t>CM</t>
    <phoneticPr fontId="5"/>
  </si>
  <si>
    <t>CTX1300</t>
    <phoneticPr fontId="5"/>
  </si>
  <si>
    <t>50100　　MJN-A000</t>
    <phoneticPr fontId="5"/>
  </si>
  <si>
    <t>CH</t>
    <phoneticPr fontId="5"/>
  </si>
  <si>
    <t>(FRONT)</t>
    <phoneticPr fontId="5"/>
  </si>
  <si>
    <t>FRONT
MY6-A000</t>
    <phoneticPr fontId="5"/>
  </si>
  <si>
    <t>1-4</t>
    <phoneticPr fontId="5"/>
  </si>
  <si>
    <t>FRONT
MY6-L000</t>
    <phoneticPr fontId="5"/>
  </si>
  <si>
    <t>XR650</t>
    <phoneticPr fontId="5"/>
  </si>
  <si>
    <t>50100
MY6-A000　</t>
    <phoneticPr fontId="5"/>
  </si>
  <si>
    <t>50100
MY6-L000　　</t>
    <phoneticPr fontId="5"/>
  </si>
  <si>
    <t>CMX1100</t>
  </si>
  <si>
    <t>50100
MLA-A200</t>
    <phoneticPr fontId="5"/>
  </si>
  <si>
    <t>AC</t>
  </si>
  <si>
    <t>NJ50</t>
    <phoneticPr fontId="5"/>
  </si>
  <si>
    <t>50100
GFY-6600</t>
    <phoneticPr fontId="5"/>
  </si>
  <si>
    <t>1-3</t>
  </si>
  <si>
    <t>XZ50</t>
    <phoneticPr fontId="5"/>
  </si>
  <si>
    <t>50100
GEY-J000</t>
    <phoneticPr fontId="5"/>
  </si>
  <si>
    <t>払出</t>
    <rPh sb="0" eb="1">
      <t>ハラ</t>
    </rPh>
    <rPh sb="1" eb="2">
      <t>ダ</t>
    </rPh>
    <phoneticPr fontId="5"/>
  </si>
  <si>
    <t>XZ1009</t>
    <phoneticPr fontId="5"/>
  </si>
  <si>
    <t>50100     KRL6800</t>
    <phoneticPr fontId="5"/>
  </si>
  <si>
    <t>C50</t>
    <phoneticPr fontId="5"/>
  </si>
  <si>
    <t>50100
GBJ-J700</t>
    <phoneticPr fontId="5"/>
  </si>
  <si>
    <t>CUB</t>
    <phoneticPr fontId="5"/>
  </si>
  <si>
    <t>50100
GT0-J200</t>
    <phoneticPr fontId="5"/>
  </si>
  <si>
    <t>C90</t>
    <phoneticPr fontId="5"/>
  </si>
  <si>
    <t>50100
GCN-6400</t>
    <phoneticPr fontId="5"/>
  </si>
  <si>
    <t>50100
GCN-Y200</t>
    <phoneticPr fontId="5"/>
  </si>
  <si>
    <t>50100
GK4-8700</t>
    <phoneticPr fontId="5"/>
  </si>
  <si>
    <t>Z50</t>
    <phoneticPr fontId="5"/>
  </si>
  <si>
    <t>50100
GFL-J400</t>
    <phoneticPr fontId="5"/>
  </si>
  <si>
    <t>VTR250</t>
    <phoneticPr fontId="5"/>
  </si>
  <si>
    <t>50100
KFK-6300</t>
    <phoneticPr fontId="5"/>
  </si>
  <si>
    <t>50100
KRL-6900</t>
    <phoneticPr fontId="5"/>
  </si>
  <si>
    <t>NC750</t>
    <phoneticPr fontId="5"/>
  </si>
  <si>
    <t>50100
MJH-Y200</t>
    <phoneticPr fontId="5"/>
  </si>
  <si>
    <t>YA</t>
    <phoneticPr fontId="5"/>
  </si>
  <si>
    <t>CRF150</t>
    <phoneticPr fontId="5"/>
  </si>
  <si>
    <t>J/ED</t>
    <phoneticPr fontId="5"/>
  </si>
  <si>
    <t>ADV750</t>
    <phoneticPr fontId="5"/>
  </si>
  <si>
    <t>50100
MKT-D000</t>
    <phoneticPr fontId="5"/>
  </si>
  <si>
    <t>釣り掛け</t>
    <rPh sb="0" eb="1">
      <t>ツ</t>
    </rPh>
    <rPh sb="2" eb="3">
      <t>カ</t>
    </rPh>
    <phoneticPr fontId="5"/>
  </si>
  <si>
    <t>50100
MKW-D000</t>
    <phoneticPr fontId="5"/>
  </si>
  <si>
    <t>NC750LH</t>
  </si>
  <si>
    <t>50100
MJH-Y400</t>
  </si>
  <si>
    <t>CBR250S3AL</t>
    <phoneticPr fontId="5"/>
  </si>
  <si>
    <t>50100  　　　  K64-J000</t>
    <phoneticPr fontId="5"/>
  </si>
  <si>
    <t>C110JJ</t>
    <phoneticPr fontId="5"/>
  </si>
  <si>
    <t>C110XJ</t>
    <phoneticPr fontId="5"/>
  </si>
  <si>
    <t>50100      　　  K88-L210</t>
    <phoneticPr fontId="5"/>
  </si>
  <si>
    <t>C110XM</t>
    <phoneticPr fontId="5"/>
  </si>
  <si>
    <t>50100      　　  K88-J400</t>
    <phoneticPr fontId="5"/>
  </si>
  <si>
    <t>C110JN</t>
    <phoneticPr fontId="5"/>
  </si>
  <si>
    <t>50100    
K88-B500</t>
    <phoneticPr fontId="5"/>
  </si>
  <si>
    <t>50100    
K88-LC00</t>
    <phoneticPr fontId="5"/>
  </si>
  <si>
    <t>TOTAL台数</t>
    <rPh sb="5" eb="7">
      <t>ダイスウ</t>
    </rPh>
    <phoneticPr fontId="5"/>
  </si>
  <si>
    <t>ﾏﾙﾁ生産負荷(2交替)</t>
    <rPh sb="3" eb="5">
      <t>セイサン</t>
    </rPh>
    <rPh sb="5" eb="7">
      <t>フカ</t>
    </rPh>
    <rPh sb="9" eb="11">
      <t>コウタイ</t>
    </rPh>
    <phoneticPr fontId="5"/>
  </si>
  <si>
    <t>K88</t>
    <phoneticPr fontId="5"/>
  </si>
  <si>
    <t>MKT</t>
    <phoneticPr fontId="5"/>
  </si>
  <si>
    <t>MLA</t>
    <phoneticPr fontId="5"/>
  </si>
  <si>
    <t>MKW</t>
    <phoneticPr fontId="5"/>
  </si>
  <si>
    <t>MY6 FR</t>
    <phoneticPr fontId="5"/>
  </si>
  <si>
    <t>MY6 CO</t>
    <phoneticPr fontId="5"/>
  </si>
  <si>
    <t>MFR</t>
    <phoneticPr fontId="5"/>
  </si>
  <si>
    <t>GFZ</t>
    <phoneticPr fontId="5"/>
  </si>
  <si>
    <t>HP2</t>
    <phoneticPr fontId="5"/>
  </si>
  <si>
    <t>GFY</t>
    <phoneticPr fontId="5"/>
  </si>
  <si>
    <t>KSE</t>
    <phoneticPr fontId="5"/>
  </si>
  <si>
    <t>K64</t>
    <phoneticPr fontId="5"/>
  </si>
  <si>
    <t>2s</t>
    <phoneticPr fontId="5"/>
  </si>
  <si>
    <t>平常</t>
    <rPh sb="0" eb="2">
      <t>ヘイジョウ</t>
    </rPh>
    <phoneticPr fontId="5"/>
  </si>
  <si>
    <t>3S</t>
    <phoneticPr fontId="5"/>
  </si>
  <si>
    <t>1S/2S/平常</t>
    <rPh sb="6" eb="8">
      <t>ヘイジョウ</t>
    </rPh>
    <phoneticPr fontId="5"/>
  </si>
  <si>
    <t>前倒し</t>
    <rPh sb="0" eb="2">
      <t>マエダオ</t>
    </rPh>
    <phoneticPr fontId="5"/>
  </si>
  <si>
    <t>50100             MLC-D000</t>
    <phoneticPr fontId="5"/>
  </si>
  <si>
    <t>MLB/MLC</t>
    <phoneticPr fontId="5"/>
  </si>
  <si>
    <t>50100
K64-J000</t>
    <phoneticPr fontId="5"/>
  </si>
  <si>
    <t>1S/2S/3S</t>
    <phoneticPr fontId="5"/>
  </si>
  <si>
    <t>50100
MFR-L000</t>
    <phoneticPr fontId="5"/>
  </si>
  <si>
    <t>2週確定</t>
    <rPh sb="1" eb="4">
      <t>シュウカクテイ</t>
    </rPh>
    <phoneticPr fontId="5"/>
  </si>
  <si>
    <t>搬入</t>
    <phoneticPr fontId="5"/>
  </si>
  <si>
    <t>CRF151</t>
  </si>
  <si>
    <t>T/T</t>
    <phoneticPr fontId="5"/>
  </si>
  <si>
    <t>HP1(SP)</t>
    <phoneticPr fontId="5"/>
  </si>
  <si>
    <t xml:space="preserve">LOW SUB </t>
    <phoneticPr fontId="5"/>
  </si>
  <si>
    <t>4DK</t>
    <phoneticPr fontId="5"/>
  </si>
  <si>
    <t>MKH</t>
    <phoneticPr fontId="5"/>
  </si>
  <si>
    <t>MKT
(RR COMP)</t>
    <phoneticPr fontId="5"/>
  </si>
  <si>
    <t>搬入</t>
    <rPh sb="0" eb="2">
      <t>ハンニュウ</t>
    </rPh>
    <phoneticPr fontId="5"/>
  </si>
  <si>
    <t>COMP</t>
    <phoneticPr fontId="5"/>
  </si>
  <si>
    <t>サブ加工</t>
    <rPh sb="2" eb="4">
      <t>カコウ</t>
    </rPh>
    <phoneticPr fontId="5"/>
  </si>
  <si>
    <t>MKT D0
(RR COMP)</t>
    <phoneticPr fontId="5"/>
  </si>
  <si>
    <t>MKT D7
(RR COMP)</t>
    <phoneticPr fontId="5"/>
  </si>
  <si>
    <t>50100
MLA-AA00</t>
    <phoneticPr fontId="5"/>
  </si>
  <si>
    <t>50100
MKW-D700</t>
    <phoneticPr fontId="5"/>
  </si>
  <si>
    <t>50100
MLB-D200</t>
    <phoneticPr fontId="5"/>
  </si>
  <si>
    <t>50100             MLC-D300</t>
    <phoneticPr fontId="5"/>
  </si>
  <si>
    <t>MLF-Y1
(SIDE BOX)</t>
    <phoneticPr fontId="5"/>
  </si>
  <si>
    <t>ﾗｲﾝ</t>
    <phoneticPr fontId="5"/>
  </si>
  <si>
    <t>ｼﾌﾄ</t>
    <phoneticPr fontId="5"/>
  </si>
  <si>
    <t>50号機</t>
    <rPh sb="2" eb="4">
      <t>ゴウキ</t>
    </rPh>
    <phoneticPr fontId="5"/>
  </si>
  <si>
    <t>GJJ</t>
    <phoneticPr fontId="5"/>
  </si>
  <si>
    <t xml:space="preserve">GJJ(FRAME) </t>
    <phoneticPr fontId="5"/>
  </si>
  <si>
    <t>AF</t>
  </si>
  <si>
    <t>GJJ(RR）</t>
    <phoneticPr fontId="5"/>
  </si>
  <si>
    <t>GJJ(SUB)</t>
    <phoneticPr fontId="5"/>
  </si>
  <si>
    <t>GJH(RR）</t>
    <phoneticPr fontId="5"/>
  </si>
  <si>
    <r>
      <rPr>
        <b/>
        <sz val="48"/>
        <rFont val="Meiryo UI"/>
        <family val="3"/>
        <charset val="128"/>
      </rPr>
      <t>GJH(FRAME)</t>
    </r>
    <r>
      <rPr>
        <b/>
        <sz val="60"/>
        <rFont val="Meiryo UI"/>
        <family val="3"/>
        <charset val="128"/>
      </rPr>
      <t xml:space="preserve"> </t>
    </r>
    <phoneticPr fontId="5"/>
  </si>
  <si>
    <t>50100
KSE-0000</t>
    <phoneticPr fontId="5"/>
  </si>
  <si>
    <t>50100
MKT-D700</t>
    <phoneticPr fontId="5"/>
  </si>
  <si>
    <t>50100       　　 K88-J010</t>
    <phoneticPr fontId="5"/>
  </si>
  <si>
    <t>28</t>
    <phoneticPr fontId="5"/>
  </si>
  <si>
    <t>50100    
K88-Y010</t>
    <phoneticPr fontId="5"/>
  </si>
  <si>
    <t>31</t>
    <phoneticPr fontId="5"/>
  </si>
  <si>
    <t>50100
MLBH-D800</t>
    <phoneticPr fontId="5"/>
  </si>
  <si>
    <t>RF,S/A</t>
    <phoneticPr fontId="5"/>
  </si>
  <si>
    <t>1S/2S</t>
    <phoneticPr fontId="5"/>
  </si>
  <si>
    <t>50100
K88 L200.J000</t>
    <phoneticPr fontId="5"/>
  </si>
  <si>
    <t>50100
K88 B500.LC00</t>
    <phoneticPr fontId="5"/>
  </si>
  <si>
    <t>KPM</t>
    <phoneticPr fontId="5"/>
  </si>
  <si>
    <t>50100
K88-Y000</t>
    <phoneticPr fontId="5"/>
  </si>
  <si>
    <t>52200
KR3-0000</t>
    <phoneticPr fontId="5"/>
  </si>
  <si>
    <t>52200
KPM-0000</t>
    <phoneticPr fontId="5"/>
  </si>
  <si>
    <t>NX2</t>
    <phoneticPr fontId="5"/>
  </si>
  <si>
    <t>52100
NX2-0000</t>
    <phoneticPr fontId="5"/>
  </si>
  <si>
    <t>５月度 生産計画</t>
    <rPh sb="4" eb="5">
      <t>セイ</t>
    </rPh>
    <phoneticPr fontId="5"/>
  </si>
  <si>
    <t>MC</t>
    <phoneticPr fontId="5"/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</si>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</sst>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m/d;@"/>
    <numFmt numFmtId="178" formatCode="0_ "/>
    <numFmt numFmtId="179" formatCode="0_);[Red]\(0\)"/>
  </numFmts>
  <fonts count="7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26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20"/>
      <name val="Meiryo UI"/>
      <family val="3"/>
      <charset val="128"/>
    </font>
    <font>
      <sz val="36"/>
      <name val="Meiryo UI"/>
      <family val="3"/>
      <charset val="128"/>
    </font>
    <font>
      <sz val="16"/>
      <name val="Meiryo UI"/>
      <family val="3"/>
      <charset val="128"/>
    </font>
    <font>
      <sz val="72"/>
      <name val="Meiryo UI"/>
      <family val="3"/>
      <charset val="128"/>
    </font>
    <font>
      <sz val="70"/>
      <name val="Meiryo UI"/>
      <family val="3"/>
      <charset val="128"/>
    </font>
    <font>
      <b/>
      <sz val="26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22"/>
      <name val="Meiryo UI"/>
      <family val="3"/>
      <charset val="128"/>
    </font>
    <font>
      <sz val="28"/>
      <name val="Meiryo UI"/>
      <family val="3"/>
      <charset val="128"/>
    </font>
    <font>
      <sz val="48"/>
      <name val="Meiryo UI"/>
      <family val="3"/>
      <charset val="128"/>
    </font>
    <font>
      <b/>
      <sz val="24"/>
      <name val="Meiryo UI"/>
      <family val="3"/>
      <charset val="128"/>
    </font>
    <font>
      <sz val="30"/>
      <name val="Meiryo UI"/>
      <family val="3"/>
      <charset val="128"/>
    </font>
    <font>
      <sz val="48"/>
      <color theme="0" tint="-0.499984740745262"/>
      <name val="Meiryo UI"/>
      <family val="3"/>
      <charset val="128"/>
    </font>
    <font>
      <b/>
      <sz val="36"/>
      <color theme="0" tint="-0.499984740745262"/>
      <name val="Meiryo UI"/>
      <family val="3"/>
      <charset val="128"/>
    </font>
    <font>
      <sz val="20"/>
      <color indexed="10"/>
      <name val="Meiryo UI"/>
      <family val="3"/>
      <charset val="128"/>
    </font>
    <font>
      <b/>
      <sz val="48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sz val="18"/>
      <color indexed="10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sz val="40"/>
      <name val="Meiryo UI"/>
      <family val="3"/>
      <charset val="128"/>
    </font>
    <font>
      <b/>
      <sz val="40"/>
      <color theme="0" tint="-0.499984740745262"/>
      <name val="Meiryo UI"/>
      <family val="3"/>
      <charset val="128"/>
    </font>
    <font>
      <b/>
      <sz val="16"/>
      <name val="Meiryo UI"/>
      <family val="3"/>
      <charset val="128"/>
    </font>
    <font>
      <b/>
      <sz val="48"/>
      <color theme="2" tint="-0.249977111117893"/>
      <name val="Meiryo UI"/>
      <family val="3"/>
      <charset val="128"/>
    </font>
    <font>
      <b/>
      <sz val="36"/>
      <color theme="2" tint="-0.249977111117893"/>
      <name val="Meiryo UI"/>
      <family val="3"/>
      <charset val="128"/>
    </font>
    <font>
      <b/>
      <sz val="40"/>
      <color theme="2" tint="-0.249977111117893"/>
      <name val="Meiryo UI"/>
      <family val="3"/>
      <charset val="128"/>
    </font>
    <font>
      <b/>
      <sz val="48"/>
      <color theme="1"/>
      <name val="Meiryo UI"/>
      <family val="3"/>
      <charset val="128"/>
    </font>
    <font>
      <sz val="22"/>
      <color indexed="1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b/>
      <sz val="40"/>
      <color theme="2" tint="-0.499984740745262"/>
      <name val="Meiryo UI"/>
      <family val="3"/>
      <charset val="128"/>
    </font>
    <font>
      <sz val="28"/>
      <color indexed="10"/>
      <name val="Meiryo UI"/>
      <family val="3"/>
      <charset val="128"/>
    </font>
    <font>
      <b/>
      <sz val="40"/>
      <color rgb="FF00B0F0"/>
      <name val="Meiryo UI"/>
      <family val="3"/>
      <charset val="128"/>
    </font>
    <font>
      <b/>
      <sz val="48"/>
      <color rgb="FF00B0F0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sz val="40"/>
      <color theme="1"/>
      <name val="Meiryo UI"/>
      <family val="3"/>
      <charset val="128"/>
    </font>
    <font>
      <sz val="14"/>
      <color indexed="10"/>
      <name val="Meiryo UI"/>
      <family val="3"/>
      <charset val="128"/>
    </font>
    <font>
      <b/>
      <sz val="36"/>
      <color theme="6"/>
      <name val="Meiryo UI"/>
      <family val="3"/>
      <charset val="128"/>
    </font>
    <font>
      <b/>
      <sz val="40"/>
      <color theme="6"/>
      <name val="Meiryo UI"/>
      <family val="3"/>
      <charset val="128"/>
    </font>
    <font>
      <b/>
      <sz val="48"/>
      <color theme="2" tint="-0.499984740745262"/>
      <name val="Meiryo UI"/>
      <family val="3"/>
      <charset val="128"/>
    </font>
    <font>
      <b/>
      <sz val="42"/>
      <color theme="0" tint="-0.499984740745262"/>
      <name val="Meiryo UI"/>
      <family val="3"/>
      <charset val="128"/>
    </font>
    <font>
      <b/>
      <sz val="42"/>
      <color theme="2" tint="-0.499984740745262"/>
      <name val="Meiryo UI"/>
      <family val="3"/>
      <charset val="128"/>
    </font>
    <font>
      <b/>
      <sz val="36"/>
      <color rgb="FF00B0F0"/>
      <name val="Meiryo UI"/>
      <family val="3"/>
      <charset val="128"/>
    </font>
    <font>
      <b/>
      <sz val="36"/>
      <color theme="2" tint="-0.499984740745262"/>
      <name val="Meiryo UI"/>
      <family val="3"/>
      <charset val="128"/>
    </font>
    <font>
      <b/>
      <sz val="48"/>
      <color rgb="FF0000FF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u/>
      <sz val="72"/>
      <name val="Meiryo UI"/>
      <family val="3"/>
      <charset val="128"/>
    </font>
    <font>
      <b/>
      <sz val="7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72"/>
      <color indexed="8"/>
      <name val="ＭＳ Ｐゴシック"/>
      <family val="3"/>
      <charset val="128"/>
    </font>
    <font>
      <sz val="36"/>
      <color theme="0"/>
      <name val="Meiryo UI"/>
      <family val="3"/>
      <charset val="128"/>
    </font>
    <font>
      <b/>
      <sz val="48"/>
      <color theme="0"/>
      <name val="Meiryo UI"/>
      <family val="3"/>
      <charset val="128"/>
    </font>
    <font>
      <sz val="36"/>
      <color theme="1"/>
      <name val="Meiryo UI"/>
      <family val="3"/>
      <charset val="128"/>
    </font>
    <font>
      <sz val="36"/>
      <color indexed="10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sz val="48"/>
      <color theme="1"/>
      <name val="Meiryo UI"/>
      <family val="3"/>
      <charset val="128"/>
    </font>
    <font>
      <b/>
      <sz val="48"/>
      <color indexed="8"/>
      <name val="Meiryo UI"/>
      <family val="3"/>
      <charset val="128"/>
    </font>
    <font>
      <b/>
      <sz val="65"/>
      <color indexed="8"/>
      <name val="Meiryo UI"/>
      <family val="3"/>
      <charset val="128"/>
    </font>
    <font>
      <sz val="65"/>
      <color rgb="FFFF0000"/>
      <name val="Meiryo UI"/>
      <family val="3"/>
      <charset val="128"/>
    </font>
    <font>
      <b/>
      <sz val="65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22"/>
      <name val="Meiryo UI"/>
      <family val="3"/>
      <charset val="128"/>
    </font>
    <font>
      <b/>
      <sz val="60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sz val="36"/>
      <color indexed="8"/>
      <name val="Meiryo UI"/>
      <family val="3"/>
      <charset val="128"/>
    </font>
    <font>
      <b/>
      <sz val="36"/>
      <color theme="3" tint="0.39997558519241921"/>
      <name val="Meiryo UI"/>
      <family val="3"/>
      <charset val="128"/>
    </font>
    <font>
      <u/>
      <sz val="60"/>
      <name val="Meiryo UI"/>
      <family val="3"/>
      <charset val="128"/>
    </font>
    <font>
      <sz val="40"/>
      <color theme="0" tint="-0.499984740745262"/>
      <name val="Meiryo UI"/>
      <family val="3"/>
      <charset val="128"/>
    </font>
    <font>
      <b/>
      <sz val="40"/>
      <color rgb="FFFF0000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0"/>
      <name val="Meiryo UI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6" fillId="0" borderId="0"/>
  </cellStyleXfs>
  <cellXfs count="1412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0" fontId="6" fillId="4" borderId="0" xfId="1" applyFont="1" applyFill="1">
      <alignment vertical="center"/>
    </xf>
    <xf numFmtId="0" fontId="2" fillId="0" borderId="9" xfId="1" applyFont="1" applyBorder="1" applyAlignment="1">
      <alignment horizontal="center" vertical="center"/>
    </xf>
    <xf numFmtId="0" fontId="12" fillId="3" borderId="0" xfId="1" applyFont="1" applyFill="1">
      <alignment vertical="center"/>
    </xf>
    <xf numFmtId="0" fontId="12" fillId="3" borderId="13" xfId="1" applyFont="1" applyFill="1" applyBorder="1">
      <alignment vertical="center"/>
    </xf>
    <xf numFmtId="176" fontId="14" fillId="0" borderId="19" xfId="1" applyNumberFormat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8" fillId="3" borderId="30" xfId="1" applyFont="1" applyFill="1" applyBorder="1" applyAlignment="1">
      <alignment horizontal="center" vertical="center"/>
    </xf>
    <xf numFmtId="0" fontId="18" fillId="3" borderId="28" xfId="1" applyFont="1" applyFill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0" fontId="18" fillId="0" borderId="31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5" fillId="4" borderId="0" xfId="1" applyFont="1" applyFill="1">
      <alignment vertical="center"/>
    </xf>
    <xf numFmtId="0" fontId="9" fillId="3" borderId="38" xfId="1" applyFont="1" applyFill="1" applyBorder="1" applyAlignment="1">
      <alignment horizontal="center" vertical="center"/>
    </xf>
    <xf numFmtId="0" fontId="22" fillId="3" borderId="7" xfId="1" applyFont="1" applyFill="1" applyBorder="1" applyAlignment="1">
      <alignment horizontal="right" vertical="center"/>
    </xf>
    <xf numFmtId="0" fontId="22" fillId="3" borderId="38" xfId="1" applyFont="1" applyFill="1" applyBorder="1" applyAlignment="1">
      <alignment horizontal="right" vertical="center"/>
    </xf>
    <xf numFmtId="178" fontId="22" fillId="3" borderId="40" xfId="1" applyNumberFormat="1" applyFont="1" applyFill="1" applyBorder="1" applyAlignment="1">
      <alignment horizontal="right" vertical="center"/>
    </xf>
    <xf numFmtId="0" fontId="17" fillId="4" borderId="0" xfId="1" applyFont="1" applyFill="1">
      <alignment vertical="center"/>
    </xf>
    <xf numFmtId="0" fontId="2" fillId="6" borderId="17" xfId="1" applyFont="1" applyFill="1" applyBorder="1" applyAlignment="1">
      <alignment horizontal="center" vertical="center"/>
    </xf>
    <xf numFmtId="0" fontId="24" fillId="6" borderId="5" xfId="1" applyFont="1" applyFill="1" applyBorder="1" applyAlignment="1">
      <alignment horizontal="right" vertical="center" shrinkToFit="1"/>
    </xf>
    <xf numFmtId="0" fontId="24" fillId="6" borderId="17" xfId="1" applyFont="1" applyFill="1" applyBorder="1" applyAlignment="1">
      <alignment horizontal="right" vertical="center" shrinkToFit="1"/>
    </xf>
    <xf numFmtId="0" fontId="25" fillId="6" borderId="17" xfId="1" applyFont="1" applyFill="1" applyBorder="1" applyAlignment="1">
      <alignment horizontal="right" vertical="center" shrinkToFit="1"/>
    </xf>
    <xf numFmtId="178" fontId="24" fillId="6" borderId="47" xfId="1" applyNumberFormat="1" applyFont="1" applyFill="1" applyBorder="1" applyAlignment="1">
      <alignment horizontal="right" vertical="center" shrinkToFit="1"/>
    </xf>
    <xf numFmtId="0" fontId="18" fillId="0" borderId="0" xfId="1" applyFont="1" applyAlignment="1">
      <alignment vertical="center" wrapText="1"/>
    </xf>
    <xf numFmtId="0" fontId="9" fillId="3" borderId="17" xfId="1" applyFont="1" applyFill="1" applyBorder="1" applyAlignment="1">
      <alignment horizontal="center" vertical="center"/>
    </xf>
    <xf numFmtId="0" fontId="22" fillId="3" borderId="5" xfId="1" applyFont="1" applyFill="1" applyBorder="1" applyAlignment="1">
      <alignment horizontal="right" vertical="center"/>
    </xf>
    <xf numFmtId="0" fontId="22" fillId="3" borderId="17" xfId="1" applyFont="1" applyFill="1" applyBorder="1" applyAlignment="1">
      <alignment horizontal="right" vertical="center"/>
    </xf>
    <xf numFmtId="178" fontId="22" fillId="3" borderId="47" xfId="1" applyNumberFormat="1" applyFont="1" applyFill="1" applyBorder="1" applyAlignment="1">
      <alignment horizontal="right" vertical="center"/>
    </xf>
    <xf numFmtId="178" fontId="27" fillId="3" borderId="47" xfId="1" applyNumberFormat="1" applyFont="1" applyFill="1" applyBorder="1" applyAlignment="1">
      <alignment horizontal="right" vertical="center"/>
    </xf>
    <xf numFmtId="0" fontId="2" fillId="6" borderId="50" xfId="1" applyFont="1" applyFill="1" applyBorder="1" applyAlignment="1">
      <alignment horizontal="center" vertical="center"/>
    </xf>
    <xf numFmtId="0" fontId="24" fillId="6" borderId="50" xfId="1" applyFont="1" applyFill="1" applyBorder="1" applyAlignment="1">
      <alignment horizontal="right" vertical="center" shrinkToFit="1"/>
    </xf>
    <xf numFmtId="0" fontId="24" fillId="6" borderId="52" xfId="1" applyFont="1" applyFill="1" applyBorder="1" applyAlignment="1">
      <alignment horizontal="right" vertical="center" shrinkToFit="1"/>
    </xf>
    <xf numFmtId="178" fontId="24" fillId="6" borderId="53" xfId="1" applyNumberFormat="1" applyFont="1" applyFill="1" applyBorder="1" applyAlignment="1">
      <alignment horizontal="right" vertical="center" shrinkToFit="1"/>
    </xf>
    <xf numFmtId="0" fontId="28" fillId="3" borderId="17" xfId="1" applyFont="1" applyFill="1" applyBorder="1" applyAlignment="1">
      <alignment horizontal="center" vertical="center"/>
    </xf>
    <xf numFmtId="0" fontId="29" fillId="3" borderId="5" xfId="1" applyFont="1" applyFill="1" applyBorder="1" applyAlignment="1">
      <alignment horizontal="right" vertical="center"/>
    </xf>
    <xf numFmtId="0" fontId="29" fillId="3" borderId="17" xfId="1" applyFont="1" applyFill="1" applyBorder="1" applyAlignment="1">
      <alignment horizontal="right" vertical="center"/>
    </xf>
    <xf numFmtId="178" fontId="29" fillId="3" borderId="47" xfId="1" applyNumberFormat="1" applyFont="1" applyFill="1" applyBorder="1" applyAlignment="1">
      <alignment horizontal="right" vertical="center"/>
    </xf>
    <xf numFmtId="0" fontId="28" fillId="6" borderId="17" xfId="1" applyFont="1" applyFill="1" applyBorder="1" applyAlignment="1">
      <alignment horizontal="center" vertical="center"/>
    </xf>
    <xf numFmtId="0" fontId="24" fillId="6" borderId="20" xfId="1" applyFont="1" applyFill="1" applyBorder="1" applyAlignment="1">
      <alignment horizontal="right" vertical="center" shrinkToFit="1"/>
    </xf>
    <xf numFmtId="0" fontId="30" fillId="0" borderId="6" xfId="1" applyFont="1" applyBorder="1" applyAlignment="1">
      <alignment horizontal="center" vertical="center"/>
    </xf>
    <xf numFmtId="0" fontId="30" fillId="0" borderId="7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9" fillId="3" borderId="56" xfId="1" applyFont="1" applyFill="1" applyBorder="1" applyAlignment="1">
      <alignment horizontal="center" vertical="center"/>
    </xf>
    <xf numFmtId="0" fontId="32" fillId="3" borderId="58" xfId="1" applyFont="1" applyFill="1" applyBorder="1" applyAlignment="1">
      <alignment horizontal="right" vertical="center"/>
    </xf>
    <xf numFmtId="0" fontId="32" fillId="3" borderId="56" xfId="1" applyFont="1" applyFill="1" applyBorder="1" applyAlignment="1">
      <alignment horizontal="right" vertical="center"/>
    </xf>
    <xf numFmtId="0" fontId="22" fillId="3" borderId="58" xfId="1" applyFont="1" applyFill="1" applyBorder="1" applyAlignment="1">
      <alignment horizontal="right" vertical="center"/>
    </xf>
    <xf numFmtId="178" fontId="22" fillId="3" borderId="59" xfId="1" applyNumberFormat="1" applyFont="1" applyFill="1" applyBorder="1" applyAlignment="1">
      <alignment horizontal="right" vertical="center"/>
    </xf>
    <xf numFmtId="0" fontId="10" fillId="0" borderId="6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1" xfId="1" applyFont="1" applyBorder="1" applyAlignment="1">
      <alignment horizontal="center" vertical="center"/>
    </xf>
    <xf numFmtId="0" fontId="2" fillId="6" borderId="55" xfId="1" applyFont="1" applyFill="1" applyBorder="1" applyAlignment="1">
      <alignment horizontal="center" vertical="center"/>
    </xf>
    <xf numFmtId="0" fontId="34" fillId="6" borderId="5" xfId="1" applyFont="1" applyFill="1" applyBorder="1" applyAlignment="1">
      <alignment horizontal="right" vertical="center" shrinkToFit="1"/>
    </xf>
    <xf numFmtId="0" fontId="34" fillId="6" borderId="55" xfId="1" applyFont="1" applyFill="1" applyBorder="1" applyAlignment="1">
      <alignment horizontal="right" vertical="center" shrinkToFit="1"/>
    </xf>
    <xf numFmtId="0" fontId="34" fillId="6" borderId="20" xfId="1" applyFont="1" applyFill="1" applyBorder="1" applyAlignment="1">
      <alignment horizontal="right" vertical="center" shrinkToFit="1"/>
    </xf>
    <xf numFmtId="178" fontId="24" fillId="6" borderId="65" xfId="1" applyNumberFormat="1" applyFont="1" applyFill="1" applyBorder="1" applyAlignment="1">
      <alignment horizontal="right" vertical="center" shrinkToFit="1"/>
    </xf>
    <xf numFmtId="0" fontId="34" fillId="3" borderId="5" xfId="1" applyFont="1" applyFill="1" applyBorder="1" applyAlignment="1">
      <alignment horizontal="right" vertical="center"/>
    </xf>
    <xf numFmtId="0" fontId="34" fillId="3" borderId="56" xfId="1" applyFont="1" applyFill="1" applyBorder="1" applyAlignment="1">
      <alignment horizontal="right" vertical="center"/>
    </xf>
    <xf numFmtId="0" fontId="34" fillId="3" borderId="58" xfId="1" applyFont="1" applyFill="1" applyBorder="1" applyAlignment="1">
      <alignment horizontal="right" vertical="center"/>
    </xf>
    <xf numFmtId="0" fontId="24" fillId="3" borderId="58" xfId="1" applyFont="1" applyFill="1" applyBorder="1" applyAlignment="1">
      <alignment horizontal="right" vertical="center"/>
    </xf>
    <xf numFmtId="178" fontId="24" fillId="3" borderId="59" xfId="1" applyNumberFormat="1" applyFont="1" applyFill="1" applyBorder="1" applyAlignment="1">
      <alignment horizontal="right" vertical="center"/>
    </xf>
    <xf numFmtId="0" fontId="34" fillId="3" borderId="5" xfId="1" applyFont="1" applyFill="1" applyBorder="1" applyAlignment="1">
      <alignment horizontal="right" vertical="center" shrinkToFit="1"/>
    </xf>
    <xf numFmtId="0" fontId="34" fillId="3" borderId="17" xfId="1" applyFont="1" applyFill="1" applyBorder="1" applyAlignment="1">
      <alignment horizontal="right" vertical="center" shrinkToFit="1"/>
    </xf>
    <xf numFmtId="0" fontId="24" fillId="3" borderId="5" xfId="1" applyFont="1" applyFill="1" applyBorder="1" applyAlignment="1">
      <alignment horizontal="right" vertical="center" shrinkToFit="1"/>
    </xf>
    <xf numFmtId="178" fontId="24" fillId="3" borderId="47" xfId="1" applyNumberFormat="1" applyFont="1" applyFill="1" applyBorder="1" applyAlignment="1">
      <alignment horizontal="right" vertical="center"/>
    </xf>
    <xf numFmtId="0" fontId="34" fillId="3" borderId="17" xfId="1" applyFont="1" applyFill="1" applyBorder="1" applyAlignment="1">
      <alignment horizontal="right" vertical="center"/>
    </xf>
    <xf numFmtId="0" fontId="24" fillId="3" borderId="5" xfId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9" fillId="6" borderId="55" xfId="1" applyFont="1" applyFill="1" applyBorder="1" applyAlignment="1">
      <alignment horizontal="center" vertical="center"/>
    </xf>
    <xf numFmtId="0" fontId="34" fillId="6" borderId="50" xfId="1" applyFont="1" applyFill="1" applyBorder="1" applyAlignment="1">
      <alignment horizontal="right" vertical="center" shrinkToFit="1"/>
    </xf>
    <xf numFmtId="0" fontId="34" fillId="6" borderId="52" xfId="1" applyFont="1" applyFill="1" applyBorder="1" applyAlignment="1">
      <alignment horizontal="right" vertical="center" shrinkToFit="1"/>
    </xf>
    <xf numFmtId="0" fontId="36" fillId="0" borderId="0" xfId="1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8" fillId="3" borderId="5" xfId="1" applyFont="1" applyFill="1" applyBorder="1" applyAlignment="1">
      <alignment horizontal="right" vertical="center"/>
    </xf>
    <xf numFmtId="0" fontId="38" fillId="3" borderId="38" xfId="1" applyFont="1" applyFill="1" applyBorder="1" applyAlignment="1">
      <alignment horizontal="right" vertical="center"/>
    </xf>
    <xf numFmtId="0" fontId="38" fillId="3" borderId="7" xfId="1" applyFont="1" applyFill="1" applyBorder="1" applyAlignment="1">
      <alignment horizontal="right" vertical="center"/>
    </xf>
    <xf numFmtId="0" fontId="29" fillId="3" borderId="7" xfId="1" applyFont="1" applyFill="1" applyBorder="1" applyAlignment="1">
      <alignment horizontal="right" vertical="center"/>
    </xf>
    <xf numFmtId="0" fontId="29" fillId="3" borderId="38" xfId="1" applyFont="1" applyFill="1" applyBorder="1" applyAlignment="1">
      <alignment horizontal="right" vertical="center"/>
    </xf>
    <xf numFmtId="178" fontId="29" fillId="3" borderId="40" xfId="1" applyNumberFormat="1" applyFont="1" applyFill="1" applyBorder="1" applyAlignment="1">
      <alignment horizontal="right" vertical="center"/>
    </xf>
    <xf numFmtId="0" fontId="39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27" fillId="3" borderId="7" xfId="1" applyFont="1" applyFill="1" applyBorder="1" applyAlignment="1">
      <alignment horizontal="right" vertical="center"/>
    </xf>
    <xf numFmtId="178" fontId="27" fillId="3" borderId="40" xfId="1" applyNumberFormat="1" applyFont="1" applyFill="1" applyBorder="1" applyAlignment="1">
      <alignment horizontal="right" vertical="center"/>
    </xf>
    <xf numFmtId="0" fontId="9" fillId="6" borderId="50" xfId="1" applyFont="1" applyFill="1" applyBorder="1" applyAlignment="1">
      <alignment horizontal="center" vertical="center"/>
    </xf>
    <xf numFmtId="0" fontId="34" fillId="6" borderId="17" xfId="1" applyFont="1" applyFill="1" applyBorder="1" applyAlignment="1">
      <alignment horizontal="right" vertical="center" shrinkToFit="1"/>
    </xf>
    <xf numFmtId="0" fontId="43" fillId="3" borderId="5" xfId="1" applyFont="1" applyFill="1" applyBorder="1" applyAlignment="1">
      <alignment horizontal="right" vertical="center"/>
    </xf>
    <xf numFmtId="0" fontId="43" fillId="3" borderId="17" xfId="1" applyFont="1" applyFill="1" applyBorder="1" applyAlignment="1">
      <alignment horizontal="right" vertical="center"/>
    </xf>
    <xf numFmtId="0" fontId="34" fillId="3" borderId="50" xfId="1" applyFont="1" applyFill="1" applyBorder="1" applyAlignment="1">
      <alignment horizontal="right" vertical="center" shrinkToFit="1"/>
    </xf>
    <xf numFmtId="0" fontId="34" fillId="3" borderId="52" xfId="1" applyFont="1" applyFill="1" applyBorder="1" applyAlignment="1">
      <alignment horizontal="right" vertical="center" shrinkToFit="1"/>
    </xf>
    <xf numFmtId="0" fontId="24" fillId="3" borderId="52" xfId="1" applyFont="1" applyFill="1" applyBorder="1" applyAlignment="1">
      <alignment horizontal="right" vertical="center" shrinkToFit="1"/>
    </xf>
    <xf numFmtId="178" fontId="24" fillId="3" borderId="53" xfId="1" applyNumberFormat="1" applyFont="1" applyFill="1" applyBorder="1" applyAlignment="1">
      <alignment horizontal="right" vertical="center" shrinkToFit="1"/>
    </xf>
    <xf numFmtId="0" fontId="9" fillId="6" borderId="17" xfId="1" applyFont="1" applyFill="1" applyBorder="1" applyAlignment="1">
      <alignment horizontal="center" vertical="center"/>
    </xf>
    <xf numFmtId="0" fontId="38" fillId="3" borderId="17" xfId="1" applyFont="1" applyFill="1" applyBorder="1" applyAlignment="1">
      <alignment horizontal="right" vertical="center"/>
    </xf>
    <xf numFmtId="178" fontId="29" fillId="3" borderId="82" xfId="1" applyNumberFormat="1" applyFont="1" applyFill="1" applyBorder="1" applyAlignment="1">
      <alignment horizontal="right" vertical="center"/>
    </xf>
    <xf numFmtId="0" fontId="38" fillId="3" borderId="58" xfId="1" applyFont="1" applyFill="1" applyBorder="1" applyAlignment="1">
      <alignment horizontal="right" vertical="center"/>
    </xf>
    <xf numFmtId="178" fontId="47" fillId="3" borderId="59" xfId="1" applyNumberFormat="1" applyFont="1" applyFill="1" applyBorder="1" applyAlignment="1">
      <alignment horizontal="right" vertical="center"/>
    </xf>
    <xf numFmtId="0" fontId="18" fillId="0" borderId="0" xfId="1" applyFont="1">
      <alignment vertical="center"/>
    </xf>
    <xf numFmtId="0" fontId="31" fillId="3" borderId="7" xfId="1" applyFont="1" applyFill="1" applyBorder="1" applyAlignment="1">
      <alignment horizontal="right" vertical="center"/>
    </xf>
    <xf numFmtId="0" fontId="31" fillId="3" borderId="38" xfId="1" applyFont="1" applyFill="1" applyBorder="1" applyAlignment="1">
      <alignment horizontal="right" vertical="center"/>
    </xf>
    <xf numFmtId="0" fontId="49" fillId="3" borderId="7" xfId="1" applyFont="1" applyFill="1" applyBorder="1" applyAlignment="1">
      <alignment horizontal="right" vertical="center"/>
    </xf>
    <xf numFmtId="0" fontId="49" fillId="3" borderId="38" xfId="1" applyFont="1" applyFill="1" applyBorder="1" applyAlignment="1">
      <alignment horizontal="right" vertical="center"/>
    </xf>
    <xf numFmtId="0" fontId="24" fillId="3" borderId="7" xfId="1" applyFont="1" applyFill="1" applyBorder="1" applyAlignment="1">
      <alignment horizontal="right" vertical="center"/>
    </xf>
    <xf numFmtId="0" fontId="25" fillId="3" borderId="58" xfId="1" applyFont="1" applyFill="1" applyBorder="1" applyAlignment="1">
      <alignment horizontal="right" vertical="center"/>
    </xf>
    <xf numFmtId="0" fontId="13" fillId="3" borderId="35" xfId="1" applyFont="1" applyFill="1" applyBorder="1">
      <alignment vertical="center"/>
    </xf>
    <xf numFmtId="0" fontId="20" fillId="3" borderId="7" xfId="1" applyFont="1" applyFill="1" applyBorder="1">
      <alignment vertical="center"/>
    </xf>
    <xf numFmtId="0" fontId="17" fillId="3" borderId="7" xfId="1" applyFont="1" applyFill="1" applyBorder="1" applyAlignment="1">
      <alignment vertical="center" wrapText="1"/>
    </xf>
    <xf numFmtId="0" fontId="34" fillId="3" borderId="2" xfId="1" applyFont="1" applyFill="1" applyBorder="1" applyAlignment="1">
      <alignment horizontal="right" vertical="center"/>
    </xf>
    <xf numFmtId="0" fontId="34" fillId="3" borderId="96" xfId="1" applyFont="1" applyFill="1" applyBorder="1" applyAlignment="1">
      <alignment horizontal="right" vertical="center"/>
    </xf>
    <xf numFmtId="0" fontId="27" fillId="3" borderId="96" xfId="1" applyFont="1" applyFill="1" applyBorder="1" applyAlignment="1">
      <alignment horizontal="right" vertical="center"/>
    </xf>
    <xf numFmtId="178" fontId="27" fillId="3" borderId="97" xfId="1" applyNumberFormat="1" applyFont="1" applyFill="1" applyBorder="1" applyAlignment="1">
      <alignment horizontal="right" vertical="center"/>
    </xf>
    <xf numFmtId="0" fontId="13" fillId="3" borderId="43" xfId="1" applyFont="1" applyFill="1" applyBorder="1">
      <alignment vertical="center"/>
    </xf>
    <xf numFmtId="0" fontId="20" fillId="3" borderId="5" xfId="1" applyFont="1" applyFill="1" applyBorder="1">
      <alignment vertical="center"/>
    </xf>
    <xf numFmtId="0" fontId="17" fillId="3" borderId="5" xfId="1" applyFont="1" applyFill="1" applyBorder="1" applyAlignment="1">
      <alignment vertical="center" wrapText="1"/>
    </xf>
    <xf numFmtId="0" fontId="13" fillId="3" borderId="70" xfId="1" applyFont="1" applyFill="1" applyBorder="1">
      <alignment vertical="center"/>
    </xf>
    <xf numFmtId="0" fontId="20" fillId="3" borderId="52" xfId="1" applyFont="1" applyFill="1" applyBorder="1">
      <alignment vertical="center"/>
    </xf>
    <xf numFmtId="0" fontId="17" fillId="3" borderId="52" xfId="1" applyFont="1" applyFill="1" applyBorder="1" applyAlignment="1">
      <alignment vertical="center" wrapText="1"/>
    </xf>
    <xf numFmtId="0" fontId="41" fillId="6" borderId="5" xfId="1" applyFont="1" applyFill="1" applyBorder="1" applyAlignment="1">
      <alignment horizontal="right" vertical="center" shrinkToFit="1"/>
    </xf>
    <xf numFmtId="0" fontId="41" fillId="6" borderId="17" xfId="1" applyFont="1" applyFill="1" applyBorder="1" applyAlignment="1">
      <alignment horizontal="right" vertical="center" shrinkToFit="1"/>
    </xf>
    <xf numFmtId="0" fontId="40" fillId="3" borderId="5" xfId="1" applyFont="1" applyFill="1" applyBorder="1" applyAlignment="1">
      <alignment horizontal="right" vertical="center"/>
    </xf>
    <xf numFmtId="0" fontId="13" fillId="3" borderId="62" xfId="1" applyFont="1" applyFill="1" applyBorder="1">
      <alignment vertical="center"/>
    </xf>
    <xf numFmtId="0" fontId="20" fillId="3" borderId="20" xfId="1" applyFont="1" applyFill="1" applyBorder="1">
      <alignment vertical="center"/>
    </xf>
    <xf numFmtId="0" fontId="17" fillId="3" borderId="20" xfId="1" applyFont="1" applyFill="1" applyBorder="1" applyAlignment="1">
      <alignment vertical="center" wrapText="1"/>
    </xf>
    <xf numFmtId="0" fontId="32" fillId="3" borderId="38" xfId="1" applyFont="1" applyFill="1" applyBorder="1" applyAlignment="1">
      <alignment horizontal="right" vertical="center"/>
    </xf>
    <xf numFmtId="0" fontId="42" fillId="3" borderId="5" xfId="1" applyFont="1" applyFill="1" applyBorder="1" applyAlignment="1">
      <alignment horizontal="right" vertical="center"/>
    </xf>
    <xf numFmtId="0" fontId="42" fillId="3" borderId="17" xfId="1" applyFont="1" applyFill="1" applyBorder="1" applyAlignment="1">
      <alignment horizontal="right" vertical="center"/>
    </xf>
    <xf numFmtId="0" fontId="9" fillId="3" borderId="2" xfId="1" applyFont="1" applyFill="1" applyBorder="1" applyAlignment="1">
      <alignment horizontal="center" vertical="center"/>
    </xf>
    <xf numFmtId="0" fontId="22" fillId="3" borderId="96" xfId="1" applyFont="1" applyFill="1" applyBorder="1" applyAlignment="1">
      <alignment horizontal="right" vertical="center"/>
    </xf>
    <xf numFmtId="178" fontId="22" fillId="3" borderId="97" xfId="1" applyNumberFormat="1" applyFont="1" applyFill="1" applyBorder="1" applyAlignment="1">
      <alignment horizontal="right" vertical="center"/>
    </xf>
    <xf numFmtId="0" fontId="38" fillId="3" borderId="96" xfId="1" applyFont="1" applyFill="1" applyBorder="1" applyAlignment="1">
      <alignment horizontal="right" vertical="center"/>
    </xf>
    <xf numFmtId="0" fontId="38" fillId="3" borderId="2" xfId="1" applyFont="1" applyFill="1" applyBorder="1" applyAlignment="1">
      <alignment horizontal="right" vertical="center"/>
    </xf>
    <xf numFmtId="0" fontId="29" fillId="3" borderId="96" xfId="1" applyFont="1" applyFill="1" applyBorder="1" applyAlignment="1">
      <alignment horizontal="right" vertical="center"/>
    </xf>
    <xf numFmtId="0" fontId="29" fillId="3" borderId="2" xfId="1" applyFont="1" applyFill="1" applyBorder="1" applyAlignment="1">
      <alignment horizontal="right" vertical="center"/>
    </xf>
    <xf numFmtId="178" fontId="29" fillId="3" borderId="97" xfId="1" applyNumberFormat="1" applyFont="1" applyFill="1" applyBorder="1" applyAlignment="1">
      <alignment horizontal="right" vertical="center"/>
    </xf>
    <xf numFmtId="0" fontId="18" fillId="3" borderId="19" xfId="1" applyFont="1" applyFill="1" applyBorder="1" applyAlignment="1">
      <alignment horizontal="center" vertical="center"/>
    </xf>
    <xf numFmtId="0" fontId="25" fillId="6" borderId="52" xfId="1" applyFont="1" applyFill="1" applyBorder="1" applyAlignment="1">
      <alignment horizontal="right" vertical="center" shrinkToFit="1"/>
    </xf>
    <xf numFmtId="0" fontId="25" fillId="3" borderId="5" xfId="1" applyFont="1" applyFill="1" applyBorder="1" applyAlignment="1">
      <alignment horizontal="right" vertical="center"/>
    </xf>
    <xf numFmtId="0" fontId="51" fillId="3" borderId="38" xfId="1" applyFont="1" applyFill="1" applyBorder="1" applyAlignment="1">
      <alignment horizontal="right" vertical="center"/>
    </xf>
    <xf numFmtId="0" fontId="29" fillId="3" borderId="56" xfId="1" applyFont="1" applyFill="1" applyBorder="1" applyAlignment="1">
      <alignment horizontal="right" vertical="center"/>
    </xf>
    <xf numFmtId="0" fontId="29" fillId="3" borderId="58" xfId="1" applyFont="1" applyFill="1" applyBorder="1" applyAlignment="1">
      <alignment horizontal="right" vertical="center"/>
    </xf>
    <xf numFmtId="178" fontId="38" fillId="3" borderId="40" xfId="1" applyNumberFormat="1" applyFont="1" applyFill="1" applyBorder="1" applyAlignment="1">
      <alignment horizontal="right" vertical="center" shrinkToFit="1"/>
    </xf>
    <xf numFmtId="178" fontId="24" fillId="6" borderId="59" xfId="1" applyNumberFormat="1" applyFont="1" applyFill="1" applyBorder="1" applyAlignment="1">
      <alignment horizontal="right" vertical="center" shrinkToFit="1"/>
    </xf>
    <xf numFmtId="178" fontId="29" fillId="3" borderId="59" xfId="1" applyNumberFormat="1" applyFont="1" applyFill="1" applyBorder="1" applyAlignment="1">
      <alignment horizontal="right" vertical="center"/>
    </xf>
    <xf numFmtId="0" fontId="38" fillId="3" borderId="56" xfId="1" applyFont="1" applyFill="1" applyBorder="1" applyAlignment="1">
      <alignment horizontal="right" vertical="center"/>
    </xf>
    <xf numFmtId="0" fontId="18" fillId="3" borderId="28" xfId="1" applyFont="1" applyFill="1" applyBorder="1" applyAlignment="1">
      <alignment horizontal="right" vertical="center"/>
    </xf>
    <xf numFmtId="0" fontId="18" fillId="3" borderId="30" xfId="1" applyFont="1" applyFill="1" applyBorder="1" applyAlignment="1">
      <alignment horizontal="right" vertical="center"/>
    </xf>
    <xf numFmtId="178" fontId="18" fillId="3" borderId="32" xfId="1" applyNumberFormat="1" applyFont="1" applyFill="1" applyBorder="1" applyAlignment="1">
      <alignment horizontal="right" vertical="center"/>
    </xf>
    <xf numFmtId="9" fontId="9" fillId="3" borderId="28" xfId="1" applyNumberFormat="1" applyFont="1" applyFill="1" applyBorder="1" applyAlignment="1">
      <alignment horizontal="right" vertical="center"/>
    </xf>
    <xf numFmtId="9" fontId="9" fillId="3" borderId="30" xfId="1" applyNumberFormat="1" applyFont="1" applyFill="1" applyBorder="1" applyAlignment="1">
      <alignment horizontal="right" vertical="center"/>
    </xf>
    <xf numFmtId="9" fontId="9" fillId="3" borderId="31" xfId="1" applyNumberFormat="1" applyFont="1" applyFill="1" applyBorder="1" applyAlignment="1">
      <alignment horizontal="right" vertical="center"/>
    </xf>
    <xf numFmtId="9" fontId="3" fillId="4" borderId="32" xfId="1" applyNumberFormat="1" applyFont="1" applyFill="1" applyBorder="1" applyAlignment="1">
      <alignment horizontal="right" vertical="center"/>
    </xf>
    <xf numFmtId="9" fontId="9" fillId="3" borderId="105" xfId="1" applyNumberFormat="1" applyFont="1" applyFill="1" applyBorder="1" applyAlignment="1">
      <alignment horizontal="right" vertical="center"/>
    </xf>
    <xf numFmtId="9" fontId="9" fillId="3" borderId="104" xfId="1" applyNumberFormat="1" applyFont="1" applyFill="1" applyBorder="1" applyAlignment="1">
      <alignment horizontal="right" vertical="center"/>
    </xf>
    <xf numFmtId="0" fontId="24" fillId="0" borderId="0" xfId="1" applyFont="1" applyAlignment="1">
      <alignment horizontal="center" vertical="center"/>
    </xf>
    <xf numFmtId="0" fontId="55" fillId="0" borderId="0" xfId="1" applyFont="1" applyAlignment="1">
      <alignment horizontal="center" vertical="center"/>
    </xf>
    <xf numFmtId="0" fontId="57" fillId="0" borderId="0" xfId="2" applyFont="1" applyAlignment="1">
      <alignment horizontal="right" wrapText="1"/>
    </xf>
    <xf numFmtId="0" fontId="6" fillId="0" borderId="114" xfId="1" applyFont="1" applyBorder="1">
      <alignment vertical="center"/>
    </xf>
    <xf numFmtId="177" fontId="18" fillId="0" borderId="30" xfId="1" applyNumberFormat="1" applyFont="1" applyBorder="1" applyAlignment="1">
      <alignment horizontal="center" vertical="center"/>
    </xf>
    <xf numFmtId="0" fontId="22" fillId="3" borderId="56" xfId="1" applyFont="1" applyFill="1" applyBorder="1" applyAlignment="1">
      <alignment horizontal="right" vertical="center"/>
    </xf>
    <xf numFmtId="0" fontId="17" fillId="0" borderId="0" xfId="1" applyFont="1" applyBorder="1">
      <alignment vertical="center"/>
    </xf>
    <xf numFmtId="0" fontId="27" fillId="3" borderId="38" xfId="1" applyFont="1" applyFill="1" applyBorder="1" applyAlignment="1">
      <alignment horizontal="right" vertical="center"/>
    </xf>
    <xf numFmtId="0" fontId="42" fillId="3" borderId="56" xfId="1" applyFont="1" applyFill="1" applyBorder="1" applyAlignment="1">
      <alignment horizontal="right" vertical="center"/>
    </xf>
    <xf numFmtId="0" fontId="42" fillId="3" borderId="58" xfId="1" applyFont="1" applyFill="1" applyBorder="1" applyAlignment="1">
      <alignment horizontal="right" vertical="center"/>
    </xf>
    <xf numFmtId="0" fontId="9" fillId="3" borderId="106" xfId="1" applyFont="1" applyFill="1" applyBorder="1" applyAlignment="1">
      <alignment horizontal="center" vertical="center"/>
    </xf>
    <xf numFmtId="0" fontId="24" fillId="3" borderId="73" xfId="1" applyFont="1" applyFill="1" applyBorder="1" applyAlignment="1">
      <alignment horizontal="right" vertical="center" shrinkToFit="1"/>
    </xf>
    <xf numFmtId="178" fontId="22" fillId="3" borderId="118" xfId="1" applyNumberFormat="1" applyFont="1" applyFill="1" applyBorder="1" applyAlignment="1">
      <alignment horizontal="right" vertical="center" shrinkToFit="1"/>
    </xf>
    <xf numFmtId="0" fontId="18" fillId="3" borderId="105" xfId="1" applyFont="1" applyFill="1" applyBorder="1" applyAlignment="1">
      <alignment horizontal="center" vertical="center"/>
    </xf>
    <xf numFmtId="0" fontId="22" fillId="3" borderId="85" xfId="1" applyFont="1" applyFill="1" applyBorder="1" applyAlignment="1">
      <alignment horizontal="right" vertical="center"/>
    </xf>
    <xf numFmtId="0" fontId="25" fillId="6" borderId="18" xfId="1" applyFont="1" applyFill="1" applyBorder="1" applyAlignment="1">
      <alignment horizontal="right" vertical="center" shrinkToFit="1"/>
    </xf>
    <xf numFmtId="0" fontId="22" fillId="3" borderId="18" xfId="1" applyFont="1" applyFill="1" applyBorder="1" applyAlignment="1">
      <alignment horizontal="right" vertical="center"/>
    </xf>
    <xf numFmtId="0" fontId="24" fillId="6" borderId="18" xfId="1" applyFont="1" applyFill="1" applyBorder="1" applyAlignment="1">
      <alignment horizontal="right" vertical="center" shrinkToFit="1"/>
    </xf>
    <xf numFmtId="0" fontId="24" fillId="6" borderId="81" xfId="1" applyFont="1" applyFill="1" applyBorder="1" applyAlignment="1">
      <alignment horizontal="right" vertical="center" shrinkToFit="1"/>
    </xf>
    <xf numFmtId="0" fontId="29" fillId="3" borderId="18" xfId="1" applyFont="1" applyFill="1" applyBorder="1" applyAlignment="1">
      <alignment horizontal="right" vertical="center"/>
    </xf>
    <xf numFmtId="0" fontId="32" fillId="3" borderId="93" xfId="1" applyFont="1" applyFill="1" applyBorder="1" applyAlignment="1">
      <alignment horizontal="right" vertical="center"/>
    </xf>
    <xf numFmtId="0" fontId="34" fillId="6" borderId="83" xfId="1" applyFont="1" applyFill="1" applyBorder="1" applyAlignment="1">
      <alignment horizontal="right" vertical="center" shrinkToFit="1"/>
    </xf>
    <xf numFmtId="0" fontId="34" fillId="3" borderId="93" xfId="1" applyFont="1" applyFill="1" applyBorder="1" applyAlignment="1">
      <alignment horizontal="right" vertical="center"/>
    </xf>
    <xf numFmtId="0" fontId="34" fillId="3" borderId="18" xfId="1" applyFont="1" applyFill="1" applyBorder="1" applyAlignment="1">
      <alignment horizontal="right" vertical="center" shrinkToFit="1"/>
    </xf>
    <xf numFmtId="0" fontId="34" fillId="3" borderId="18" xfId="1" applyFont="1" applyFill="1" applyBorder="1" applyAlignment="1">
      <alignment horizontal="right" vertical="center"/>
    </xf>
    <xf numFmtId="0" fontId="34" fillId="6" borderId="81" xfId="1" applyFont="1" applyFill="1" applyBorder="1" applyAlignment="1">
      <alignment horizontal="right" vertical="center" shrinkToFit="1"/>
    </xf>
    <xf numFmtId="0" fontId="29" fillId="3" borderId="85" xfId="1" applyFont="1" applyFill="1" applyBorder="1" applyAlignment="1">
      <alignment horizontal="right" vertical="center"/>
    </xf>
    <xf numFmtId="0" fontId="42" fillId="3" borderId="93" xfId="1" applyFont="1" applyFill="1" applyBorder="1" applyAlignment="1">
      <alignment horizontal="right" vertical="center"/>
    </xf>
    <xf numFmtId="0" fontId="34" fillId="6" borderId="18" xfId="1" applyFont="1" applyFill="1" applyBorder="1" applyAlignment="1">
      <alignment horizontal="right" vertical="center" shrinkToFit="1"/>
    </xf>
    <xf numFmtId="0" fontId="43" fillId="3" borderId="18" xfId="1" applyFont="1" applyFill="1" applyBorder="1" applyAlignment="1">
      <alignment horizontal="right" vertical="center"/>
    </xf>
    <xf numFmtId="0" fontId="34" fillId="3" borderId="81" xfId="1" applyFont="1" applyFill="1" applyBorder="1" applyAlignment="1">
      <alignment horizontal="right" vertical="center" shrinkToFit="1"/>
    </xf>
    <xf numFmtId="0" fontId="38" fillId="3" borderId="85" xfId="1" applyFont="1" applyFill="1" applyBorder="1" applyAlignment="1">
      <alignment horizontal="right" vertical="center"/>
    </xf>
    <xf numFmtId="0" fontId="38" fillId="3" borderId="18" xfId="1" applyFont="1" applyFill="1" applyBorder="1" applyAlignment="1">
      <alignment horizontal="right" vertical="center"/>
    </xf>
    <xf numFmtId="0" fontId="49" fillId="3" borderId="85" xfId="1" applyFont="1" applyFill="1" applyBorder="1" applyAlignment="1">
      <alignment horizontal="right" vertical="center"/>
    </xf>
    <xf numFmtId="0" fontId="31" fillId="3" borderId="85" xfId="1" applyFont="1" applyFill="1" applyBorder="1" applyAlignment="1">
      <alignment horizontal="right" vertical="center"/>
    </xf>
    <xf numFmtId="0" fontId="34" fillId="3" borderId="115" xfId="1" applyFont="1" applyFill="1" applyBorder="1" applyAlignment="1">
      <alignment horizontal="right" vertical="center"/>
    </xf>
    <xf numFmtId="0" fontId="40" fillId="3" borderId="85" xfId="1" applyFont="1" applyFill="1" applyBorder="1" applyAlignment="1">
      <alignment horizontal="right" vertical="center"/>
    </xf>
    <xf numFmtId="0" fontId="41" fillId="6" borderId="18" xfId="1" applyFont="1" applyFill="1" applyBorder="1" applyAlignment="1">
      <alignment horizontal="right" vertical="center" shrinkToFit="1"/>
    </xf>
    <xf numFmtId="0" fontId="40" fillId="3" borderId="18" xfId="1" applyFont="1" applyFill="1" applyBorder="1" applyAlignment="1">
      <alignment horizontal="right" vertical="center"/>
    </xf>
    <xf numFmtId="0" fontId="32" fillId="3" borderId="85" xfId="1" applyFont="1" applyFill="1" applyBorder="1" applyAlignment="1">
      <alignment horizontal="right" vertical="center"/>
    </xf>
    <xf numFmtId="0" fontId="29" fillId="3" borderId="115" xfId="1" applyFont="1" applyFill="1" applyBorder="1" applyAlignment="1">
      <alignment horizontal="right" vertical="center"/>
    </xf>
    <xf numFmtId="0" fontId="42" fillId="3" borderId="18" xfId="1" applyFont="1" applyFill="1" applyBorder="1" applyAlignment="1">
      <alignment horizontal="right" vertical="center"/>
    </xf>
    <xf numFmtId="0" fontId="38" fillId="3" borderId="115" xfId="1" applyFont="1" applyFill="1" applyBorder="1" applyAlignment="1">
      <alignment horizontal="right" vertical="center"/>
    </xf>
    <xf numFmtId="0" fontId="22" fillId="3" borderId="113" xfId="1" applyFont="1" applyFill="1" applyBorder="1" applyAlignment="1">
      <alignment horizontal="right" vertical="center" shrinkToFit="1"/>
    </xf>
    <xf numFmtId="0" fontId="22" fillId="3" borderId="93" xfId="1" applyFont="1" applyFill="1" applyBorder="1" applyAlignment="1">
      <alignment horizontal="right" vertical="center"/>
    </xf>
    <xf numFmtId="0" fontId="29" fillId="3" borderId="93" xfId="1" applyFont="1" applyFill="1" applyBorder="1" applyAlignment="1">
      <alignment horizontal="right" vertical="center"/>
    </xf>
    <xf numFmtId="0" fontId="38" fillId="3" borderId="93" xfId="1" applyFont="1" applyFill="1" applyBorder="1" applyAlignment="1">
      <alignment horizontal="right" vertical="center"/>
    </xf>
    <xf numFmtId="0" fontId="51" fillId="3" borderId="18" xfId="1" applyFont="1" applyFill="1" applyBorder="1" applyAlignment="1">
      <alignment horizontal="right" vertical="center"/>
    </xf>
    <xf numFmtId="0" fontId="51" fillId="3" borderId="93" xfId="1" applyFont="1" applyFill="1" applyBorder="1" applyAlignment="1">
      <alignment horizontal="right" vertical="center"/>
    </xf>
    <xf numFmtId="0" fontId="18" fillId="3" borderId="105" xfId="1" applyFont="1" applyFill="1" applyBorder="1" applyAlignment="1">
      <alignment horizontal="right" vertical="center"/>
    </xf>
    <xf numFmtId="0" fontId="18" fillId="3" borderId="119" xfId="1" applyFont="1" applyFill="1" applyBorder="1" applyAlignment="1">
      <alignment horizontal="right" vertical="center"/>
    </xf>
    <xf numFmtId="0" fontId="33" fillId="3" borderId="85" xfId="1" applyFont="1" applyFill="1" applyBorder="1" applyAlignment="1">
      <alignment horizontal="right" vertical="center"/>
    </xf>
    <xf numFmtId="0" fontId="25" fillId="6" borderId="81" xfId="1" applyFont="1" applyFill="1" applyBorder="1" applyAlignment="1">
      <alignment horizontal="right" vertical="center" shrinkToFit="1"/>
    </xf>
    <xf numFmtId="0" fontId="51" fillId="3" borderId="85" xfId="1" applyFont="1" applyFill="1" applyBorder="1" applyAlignment="1">
      <alignment horizontal="right" vertical="center"/>
    </xf>
    <xf numFmtId="0" fontId="18" fillId="0" borderId="105" xfId="1" applyFont="1" applyBorder="1" applyAlignment="1">
      <alignment horizontal="center" vertical="center"/>
    </xf>
    <xf numFmtId="0" fontId="27" fillId="3" borderId="85" xfId="1" applyFont="1" applyFill="1" applyBorder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25" fillId="6" borderId="83" xfId="1" applyFont="1" applyFill="1" applyBorder="1" applyAlignment="1">
      <alignment horizontal="right" vertical="center" shrinkToFit="1"/>
    </xf>
    <xf numFmtId="0" fontId="16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22" fillId="3" borderId="37" xfId="1" applyFont="1" applyFill="1" applyBorder="1" applyAlignment="1">
      <alignment horizontal="right" vertical="center"/>
    </xf>
    <xf numFmtId="0" fontId="24" fillId="6" borderId="45" xfId="1" applyFont="1" applyFill="1" applyBorder="1" applyAlignment="1">
      <alignment horizontal="right" vertical="center" shrinkToFit="1"/>
    </xf>
    <xf numFmtId="0" fontId="22" fillId="3" borderId="45" xfId="1" applyFont="1" applyFill="1" applyBorder="1" applyAlignment="1">
      <alignment horizontal="right" vertical="center"/>
    </xf>
    <xf numFmtId="0" fontId="24" fillId="6" borderId="71" xfId="1" applyFont="1" applyFill="1" applyBorder="1" applyAlignment="1">
      <alignment horizontal="right" vertical="center" shrinkToFit="1"/>
    </xf>
    <xf numFmtId="0" fontId="29" fillId="3" borderId="45" xfId="1" applyFont="1" applyFill="1" applyBorder="1" applyAlignment="1">
      <alignment horizontal="right" vertical="center"/>
    </xf>
    <xf numFmtId="0" fontId="32" fillId="3" borderId="122" xfId="1" applyFont="1" applyFill="1" applyBorder="1" applyAlignment="1">
      <alignment horizontal="right" vertical="center"/>
    </xf>
    <xf numFmtId="0" fontId="34" fillId="6" borderId="64" xfId="1" applyFont="1" applyFill="1" applyBorder="1" applyAlignment="1">
      <alignment horizontal="right" vertical="center" shrinkToFit="1"/>
    </xf>
    <xf numFmtId="0" fontId="34" fillId="3" borderId="122" xfId="1" applyFont="1" applyFill="1" applyBorder="1" applyAlignment="1">
      <alignment horizontal="right" vertical="center"/>
    </xf>
    <xf numFmtId="0" fontId="34" fillId="3" borderId="45" xfId="1" applyFont="1" applyFill="1" applyBorder="1" applyAlignment="1">
      <alignment horizontal="right" vertical="center" shrinkToFit="1"/>
    </xf>
    <xf numFmtId="0" fontId="34" fillId="3" borderId="45" xfId="1" applyFont="1" applyFill="1" applyBorder="1" applyAlignment="1">
      <alignment horizontal="right" vertical="center"/>
    </xf>
    <xf numFmtId="0" fontId="34" fillId="6" borderId="71" xfId="1" applyFont="1" applyFill="1" applyBorder="1" applyAlignment="1">
      <alignment horizontal="right" vertical="center" shrinkToFit="1"/>
    </xf>
    <xf numFmtId="0" fontId="38" fillId="3" borderId="37" xfId="1" applyFont="1" applyFill="1" applyBorder="1" applyAlignment="1">
      <alignment horizontal="right" vertical="center"/>
    </xf>
    <xf numFmtId="0" fontId="27" fillId="3" borderId="37" xfId="1" applyFont="1" applyFill="1" applyBorder="1" applyAlignment="1">
      <alignment horizontal="right" vertical="center"/>
    </xf>
    <xf numFmtId="0" fontId="42" fillId="3" borderId="122" xfId="1" applyFont="1" applyFill="1" applyBorder="1" applyAlignment="1">
      <alignment horizontal="right" vertical="center"/>
    </xf>
    <xf numFmtId="0" fontId="34" fillId="6" borderId="45" xfId="1" applyFont="1" applyFill="1" applyBorder="1" applyAlignment="1">
      <alignment horizontal="right" vertical="center" shrinkToFit="1"/>
    </xf>
    <xf numFmtId="0" fontId="43" fillId="3" borderId="45" xfId="1" applyFont="1" applyFill="1" applyBorder="1" applyAlignment="1">
      <alignment horizontal="right" vertical="center"/>
    </xf>
    <xf numFmtId="0" fontId="34" fillId="3" borderId="71" xfId="1" applyFont="1" applyFill="1" applyBorder="1" applyAlignment="1">
      <alignment horizontal="right" vertical="center" shrinkToFit="1"/>
    </xf>
    <xf numFmtId="0" fontId="38" fillId="3" borderId="45" xfId="1" applyFont="1" applyFill="1" applyBorder="1" applyAlignment="1">
      <alignment horizontal="right" vertical="center"/>
    </xf>
    <xf numFmtId="0" fontId="29" fillId="3" borderId="37" xfId="1" applyFont="1" applyFill="1" applyBorder="1" applyAlignment="1">
      <alignment horizontal="right" vertical="center"/>
    </xf>
    <xf numFmtId="0" fontId="22" fillId="3" borderId="122" xfId="1" applyFont="1" applyFill="1" applyBorder="1" applyAlignment="1">
      <alignment horizontal="right" vertical="center"/>
    </xf>
    <xf numFmtId="0" fontId="49" fillId="3" borderId="37" xfId="1" applyFont="1" applyFill="1" applyBorder="1" applyAlignment="1">
      <alignment horizontal="right" vertical="center"/>
    </xf>
    <xf numFmtId="0" fontId="31" fillId="3" borderId="37" xfId="1" applyFont="1" applyFill="1" applyBorder="1" applyAlignment="1">
      <alignment horizontal="right" vertical="center"/>
    </xf>
    <xf numFmtId="0" fontId="34" fillId="3" borderId="3" xfId="1" applyFont="1" applyFill="1" applyBorder="1" applyAlignment="1">
      <alignment horizontal="right" vertical="center"/>
    </xf>
    <xf numFmtId="0" fontId="25" fillId="6" borderId="71" xfId="1" applyFont="1" applyFill="1" applyBorder="1" applyAlignment="1">
      <alignment horizontal="right" vertical="center" shrinkToFit="1"/>
    </xf>
    <xf numFmtId="0" fontId="29" fillId="3" borderId="3" xfId="1" applyFont="1" applyFill="1" applyBorder="1" applyAlignment="1">
      <alignment horizontal="right" vertical="center"/>
    </xf>
    <xf numFmtId="0" fontId="42" fillId="3" borderId="45" xfId="1" applyFont="1" applyFill="1" applyBorder="1" applyAlignment="1">
      <alignment horizontal="right" vertical="center"/>
    </xf>
    <xf numFmtId="0" fontId="38" fillId="3" borderId="3" xfId="1" applyFont="1" applyFill="1" applyBorder="1" applyAlignment="1">
      <alignment horizontal="right" vertical="center"/>
    </xf>
    <xf numFmtId="0" fontId="51" fillId="3" borderId="37" xfId="1" applyFont="1" applyFill="1" applyBorder="1" applyAlignment="1">
      <alignment horizontal="right" vertical="center"/>
    </xf>
    <xf numFmtId="0" fontId="22" fillId="3" borderId="69" xfId="1" applyFont="1" applyFill="1" applyBorder="1" applyAlignment="1">
      <alignment horizontal="right" vertical="center" shrinkToFit="1"/>
    </xf>
    <xf numFmtId="0" fontId="51" fillId="3" borderId="122" xfId="1" applyFont="1" applyFill="1" applyBorder="1" applyAlignment="1">
      <alignment horizontal="right" vertical="center"/>
    </xf>
    <xf numFmtId="0" fontId="29" fillId="3" borderId="122" xfId="1" applyFont="1" applyFill="1" applyBorder="1" applyAlignment="1">
      <alignment horizontal="right" vertical="center"/>
    </xf>
    <xf numFmtId="0" fontId="38" fillId="3" borderId="122" xfId="1" applyFont="1" applyFill="1" applyBorder="1" applyAlignment="1">
      <alignment horizontal="right" vertical="center"/>
    </xf>
    <xf numFmtId="0" fontId="18" fillId="3" borderId="29" xfId="1" applyFont="1" applyFill="1" applyBorder="1" applyAlignment="1">
      <alignment horizontal="right" vertical="center"/>
    </xf>
    <xf numFmtId="9" fontId="9" fillId="3" borderId="29" xfId="1" applyNumberFormat="1" applyFont="1" applyFill="1" applyBorder="1" applyAlignment="1">
      <alignment horizontal="right" vertical="center"/>
    </xf>
    <xf numFmtId="0" fontId="32" fillId="3" borderId="37" xfId="1" applyFont="1" applyFill="1" applyBorder="1" applyAlignment="1">
      <alignment horizontal="right" vertical="center"/>
    </xf>
    <xf numFmtId="0" fontId="41" fillId="6" borderId="45" xfId="1" applyFont="1" applyFill="1" applyBorder="1" applyAlignment="1">
      <alignment horizontal="right" vertical="center" shrinkToFit="1"/>
    </xf>
    <xf numFmtId="0" fontId="18" fillId="3" borderId="29" xfId="1" applyFont="1" applyFill="1" applyBorder="1" applyAlignment="1">
      <alignment horizontal="center" vertical="center"/>
    </xf>
    <xf numFmtId="0" fontId="40" fillId="3" borderId="45" xfId="1" applyFont="1" applyFill="1" applyBorder="1" applyAlignment="1">
      <alignment horizontal="right" vertical="center"/>
    </xf>
    <xf numFmtId="0" fontId="34" fillId="3" borderId="85" xfId="1" applyFont="1" applyFill="1" applyBorder="1" applyAlignment="1">
      <alignment horizontal="right" vertical="center"/>
    </xf>
    <xf numFmtId="0" fontId="51" fillId="3" borderId="115" xfId="1" applyFont="1" applyFill="1" applyBorder="1" applyAlignment="1">
      <alignment horizontal="right" vertical="center"/>
    </xf>
    <xf numFmtId="0" fontId="54" fillId="3" borderId="0" xfId="1" applyFont="1" applyFill="1" applyBorder="1" applyAlignment="1">
      <alignment horizontal="left" vertical="center"/>
    </xf>
    <xf numFmtId="0" fontId="6" fillId="3" borderId="0" xfId="1" applyFont="1" applyFill="1" applyBorder="1">
      <alignment vertical="center"/>
    </xf>
    <xf numFmtId="0" fontId="6" fillId="0" borderId="0" xfId="1" applyFont="1" applyBorder="1">
      <alignment vertical="center"/>
    </xf>
    <xf numFmtId="0" fontId="10" fillId="0" borderId="0" xfId="1" applyFont="1" applyBorder="1" applyAlignment="1">
      <alignment horizontal="center" vertical="center"/>
    </xf>
    <xf numFmtId="178" fontId="24" fillId="6" borderId="124" xfId="1" applyNumberFormat="1" applyFont="1" applyFill="1" applyBorder="1" applyAlignment="1">
      <alignment horizontal="right" vertical="center" shrinkToFit="1"/>
    </xf>
    <xf numFmtId="0" fontId="58" fillId="8" borderId="55" xfId="1" applyFont="1" applyFill="1" applyBorder="1" applyAlignment="1">
      <alignment horizontal="center" vertical="center"/>
    </xf>
    <xf numFmtId="0" fontId="59" fillId="8" borderId="55" xfId="1" applyFont="1" applyFill="1" applyBorder="1" applyAlignment="1">
      <alignment horizontal="right" vertical="center" shrinkToFit="1"/>
    </xf>
    <xf numFmtId="0" fontId="59" fillId="8" borderId="20" xfId="1" applyFont="1" applyFill="1" applyBorder="1" applyAlignment="1">
      <alignment horizontal="right" vertical="center" shrinkToFit="1"/>
    </xf>
    <xf numFmtId="0" fontId="59" fillId="8" borderId="64" xfId="1" applyFont="1" applyFill="1" applyBorder="1" applyAlignment="1">
      <alignment horizontal="right" vertical="center" shrinkToFit="1"/>
    </xf>
    <xf numFmtId="0" fontId="59" fillId="8" borderId="83" xfId="1" applyFont="1" applyFill="1" applyBorder="1" applyAlignment="1">
      <alignment horizontal="right" vertical="center" shrinkToFit="1"/>
    </xf>
    <xf numFmtId="178" fontId="59" fillId="8" borderId="65" xfId="1" applyNumberFormat="1" applyFont="1" applyFill="1" applyBorder="1" applyAlignment="1">
      <alignment horizontal="right" vertical="center" shrinkToFit="1"/>
    </xf>
    <xf numFmtId="0" fontId="58" fillId="8" borderId="50" xfId="1" applyFont="1" applyFill="1" applyBorder="1" applyAlignment="1">
      <alignment horizontal="center" vertical="center"/>
    </xf>
    <xf numFmtId="0" fontId="59" fillId="8" borderId="17" xfId="1" applyFont="1" applyFill="1" applyBorder="1" applyAlignment="1">
      <alignment horizontal="right" vertical="center" shrinkToFit="1"/>
    </xf>
    <xf numFmtId="0" fontId="59" fillId="8" borderId="5" xfId="1" applyFont="1" applyFill="1" applyBorder="1" applyAlignment="1">
      <alignment horizontal="right" vertical="center" shrinkToFit="1"/>
    </xf>
    <xf numFmtId="0" fontId="59" fillId="8" borderId="45" xfId="1" applyFont="1" applyFill="1" applyBorder="1" applyAlignment="1">
      <alignment horizontal="right" vertical="center" shrinkToFit="1"/>
    </xf>
    <xf numFmtId="0" fontId="59" fillId="8" borderId="18" xfId="1" applyFont="1" applyFill="1" applyBorder="1" applyAlignment="1">
      <alignment horizontal="right" vertical="center" shrinkToFit="1"/>
    </xf>
    <xf numFmtId="178" fontId="59" fillId="8" borderId="47" xfId="1" applyNumberFormat="1" applyFont="1" applyFill="1" applyBorder="1" applyAlignment="1">
      <alignment horizontal="right" vertical="center" shrinkToFit="1"/>
    </xf>
    <xf numFmtId="0" fontId="59" fillId="8" borderId="50" xfId="1" applyFont="1" applyFill="1" applyBorder="1" applyAlignment="1">
      <alignment horizontal="right" vertical="center" shrinkToFit="1"/>
    </xf>
    <xf numFmtId="0" fontId="59" fillId="8" borderId="52" xfId="1" applyFont="1" applyFill="1" applyBorder="1" applyAlignment="1">
      <alignment horizontal="right" vertical="center" shrinkToFit="1"/>
    </xf>
    <xf numFmtId="0" fontId="59" fillId="8" borderId="71" xfId="1" applyFont="1" applyFill="1" applyBorder="1" applyAlignment="1">
      <alignment horizontal="right" vertical="center" shrinkToFit="1"/>
    </xf>
    <xf numFmtId="0" fontId="59" fillId="8" borderId="81" xfId="1" applyFont="1" applyFill="1" applyBorder="1" applyAlignment="1">
      <alignment horizontal="right" vertical="center" shrinkToFit="1"/>
    </xf>
    <xf numFmtId="178" fontId="59" fillId="8" borderId="53" xfId="1" applyNumberFormat="1" applyFont="1" applyFill="1" applyBorder="1" applyAlignment="1">
      <alignment horizontal="right" vertical="center" shrinkToFit="1"/>
    </xf>
    <xf numFmtId="178" fontId="59" fillId="8" borderId="84" xfId="1" applyNumberFormat="1" applyFont="1" applyFill="1" applyBorder="1" applyAlignment="1">
      <alignment horizontal="right" vertical="center" shrinkToFit="1"/>
    </xf>
    <xf numFmtId="0" fontId="59" fillId="8" borderId="10" xfId="1" applyFont="1" applyFill="1" applyBorder="1" applyAlignment="1">
      <alignment horizontal="right" vertical="center" shrinkToFit="1"/>
    </xf>
    <xf numFmtId="0" fontId="59" fillId="8" borderId="88" xfId="1" applyFont="1" applyFill="1" applyBorder="1" applyAlignment="1">
      <alignment horizontal="right" vertical="center" shrinkToFit="1"/>
    </xf>
    <xf numFmtId="0" fontId="59" fillId="8" borderId="11" xfId="1" applyFont="1" applyFill="1" applyBorder="1" applyAlignment="1">
      <alignment horizontal="right" vertical="center" shrinkToFit="1"/>
    </xf>
    <xf numFmtId="0" fontId="59" fillId="8" borderId="89" xfId="1" applyFont="1" applyFill="1" applyBorder="1" applyAlignment="1">
      <alignment horizontal="right" vertical="center" shrinkToFit="1"/>
    </xf>
    <xf numFmtId="178" fontId="59" fillId="8" borderId="91" xfId="1" applyNumberFormat="1" applyFont="1" applyFill="1" applyBorder="1" applyAlignment="1">
      <alignment horizontal="right" vertical="center" shrinkToFit="1"/>
    </xf>
    <xf numFmtId="178" fontId="59" fillId="8" borderId="59" xfId="1" applyNumberFormat="1" applyFont="1" applyFill="1" applyBorder="1" applyAlignment="1">
      <alignment horizontal="right" vertical="center" shrinkToFit="1"/>
    </xf>
    <xf numFmtId="0" fontId="22" fillId="0" borderId="69" xfId="1" applyFont="1" applyFill="1" applyBorder="1" applyAlignment="1">
      <alignment horizontal="right" vertical="center" shrinkToFit="1"/>
    </xf>
    <xf numFmtId="0" fontId="22" fillId="0" borderId="106" xfId="1" applyFont="1" applyFill="1" applyBorder="1" applyAlignment="1">
      <alignment horizontal="right" vertical="center" shrinkToFit="1"/>
    </xf>
    <xf numFmtId="0" fontId="58" fillId="9" borderId="55" xfId="1" applyFont="1" applyFill="1" applyBorder="1" applyAlignment="1">
      <alignment horizontal="center" vertical="center"/>
    </xf>
    <xf numFmtId="0" fontId="59" fillId="9" borderId="55" xfId="1" applyFont="1" applyFill="1" applyBorder="1" applyAlignment="1">
      <alignment horizontal="right" vertical="center" shrinkToFit="1"/>
    </xf>
    <xf numFmtId="0" fontId="59" fillId="9" borderId="20" xfId="1" applyFont="1" applyFill="1" applyBorder="1" applyAlignment="1">
      <alignment horizontal="right" vertical="center" shrinkToFit="1"/>
    </xf>
    <xf numFmtId="0" fontId="59" fillId="9" borderId="64" xfId="1" applyFont="1" applyFill="1" applyBorder="1" applyAlignment="1">
      <alignment horizontal="right" vertical="center" shrinkToFit="1"/>
    </xf>
    <xf numFmtId="0" fontId="59" fillId="9" borderId="83" xfId="1" applyFont="1" applyFill="1" applyBorder="1" applyAlignment="1">
      <alignment horizontal="right" vertical="center" shrinkToFit="1"/>
    </xf>
    <xf numFmtId="178" fontId="59" fillId="9" borderId="65" xfId="1" applyNumberFormat="1" applyFont="1" applyFill="1" applyBorder="1" applyAlignment="1">
      <alignment horizontal="right" vertical="center" shrinkToFit="1"/>
    </xf>
    <xf numFmtId="0" fontId="22" fillId="0" borderId="113" xfId="1" applyFont="1" applyFill="1" applyBorder="1" applyAlignment="1">
      <alignment horizontal="right" vertical="center" shrinkToFit="1"/>
    </xf>
    <xf numFmtId="0" fontId="24" fillId="6" borderId="125" xfId="1" applyFont="1" applyFill="1" applyBorder="1" applyAlignment="1">
      <alignment horizontal="right" vertical="center" shrinkToFit="1"/>
    </xf>
    <xf numFmtId="0" fontId="24" fillId="6" borderId="127" xfId="1" applyFont="1" applyFill="1" applyBorder="1" applyAlignment="1">
      <alignment horizontal="right" vertical="center" shrinkToFit="1"/>
    </xf>
    <xf numFmtId="0" fontId="24" fillId="6" borderId="128" xfId="1" applyFont="1" applyFill="1" applyBorder="1" applyAlignment="1">
      <alignment horizontal="right" vertical="center" shrinkToFit="1"/>
    </xf>
    <xf numFmtId="0" fontId="29" fillId="3" borderId="127" xfId="1" applyFont="1" applyFill="1" applyBorder="1" applyAlignment="1">
      <alignment horizontal="right" vertical="center"/>
    </xf>
    <xf numFmtId="0" fontId="59" fillId="8" borderId="127" xfId="1" applyFont="1" applyFill="1" applyBorder="1" applyAlignment="1">
      <alignment horizontal="right" vertical="center" shrinkToFit="1"/>
    </xf>
    <xf numFmtId="0" fontId="34" fillId="6" borderId="130" xfId="1" applyFont="1" applyFill="1" applyBorder="1" applyAlignment="1">
      <alignment horizontal="right" vertical="center" shrinkToFit="1"/>
    </xf>
    <xf numFmtId="0" fontId="34" fillId="3" borderId="129" xfId="1" applyFont="1" applyFill="1" applyBorder="1" applyAlignment="1">
      <alignment horizontal="right" vertical="center"/>
    </xf>
    <xf numFmtId="0" fontId="34" fillId="3" borderId="127" xfId="1" applyFont="1" applyFill="1" applyBorder="1" applyAlignment="1">
      <alignment horizontal="right" vertical="center" shrinkToFit="1"/>
    </xf>
    <xf numFmtId="0" fontId="34" fillId="3" borderId="127" xfId="1" applyFont="1" applyFill="1" applyBorder="1" applyAlignment="1">
      <alignment horizontal="right" vertical="center"/>
    </xf>
    <xf numFmtId="0" fontId="34" fillId="6" borderId="128" xfId="1" applyFont="1" applyFill="1" applyBorder="1" applyAlignment="1">
      <alignment horizontal="right" vertical="center" shrinkToFit="1"/>
    </xf>
    <xf numFmtId="0" fontId="38" fillId="3" borderId="126" xfId="1" applyFont="1" applyFill="1" applyBorder="1" applyAlignment="1">
      <alignment horizontal="right" vertical="center"/>
    </xf>
    <xf numFmtId="0" fontId="59" fillId="8" borderId="130" xfId="1" applyFont="1" applyFill="1" applyBorder="1" applyAlignment="1">
      <alignment horizontal="right" vertical="center" shrinkToFit="1"/>
    </xf>
    <xf numFmtId="0" fontId="34" fillId="6" borderId="127" xfId="1" applyFont="1" applyFill="1" applyBorder="1" applyAlignment="1">
      <alignment horizontal="right" vertical="center" shrinkToFit="1"/>
    </xf>
    <xf numFmtId="0" fontId="43" fillId="3" borderId="127" xfId="1" applyFont="1" applyFill="1" applyBorder="1" applyAlignment="1">
      <alignment horizontal="right" vertical="center"/>
    </xf>
    <xf numFmtId="0" fontId="34" fillId="3" borderId="128" xfId="1" applyFont="1" applyFill="1" applyBorder="1" applyAlignment="1">
      <alignment horizontal="right" vertical="center" shrinkToFit="1"/>
    </xf>
    <xf numFmtId="0" fontId="38" fillId="3" borderId="127" xfId="1" applyFont="1" applyFill="1" applyBorder="1" applyAlignment="1">
      <alignment horizontal="right" vertical="center"/>
    </xf>
    <xf numFmtId="0" fontId="59" fillId="8" borderId="128" xfId="1" applyFont="1" applyFill="1" applyBorder="1" applyAlignment="1">
      <alignment horizontal="right" vertical="center" shrinkToFit="1"/>
    </xf>
    <xf numFmtId="0" fontId="29" fillId="3" borderId="126" xfId="1" applyFont="1" applyFill="1" applyBorder="1" applyAlignment="1">
      <alignment horizontal="right" vertical="center"/>
    </xf>
    <xf numFmtId="0" fontId="22" fillId="3" borderId="129" xfId="1" applyFont="1" applyFill="1" applyBorder="1" applyAlignment="1">
      <alignment horizontal="right" vertical="center"/>
    </xf>
    <xf numFmtId="0" fontId="59" fillId="9" borderId="130" xfId="1" applyFont="1" applyFill="1" applyBorder="1" applyAlignment="1">
      <alignment horizontal="right" vertical="center" shrinkToFit="1"/>
    </xf>
    <xf numFmtId="0" fontId="31" fillId="3" borderId="126" xfId="1" applyFont="1" applyFill="1" applyBorder="1" applyAlignment="1">
      <alignment horizontal="right" vertical="center"/>
    </xf>
    <xf numFmtId="0" fontId="34" fillId="3" borderId="131" xfId="1" applyFont="1" applyFill="1" applyBorder="1" applyAlignment="1">
      <alignment horizontal="right" vertical="center"/>
    </xf>
    <xf numFmtId="0" fontId="45" fillId="3" borderId="131" xfId="1" applyFont="1" applyFill="1" applyBorder="1" applyAlignment="1">
      <alignment horizontal="right" vertical="center"/>
    </xf>
    <xf numFmtId="0" fontId="42" fillId="3" borderId="127" xfId="1" applyFont="1" applyFill="1" applyBorder="1" applyAlignment="1">
      <alignment horizontal="right" vertical="center"/>
    </xf>
    <xf numFmtId="0" fontId="59" fillId="8" borderId="132" xfId="1" applyFont="1" applyFill="1" applyBorder="1" applyAlignment="1">
      <alignment horizontal="right" vertical="center" shrinkToFit="1"/>
    </xf>
    <xf numFmtId="0" fontId="22" fillId="3" borderId="133" xfId="1" applyFont="1" applyFill="1" applyBorder="1" applyAlignment="1">
      <alignment horizontal="right" vertical="center" shrinkToFit="1"/>
    </xf>
    <xf numFmtId="0" fontId="51" fillId="3" borderId="129" xfId="1" applyFont="1" applyFill="1" applyBorder="1" applyAlignment="1">
      <alignment horizontal="right" vertical="center"/>
    </xf>
    <xf numFmtId="0" fontId="29" fillId="3" borderId="129" xfId="1" applyFont="1" applyFill="1" applyBorder="1" applyAlignment="1">
      <alignment horizontal="right" vertical="center"/>
    </xf>
    <xf numFmtId="0" fontId="38" fillId="3" borderId="129" xfId="1" applyFont="1" applyFill="1" applyBorder="1" applyAlignment="1">
      <alignment horizontal="right" vertical="center"/>
    </xf>
    <xf numFmtId="0" fontId="51" fillId="3" borderId="127" xfId="1" applyFont="1" applyFill="1" applyBorder="1" applyAlignment="1">
      <alignment horizontal="right" vertical="center"/>
    </xf>
    <xf numFmtId="0" fontId="18" fillId="3" borderId="109" xfId="1" applyFont="1" applyFill="1" applyBorder="1" applyAlignment="1">
      <alignment horizontal="center" vertical="center"/>
    </xf>
    <xf numFmtId="0" fontId="22" fillId="3" borderId="126" xfId="1" applyFont="1" applyFill="1" applyBorder="1" applyAlignment="1">
      <alignment horizontal="right" vertical="center"/>
    </xf>
    <xf numFmtId="0" fontId="22" fillId="3" borderId="127" xfId="1" applyFont="1" applyFill="1" applyBorder="1" applyAlignment="1">
      <alignment horizontal="right" vertical="center"/>
    </xf>
    <xf numFmtId="0" fontId="32" fillId="3" borderId="129" xfId="1" applyFont="1" applyFill="1" applyBorder="1" applyAlignment="1">
      <alignment horizontal="right" vertical="center"/>
    </xf>
    <xf numFmtId="0" fontId="42" fillId="3" borderId="129" xfId="1" applyFont="1" applyFill="1" applyBorder="1" applyAlignment="1">
      <alignment horizontal="right" vertical="center"/>
    </xf>
    <xf numFmtId="0" fontId="49" fillId="3" borderId="126" xfId="1" applyFont="1" applyFill="1" applyBorder="1" applyAlignment="1">
      <alignment horizontal="right" vertical="center"/>
    </xf>
    <xf numFmtId="0" fontId="25" fillId="6" borderId="127" xfId="1" applyFont="1" applyFill="1" applyBorder="1" applyAlignment="1">
      <alignment horizontal="right" vertical="center" shrinkToFit="1"/>
    </xf>
    <xf numFmtId="0" fontId="29" fillId="3" borderId="131" xfId="1" applyFont="1" applyFill="1" applyBorder="1" applyAlignment="1">
      <alignment horizontal="right" vertical="center"/>
    </xf>
    <xf numFmtId="9" fontId="9" fillId="3" borderId="109" xfId="1" applyNumberFormat="1" applyFont="1" applyFill="1" applyBorder="1" applyAlignment="1">
      <alignment horizontal="right" vertical="center"/>
    </xf>
    <xf numFmtId="0" fontId="34" fillId="3" borderId="126" xfId="1" applyFont="1" applyFill="1" applyBorder="1" applyAlignment="1">
      <alignment horizontal="right" vertical="center"/>
    </xf>
    <xf numFmtId="0" fontId="40" fillId="3" borderId="126" xfId="1" applyFont="1" applyFill="1" applyBorder="1" applyAlignment="1">
      <alignment horizontal="right" vertical="center"/>
    </xf>
    <xf numFmtId="0" fontId="41" fillId="6" borderId="127" xfId="1" applyFont="1" applyFill="1" applyBorder="1" applyAlignment="1">
      <alignment horizontal="right" vertical="center" shrinkToFit="1"/>
    </xf>
    <xf numFmtId="0" fontId="40" fillId="3" borderId="127" xfId="1" applyFont="1" applyFill="1" applyBorder="1" applyAlignment="1">
      <alignment horizontal="right" vertical="center"/>
    </xf>
    <xf numFmtId="0" fontId="32" fillId="3" borderId="126" xfId="1" applyFont="1" applyFill="1" applyBorder="1" applyAlignment="1">
      <alignment horizontal="right" vertical="center"/>
    </xf>
    <xf numFmtId="0" fontId="18" fillId="3" borderId="109" xfId="1" applyFont="1" applyFill="1" applyBorder="1" applyAlignment="1">
      <alignment horizontal="right" vertical="center"/>
    </xf>
    <xf numFmtId="0" fontId="25" fillId="6" borderId="45" xfId="1" applyFont="1" applyFill="1" applyBorder="1" applyAlignment="1">
      <alignment horizontal="right" vertical="center" shrinkToFit="1"/>
    </xf>
    <xf numFmtId="0" fontId="11" fillId="3" borderId="0" xfId="1" applyFont="1" applyFill="1" applyBorder="1" applyAlignment="1">
      <alignment horizontal="left" vertical="center"/>
    </xf>
    <xf numFmtId="0" fontId="46" fillId="3" borderId="129" xfId="1" applyFont="1" applyFill="1" applyBorder="1" applyAlignment="1">
      <alignment horizontal="right" vertical="center"/>
    </xf>
    <xf numFmtId="0" fontId="45" fillId="3" borderId="127" xfId="1" applyFont="1" applyFill="1" applyBorder="1" applyAlignment="1">
      <alignment horizontal="right" vertical="center"/>
    </xf>
    <xf numFmtId="0" fontId="34" fillId="6" borderId="136" xfId="1" applyFont="1" applyFill="1" applyBorder="1" applyAlignment="1">
      <alignment horizontal="right" vertical="center" shrinkToFit="1"/>
    </xf>
    <xf numFmtId="0" fontId="34" fillId="6" borderId="125" xfId="1" applyFont="1" applyFill="1" applyBorder="1" applyAlignment="1">
      <alignment horizontal="right" vertical="center" shrinkToFit="1"/>
    </xf>
    <xf numFmtId="0" fontId="27" fillId="3" borderId="134" xfId="1" applyFont="1" applyFill="1" applyBorder="1" applyAlignment="1">
      <alignment horizontal="right" vertical="center"/>
    </xf>
    <xf numFmtId="0" fontId="59" fillId="9" borderId="136" xfId="1" applyFont="1" applyFill="1" applyBorder="1" applyAlignment="1">
      <alignment horizontal="right" vertical="center" shrinkToFit="1"/>
    </xf>
    <xf numFmtId="0" fontId="18" fillId="3" borderId="104" xfId="1" applyFont="1" applyFill="1" applyBorder="1" applyAlignment="1">
      <alignment horizontal="right" vertical="center"/>
    </xf>
    <xf numFmtId="0" fontId="18" fillId="3" borderId="31" xfId="1" applyFont="1" applyFill="1" applyBorder="1" applyAlignment="1">
      <alignment horizontal="center" vertical="center"/>
    </xf>
    <xf numFmtId="0" fontId="22" fillId="3" borderId="39" xfId="1" applyFont="1" applyFill="1" applyBorder="1" applyAlignment="1">
      <alignment horizontal="right" vertical="center"/>
    </xf>
    <xf numFmtId="0" fontId="24" fillId="6" borderId="46" xfId="1" applyFont="1" applyFill="1" applyBorder="1" applyAlignment="1">
      <alignment horizontal="right" vertical="center" shrinkToFit="1"/>
    </xf>
    <xf numFmtId="0" fontId="22" fillId="3" borderId="46" xfId="1" applyFont="1" applyFill="1" applyBorder="1" applyAlignment="1">
      <alignment horizontal="right" vertical="center"/>
    </xf>
    <xf numFmtId="0" fontId="24" fillId="6" borderId="51" xfId="1" applyFont="1" applyFill="1" applyBorder="1" applyAlignment="1">
      <alignment horizontal="right" vertical="center" shrinkToFit="1"/>
    </xf>
    <xf numFmtId="0" fontId="29" fillId="3" borderId="46" xfId="1" applyFont="1" applyFill="1" applyBorder="1" applyAlignment="1">
      <alignment horizontal="right" vertical="center"/>
    </xf>
    <xf numFmtId="0" fontId="59" fillId="8" borderId="46" xfId="1" applyFont="1" applyFill="1" applyBorder="1" applyAlignment="1">
      <alignment horizontal="right" vertical="center" shrinkToFit="1"/>
    </xf>
    <xf numFmtId="0" fontId="32" fillId="3" borderId="57" xfId="1" applyFont="1" applyFill="1" applyBorder="1" applyAlignment="1">
      <alignment horizontal="right" vertical="center"/>
    </xf>
    <xf numFmtId="0" fontId="34" fillId="6" borderId="54" xfId="1" applyFont="1" applyFill="1" applyBorder="1" applyAlignment="1">
      <alignment horizontal="right" vertical="center" shrinkToFit="1"/>
    </xf>
    <xf numFmtId="0" fontId="34" fillId="3" borderId="57" xfId="1" applyFont="1" applyFill="1" applyBorder="1" applyAlignment="1">
      <alignment horizontal="right" vertical="center"/>
    </xf>
    <xf numFmtId="0" fontId="34" fillId="3" borderId="46" xfId="1" applyFont="1" applyFill="1" applyBorder="1" applyAlignment="1">
      <alignment horizontal="right" vertical="center" shrinkToFit="1"/>
    </xf>
    <xf numFmtId="0" fontId="34" fillId="3" borderId="46" xfId="1" applyFont="1" applyFill="1" applyBorder="1" applyAlignment="1">
      <alignment horizontal="right" vertical="center"/>
    </xf>
    <xf numFmtId="0" fontId="34" fillId="6" borderId="51" xfId="1" applyFont="1" applyFill="1" applyBorder="1" applyAlignment="1">
      <alignment horizontal="right" vertical="center" shrinkToFit="1"/>
    </xf>
    <xf numFmtId="0" fontId="29" fillId="3" borderId="39" xfId="1" applyFont="1" applyFill="1" applyBorder="1" applyAlignment="1">
      <alignment horizontal="right" vertical="center"/>
    </xf>
    <xf numFmtId="0" fontId="59" fillId="8" borderId="54" xfId="1" applyFont="1" applyFill="1" applyBorder="1" applyAlignment="1">
      <alignment horizontal="right" vertical="center" shrinkToFit="1"/>
    </xf>
    <xf numFmtId="0" fontId="27" fillId="3" borderId="39" xfId="1" applyFont="1" applyFill="1" applyBorder="1" applyAlignment="1">
      <alignment horizontal="right" vertical="center"/>
    </xf>
    <xf numFmtId="0" fontId="42" fillId="3" borderId="57" xfId="1" applyFont="1" applyFill="1" applyBorder="1" applyAlignment="1">
      <alignment horizontal="right" vertical="center"/>
    </xf>
    <xf numFmtId="0" fontId="34" fillId="6" borderId="46" xfId="1" applyFont="1" applyFill="1" applyBorder="1" applyAlignment="1">
      <alignment horizontal="right" vertical="center" shrinkToFit="1"/>
    </xf>
    <xf numFmtId="0" fontId="43" fillId="3" borderId="46" xfId="1" applyFont="1" applyFill="1" applyBorder="1" applyAlignment="1">
      <alignment horizontal="right" vertical="center"/>
    </xf>
    <xf numFmtId="0" fontId="34" fillId="3" borderId="51" xfId="1" applyFont="1" applyFill="1" applyBorder="1" applyAlignment="1">
      <alignment horizontal="right" vertical="center" shrinkToFit="1"/>
    </xf>
    <xf numFmtId="0" fontId="38" fillId="3" borderId="39" xfId="1" applyFont="1" applyFill="1" applyBorder="1" applyAlignment="1">
      <alignment horizontal="right" vertical="center"/>
    </xf>
    <xf numFmtId="0" fontId="38" fillId="3" borderId="46" xfId="1" applyFont="1" applyFill="1" applyBorder="1" applyAlignment="1">
      <alignment horizontal="right" vertical="center"/>
    </xf>
    <xf numFmtId="0" fontId="59" fillId="8" borderId="51" xfId="1" applyFont="1" applyFill="1" applyBorder="1" applyAlignment="1">
      <alignment horizontal="right" vertical="center" shrinkToFit="1"/>
    </xf>
    <xf numFmtId="0" fontId="22" fillId="3" borderId="57" xfId="1" applyFont="1" applyFill="1" applyBorder="1" applyAlignment="1">
      <alignment horizontal="right" vertical="center"/>
    </xf>
    <xf numFmtId="0" fontId="49" fillId="3" borderId="39" xfId="1" applyFont="1" applyFill="1" applyBorder="1" applyAlignment="1">
      <alignment horizontal="right" vertical="center"/>
    </xf>
    <xf numFmtId="0" fontId="59" fillId="9" borderId="54" xfId="1" applyFont="1" applyFill="1" applyBorder="1" applyAlignment="1">
      <alignment horizontal="right" vertical="center" shrinkToFit="1"/>
    </xf>
    <xf numFmtId="0" fontId="31" fillId="3" borderId="39" xfId="1" applyFont="1" applyFill="1" applyBorder="1" applyAlignment="1">
      <alignment horizontal="right" vertical="center"/>
    </xf>
    <xf numFmtId="0" fontId="34" fillId="3" borderId="95" xfId="1" applyFont="1" applyFill="1" applyBorder="1" applyAlignment="1">
      <alignment horizontal="right" vertical="center"/>
    </xf>
    <xf numFmtId="0" fontId="41" fillId="6" borderId="46" xfId="1" applyFont="1" applyFill="1" applyBorder="1" applyAlignment="1">
      <alignment horizontal="right" vertical="center" shrinkToFit="1"/>
    </xf>
    <xf numFmtId="0" fontId="32" fillId="3" borderId="39" xfId="1" applyFont="1" applyFill="1" applyBorder="1" applyAlignment="1">
      <alignment horizontal="right" vertical="center"/>
    </xf>
    <xf numFmtId="0" fontId="29" fillId="3" borderId="95" xfId="1" applyFont="1" applyFill="1" applyBorder="1" applyAlignment="1">
      <alignment horizontal="right" vertical="center"/>
    </xf>
    <xf numFmtId="0" fontId="42" fillId="3" borderId="46" xfId="1" applyFont="1" applyFill="1" applyBorder="1" applyAlignment="1">
      <alignment horizontal="right" vertical="center"/>
    </xf>
    <xf numFmtId="0" fontId="38" fillId="3" borderId="95" xfId="1" applyFont="1" applyFill="1" applyBorder="1" applyAlignment="1">
      <alignment horizontal="right" vertical="center"/>
    </xf>
    <xf numFmtId="0" fontId="59" fillId="8" borderId="90" xfId="1" applyFont="1" applyFill="1" applyBorder="1" applyAlignment="1">
      <alignment horizontal="right" vertical="center" shrinkToFit="1"/>
    </xf>
    <xf numFmtId="0" fontId="22" fillId="0" borderId="108" xfId="1" applyFont="1" applyFill="1" applyBorder="1" applyAlignment="1">
      <alignment horizontal="right" vertical="center" shrinkToFit="1"/>
    </xf>
    <xf numFmtId="0" fontId="51" fillId="3" borderId="57" xfId="1" applyFont="1" applyFill="1" applyBorder="1" applyAlignment="1">
      <alignment horizontal="right" vertical="center"/>
    </xf>
    <xf numFmtId="0" fontId="29" fillId="3" borderId="57" xfId="1" applyFont="1" applyFill="1" applyBorder="1" applyAlignment="1">
      <alignment horizontal="right" vertical="center"/>
    </xf>
    <xf numFmtId="0" fontId="38" fillId="3" borderId="57" xfId="1" applyFont="1" applyFill="1" applyBorder="1" applyAlignment="1">
      <alignment horizontal="right" vertical="center"/>
    </xf>
    <xf numFmtId="0" fontId="18" fillId="3" borderId="31" xfId="1" applyFont="1" applyFill="1" applyBorder="1" applyAlignment="1">
      <alignment horizontal="right" vertical="center"/>
    </xf>
    <xf numFmtId="0" fontId="25" fillId="6" borderId="51" xfId="1" applyFont="1" applyFill="1" applyBorder="1" applyAlignment="1">
      <alignment horizontal="right" vertical="center" shrinkToFit="1"/>
    </xf>
    <xf numFmtId="0" fontId="33" fillId="3" borderId="39" xfId="1" applyFont="1" applyFill="1" applyBorder="1" applyAlignment="1">
      <alignment horizontal="right" vertical="center"/>
    </xf>
    <xf numFmtId="0" fontId="51" fillId="3" borderId="39" xfId="1" applyFont="1" applyFill="1" applyBorder="1" applyAlignment="1">
      <alignment horizontal="right" vertical="center"/>
    </xf>
    <xf numFmtId="0" fontId="25" fillId="6" borderId="46" xfId="1" applyFont="1" applyFill="1" applyBorder="1" applyAlignment="1">
      <alignment horizontal="right" vertical="center" shrinkToFit="1"/>
    </xf>
    <xf numFmtId="0" fontId="21" fillId="3" borderId="39" xfId="1" applyFont="1" applyFill="1" applyBorder="1" applyAlignment="1">
      <alignment horizontal="right" vertical="center"/>
    </xf>
    <xf numFmtId="0" fontId="21" fillId="3" borderId="46" xfId="1" applyFont="1" applyFill="1" applyBorder="1" applyAlignment="1">
      <alignment horizontal="right" vertical="center"/>
    </xf>
    <xf numFmtId="0" fontId="31" fillId="3" borderId="57" xfId="1" applyFont="1" applyFill="1" applyBorder="1" applyAlignment="1">
      <alignment horizontal="right" vertical="center"/>
    </xf>
    <xf numFmtId="0" fontId="34" fillId="6" borderId="90" xfId="1" applyFont="1" applyFill="1" applyBorder="1" applyAlignment="1">
      <alignment horizontal="right" vertical="center" shrinkToFit="1"/>
    </xf>
    <xf numFmtId="0" fontId="52" fillId="6" borderId="51" xfId="1" applyFont="1" applyFill="1" applyBorder="1" applyAlignment="1">
      <alignment horizontal="right" vertical="center" shrinkToFit="1"/>
    </xf>
    <xf numFmtId="0" fontId="41" fillId="3" borderId="46" xfId="1" applyFont="1" applyFill="1" applyBorder="1" applyAlignment="1">
      <alignment horizontal="right" vertical="center"/>
    </xf>
    <xf numFmtId="0" fontId="33" fillId="3" borderId="37" xfId="1" applyFont="1" applyFill="1" applyBorder="1" applyAlignment="1">
      <alignment horizontal="right" vertical="center"/>
    </xf>
    <xf numFmtId="0" fontId="9" fillId="3" borderId="0" xfId="1" applyFont="1" applyFill="1">
      <alignment vertical="center"/>
    </xf>
    <xf numFmtId="0" fontId="61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right" vertical="center"/>
    </xf>
    <xf numFmtId="0" fontId="9" fillId="3" borderId="0" xfId="1" applyFont="1" applyFill="1" applyAlignment="1">
      <alignment vertical="center" wrapText="1"/>
    </xf>
    <xf numFmtId="0" fontId="9" fillId="3" borderId="0" xfId="1" applyFont="1" applyFill="1" applyAlignment="1">
      <alignment horizontal="center" vertical="center"/>
    </xf>
    <xf numFmtId="0" fontId="24" fillId="3" borderId="25" xfId="1" applyFont="1" applyFill="1" applyBorder="1" applyAlignment="1">
      <alignment horizontal="right" vertical="center" shrinkToFit="1"/>
    </xf>
    <xf numFmtId="0" fontId="24" fillId="3" borderId="0" xfId="1" applyFont="1" applyFill="1" applyAlignment="1">
      <alignment horizontal="right" vertical="center" shrinkToFit="1"/>
    </xf>
    <xf numFmtId="0" fontId="15" fillId="0" borderId="48" xfId="1" applyFont="1" applyBorder="1">
      <alignment vertical="center"/>
    </xf>
    <xf numFmtId="0" fontId="2" fillId="3" borderId="26" xfId="1" applyFont="1" applyFill="1" applyBorder="1" applyAlignment="1">
      <alignment horizontal="center" vertical="center"/>
    </xf>
    <xf numFmtId="0" fontId="18" fillId="3" borderId="27" xfId="1" applyFont="1" applyFill="1" applyBorder="1" applyAlignment="1">
      <alignment horizontal="center" vertical="center"/>
    </xf>
    <xf numFmtId="0" fontId="17" fillId="3" borderId="29" xfId="1" applyFont="1" applyFill="1" applyBorder="1" applyAlignment="1">
      <alignment horizontal="center" vertical="center"/>
    </xf>
    <xf numFmtId="0" fontId="17" fillId="3" borderId="28" xfId="1" applyFont="1" applyFill="1" applyBorder="1" applyAlignment="1">
      <alignment horizontal="center" vertical="center"/>
    </xf>
    <xf numFmtId="177" fontId="18" fillId="0" borderId="31" xfId="1" applyNumberFormat="1" applyFont="1" applyBorder="1" applyAlignment="1">
      <alignment horizontal="center" vertical="center"/>
    </xf>
    <xf numFmtId="0" fontId="18" fillId="0" borderId="30" xfId="1" applyFont="1" applyBorder="1" applyAlignment="1">
      <alignment horizontal="center" vertical="center"/>
    </xf>
    <xf numFmtId="177" fontId="17" fillId="0" borderId="31" xfId="1" applyNumberFormat="1" applyFont="1" applyBorder="1" applyAlignment="1">
      <alignment horizontal="center" vertical="center"/>
    </xf>
    <xf numFmtId="0" fontId="17" fillId="0" borderId="137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48" xfId="1" applyFont="1" applyBorder="1">
      <alignment vertical="center"/>
    </xf>
    <xf numFmtId="0" fontId="61" fillId="3" borderId="106" xfId="1" applyFont="1" applyFill="1" applyBorder="1" applyAlignment="1">
      <alignment horizontal="center" vertical="center"/>
    </xf>
    <xf numFmtId="0" fontId="18" fillId="3" borderId="106" xfId="1" applyFont="1" applyFill="1" applyBorder="1" applyAlignment="1">
      <alignment horizontal="right" vertical="center"/>
    </xf>
    <xf numFmtId="0" fontId="18" fillId="3" borderId="73" xfId="1" applyFont="1" applyFill="1" applyBorder="1" applyAlignment="1">
      <alignment horizontal="right" vertical="center"/>
    </xf>
    <xf numFmtId="0" fontId="18" fillId="3" borderId="108" xfId="1" applyFont="1" applyFill="1" applyBorder="1" applyAlignment="1">
      <alignment horizontal="right" vertical="center"/>
    </xf>
    <xf numFmtId="0" fontId="18" fillId="3" borderId="69" xfId="1" applyFont="1" applyFill="1" applyBorder="1" applyAlignment="1">
      <alignment horizontal="right" vertical="center"/>
    </xf>
    <xf numFmtId="0" fontId="18" fillId="3" borderId="113" xfId="1" applyFont="1" applyFill="1" applyBorder="1" applyAlignment="1">
      <alignment horizontal="right" vertical="center"/>
    </xf>
    <xf numFmtId="0" fontId="18" fillId="3" borderId="121" xfId="1" applyFont="1" applyFill="1" applyBorder="1" applyAlignment="1">
      <alignment horizontal="right" vertical="center"/>
    </xf>
    <xf numFmtId="0" fontId="18" fillId="3" borderId="76" xfId="1" applyFont="1" applyFill="1" applyBorder="1" applyAlignment="1">
      <alignment horizontal="right" vertical="center"/>
    </xf>
    <xf numFmtId="0" fontId="18" fillId="3" borderId="72" xfId="1" applyFont="1" applyFill="1" applyBorder="1" applyAlignment="1">
      <alignment horizontal="right" vertical="center"/>
    </xf>
    <xf numFmtId="0" fontId="18" fillId="3" borderId="0" xfId="1" applyFont="1" applyFill="1" applyAlignment="1">
      <alignment horizontal="right" vertical="center"/>
    </xf>
    <xf numFmtId="0" fontId="6" fillId="0" borderId="48" xfId="1" applyFont="1" applyBorder="1">
      <alignment vertical="center"/>
    </xf>
    <xf numFmtId="0" fontId="9" fillId="3" borderId="141" xfId="1" applyFont="1" applyFill="1" applyBorder="1" applyAlignment="1">
      <alignment horizontal="center" vertical="center"/>
    </xf>
    <xf numFmtId="0" fontId="55" fillId="3" borderId="141" xfId="1" applyFont="1" applyFill="1" applyBorder="1" applyAlignment="1">
      <alignment horizontal="right" vertical="center" shrinkToFit="1"/>
    </xf>
    <xf numFmtId="0" fontId="55" fillId="3" borderId="143" xfId="1" applyFont="1" applyFill="1" applyBorder="1" applyAlignment="1">
      <alignment horizontal="right" vertical="center" shrinkToFit="1"/>
    </xf>
    <xf numFmtId="0" fontId="55" fillId="3" borderId="144" xfId="1" applyFont="1" applyFill="1" applyBorder="1" applyAlignment="1">
      <alignment horizontal="right" vertical="center" shrinkToFit="1"/>
    </xf>
    <xf numFmtId="0" fontId="55" fillId="3" borderId="145" xfId="1" applyFont="1" applyFill="1" applyBorder="1" applyAlignment="1">
      <alignment horizontal="right" vertical="center" shrinkToFit="1"/>
    </xf>
    <xf numFmtId="0" fontId="55" fillId="3" borderId="142" xfId="1" applyFont="1" applyFill="1" applyBorder="1" applyAlignment="1">
      <alignment horizontal="right" vertical="center" shrinkToFit="1"/>
    </xf>
    <xf numFmtId="0" fontId="55" fillId="3" borderId="146" xfId="1" applyFont="1" applyFill="1" applyBorder="1" applyAlignment="1">
      <alignment horizontal="right" vertical="center" shrinkToFit="1"/>
    </xf>
    <xf numFmtId="0" fontId="55" fillId="3" borderId="147" xfId="1" applyFont="1" applyFill="1" applyBorder="1" applyAlignment="1">
      <alignment horizontal="right" vertical="center" shrinkToFit="1"/>
    </xf>
    <xf numFmtId="0" fontId="55" fillId="3" borderId="0" xfId="1" applyFont="1" applyFill="1" applyAlignment="1">
      <alignment horizontal="right" vertical="center" shrinkToFit="1"/>
    </xf>
    <xf numFmtId="0" fontId="28" fillId="3" borderId="110" xfId="1" applyFont="1" applyFill="1" applyBorder="1" applyAlignment="1">
      <alignment horizontal="center" vertical="center"/>
    </xf>
    <xf numFmtId="0" fontId="22" fillId="3" borderId="5" xfId="1" applyFont="1" applyFill="1" applyBorder="1">
      <alignment vertical="center"/>
    </xf>
    <xf numFmtId="0" fontId="22" fillId="3" borderId="120" xfId="1" applyFont="1" applyFill="1" applyBorder="1">
      <alignment vertical="center"/>
    </xf>
    <xf numFmtId="0" fontId="22" fillId="3" borderId="18" xfId="1" applyFont="1" applyFill="1" applyBorder="1">
      <alignment vertical="center"/>
    </xf>
    <xf numFmtId="0" fontId="22" fillId="3" borderId="17" xfId="1" applyFont="1" applyFill="1" applyBorder="1">
      <alignment vertical="center"/>
    </xf>
    <xf numFmtId="0" fontId="22" fillId="3" borderId="46" xfId="1" applyFont="1" applyFill="1" applyBorder="1">
      <alignment vertical="center"/>
    </xf>
    <xf numFmtId="0" fontId="62" fillId="3" borderId="18" xfId="1" applyFont="1" applyFill="1" applyBorder="1">
      <alignment vertical="center"/>
    </xf>
    <xf numFmtId="0" fontId="62" fillId="3" borderId="17" xfId="1" applyFont="1" applyFill="1" applyBorder="1">
      <alignment vertical="center"/>
    </xf>
    <xf numFmtId="0" fontId="27" fillId="3" borderId="46" xfId="1" applyFont="1" applyFill="1" applyBorder="1">
      <alignment vertical="center"/>
    </xf>
    <xf numFmtId="0" fontId="62" fillId="3" borderId="0" xfId="1" applyFont="1" applyFill="1">
      <alignment vertical="center"/>
    </xf>
    <xf numFmtId="178" fontId="62" fillId="3" borderId="0" xfId="1" applyNumberFormat="1" applyFont="1" applyFill="1">
      <alignment vertical="center"/>
    </xf>
    <xf numFmtId="0" fontId="17" fillId="3" borderId="0" xfId="1" applyFont="1" applyFill="1">
      <alignment vertical="center"/>
    </xf>
    <xf numFmtId="0" fontId="2" fillId="6" borderId="148" xfId="1" applyFont="1" applyFill="1" applyBorder="1" applyAlignment="1">
      <alignment horizontal="center" vertical="center"/>
    </xf>
    <xf numFmtId="0" fontId="34" fillId="6" borderId="81" xfId="1" applyFont="1" applyFill="1" applyBorder="1" applyAlignment="1">
      <alignment vertical="center" shrinkToFit="1"/>
    </xf>
    <xf numFmtId="0" fontId="24" fillId="6" borderId="51" xfId="1" applyFont="1" applyFill="1" applyBorder="1" applyAlignment="1">
      <alignment vertical="center" shrinkToFit="1"/>
    </xf>
    <xf numFmtId="0" fontId="64" fillId="6" borderId="52" xfId="1" applyFont="1" applyFill="1" applyBorder="1" applyAlignment="1">
      <alignment vertical="center" shrinkToFit="1"/>
    </xf>
    <xf numFmtId="0" fontId="65" fillId="6" borderId="52" xfId="1" applyFont="1" applyFill="1" applyBorder="1" applyAlignment="1">
      <alignment vertical="center" shrinkToFit="1"/>
    </xf>
    <xf numFmtId="0" fontId="66" fillId="6" borderId="111" xfId="1" applyFont="1" applyFill="1" applyBorder="1">
      <alignment vertical="center"/>
    </xf>
    <xf numFmtId="0" fontId="65" fillId="6" borderId="81" xfId="1" applyFont="1" applyFill="1" applyBorder="1" applyAlignment="1">
      <alignment vertical="center" shrinkToFit="1"/>
    </xf>
    <xf numFmtId="0" fontId="62" fillId="3" borderId="50" xfId="1" applyFont="1" applyFill="1" applyBorder="1">
      <alignment vertical="center"/>
    </xf>
    <xf numFmtId="0" fontId="59" fillId="9" borderId="20" xfId="1" applyFont="1" applyFill="1" applyBorder="1" applyAlignment="1">
      <alignment vertical="center" shrinkToFit="1"/>
    </xf>
    <xf numFmtId="0" fontId="59" fillId="9" borderId="55" xfId="1" applyFont="1" applyFill="1" applyBorder="1" applyAlignment="1">
      <alignment vertical="center" shrinkToFit="1"/>
    </xf>
    <xf numFmtId="0" fontId="67" fillId="6" borderId="55" xfId="1" applyFont="1" applyFill="1" applyBorder="1" applyAlignment="1">
      <alignment vertical="center" shrinkToFit="1"/>
    </xf>
    <xf numFmtId="0" fontId="67" fillId="3" borderId="0" xfId="1" applyFont="1" applyFill="1" applyAlignment="1">
      <alignment vertical="center" shrinkToFit="1"/>
    </xf>
    <xf numFmtId="178" fontId="67" fillId="3" borderId="0" xfId="1" applyNumberFormat="1" applyFont="1" applyFill="1" applyAlignment="1">
      <alignment vertical="center" shrinkToFit="1"/>
    </xf>
    <xf numFmtId="0" fontId="6" fillId="3" borderId="0" xfId="1" applyFont="1" applyFill="1">
      <alignment vertical="center"/>
    </xf>
    <xf numFmtId="0" fontId="27" fillId="3" borderId="17" xfId="1" applyFont="1" applyFill="1" applyBorder="1" applyAlignment="1">
      <alignment horizontal="right" vertical="center"/>
    </xf>
    <xf numFmtId="0" fontId="27" fillId="3" borderId="5" xfId="1" applyFont="1" applyFill="1" applyBorder="1" applyAlignment="1">
      <alignment horizontal="right" vertical="center"/>
    </xf>
    <xf numFmtId="0" fontId="27" fillId="3" borderId="45" xfId="1" applyFont="1" applyFill="1" applyBorder="1" applyAlignment="1">
      <alignment horizontal="right" vertical="center"/>
    </xf>
    <xf numFmtId="0" fontId="27" fillId="3" borderId="18" xfId="1" applyFont="1" applyFill="1" applyBorder="1">
      <alignment vertical="center"/>
    </xf>
    <xf numFmtId="0" fontId="27" fillId="3" borderId="120" xfId="1" applyFont="1" applyFill="1" applyBorder="1">
      <alignment vertical="center"/>
    </xf>
    <xf numFmtId="0" fontId="27" fillId="3" borderId="45" xfId="1" applyFont="1" applyFill="1" applyBorder="1">
      <alignment vertical="center"/>
    </xf>
    <xf numFmtId="0" fontId="27" fillId="3" borderId="85" xfId="1" applyFont="1" applyFill="1" applyBorder="1">
      <alignment vertical="center"/>
    </xf>
    <xf numFmtId="0" fontId="27" fillId="3" borderId="7" xfId="1" applyFont="1" applyFill="1" applyBorder="1">
      <alignment vertical="center"/>
    </xf>
    <xf numFmtId="178" fontId="27" fillId="3" borderId="59" xfId="1" applyNumberFormat="1" applyFont="1" applyFill="1" applyBorder="1" applyAlignment="1">
      <alignment horizontal="right" vertical="center"/>
    </xf>
    <xf numFmtId="0" fontId="22" fillId="3" borderId="38" xfId="1" applyFont="1" applyFill="1" applyBorder="1">
      <alignment vertical="center"/>
    </xf>
    <xf numFmtId="0" fontId="2" fillId="6" borderId="146" xfId="1" applyFont="1" applyFill="1" applyBorder="1" applyAlignment="1">
      <alignment horizontal="center" vertical="center"/>
    </xf>
    <xf numFmtId="0" fontId="24" fillId="6" borderId="55" xfId="1" applyFont="1" applyFill="1" applyBorder="1" applyAlignment="1">
      <alignment horizontal="right" vertical="center" shrinkToFit="1"/>
    </xf>
    <xf numFmtId="0" fontId="24" fillId="6" borderId="64" xfId="1" applyFont="1" applyFill="1" applyBorder="1" applyAlignment="1">
      <alignment horizontal="right" vertical="center" shrinkToFit="1"/>
    </xf>
    <xf numFmtId="0" fontId="24" fillId="6" borderId="83" xfId="1" applyFont="1" applyFill="1" applyBorder="1" applyAlignment="1">
      <alignment vertical="center" shrinkToFit="1"/>
    </xf>
    <xf numFmtId="0" fontId="24" fillId="6" borderId="64" xfId="1" applyFont="1" applyFill="1" applyBorder="1" applyAlignment="1">
      <alignment vertical="center" shrinkToFit="1"/>
    </xf>
    <xf numFmtId="0" fontId="64" fillId="6" borderId="83" xfId="1" applyFont="1" applyFill="1" applyBorder="1" applyAlignment="1">
      <alignment vertical="center" shrinkToFit="1"/>
    </xf>
    <xf numFmtId="0" fontId="64" fillId="6" borderId="20" xfId="1" applyFont="1" applyFill="1" applyBorder="1" applyAlignment="1">
      <alignment vertical="center" shrinkToFit="1"/>
    </xf>
    <xf numFmtId="0" fontId="64" fillId="6" borderId="54" xfId="1" applyFont="1" applyFill="1" applyBorder="1" applyAlignment="1">
      <alignment vertical="center" shrinkToFit="1"/>
    </xf>
    <xf numFmtId="0" fontId="65" fillId="6" borderId="83" xfId="1" applyFont="1" applyFill="1" applyBorder="1" applyAlignment="1">
      <alignment vertical="center" shrinkToFit="1"/>
    </xf>
    <xf numFmtId="0" fontId="65" fillId="6" borderId="20" xfId="1" applyFont="1" applyFill="1" applyBorder="1" applyAlignment="1">
      <alignment vertical="center" shrinkToFit="1"/>
    </xf>
    <xf numFmtId="0" fontId="67" fillId="6" borderId="112" xfId="1" applyFont="1" applyFill="1" applyBorder="1">
      <alignment vertical="center"/>
    </xf>
    <xf numFmtId="178" fontId="24" fillId="6" borderId="149" xfId="1" applyNumberFormat="1" applyFont="1" applyFill="1" applyBorder="1" applyAlignment="1">
      <alignment horizontal="right" vertical="center" shrinkToFit="1"/>
    </xf>
    <xf numFmtId="0" fontId="67" fillId="0" borderId="0" xfId="1" applyFont="1" applyAlignment="1">
      <alignment vertical="center" shrinkToFit="1"/>
    </xf>
    <xf numFmtId="0" fontId="24" fillId="3" borderId="0" xfId="1" applyFont="1" applyFill="1" applyBorder="1" applyAlignment="1">
      <alignment horizontal="right" vertical="center" shrinkToFit="1"/>
    </xf>
    <xf numFmtId="0" fontId="17" fillId="0" borderId="68" xfId="1" applyFont="1" applyBorder="1" applyAlignment="1">
      <alignment horizontal="center" vertical="center"/>
    </xf>
    <xf numFmtId="0" fontId="18" fillId="3" borderId="68" xfId="1" applyFont="1" applyFill="1" applyBorder="1" applyAlignment="1">
      <alignment horizontal="right" vertical="center"/>
    </xf>
    <xf numFmtId="0" fontId="55" fillId="3" borderId="68" xfId="1" applyFont="1" applyFill="1" applyBorder="1" applyAlignment="1">
      <alignment horizontal="right" vertical="center" shrinkToFit="1"/>
    </xf>
    <xf numFmtId="0" fontId="18" fillId="3" borderId="107" xfId="1" applyFont="1" applyFill="1" applyBorder="1" applyAlignment="1">
      <alignment horizontal="right" vertical="center"/>
    </xf>
    <xf numFmtId="0" fontId="55" fillId="3" borderId="150" xfId="1" applyFont="1" applyFill="1" applyBorder="1" applyAlignment="1">
      <alignment horizontal="right" vertical="center" shrinkToFit="1"/>
    </xf>
    <xf numFmtId="0" fontId="34" fillId="6" borderId="50" xfId="1" applyFont="1" applyFill="1" applyBorder="1" applyAlignment="1">
      <alignment vertical="center" shrinkToFit="1"/>
    </xf>
    <xf numFmtId="0" fontId="24" fillId="6" borderId="136" xfId="1" applyFont="1" applyFill="1" applyBorder="1" applyAlignment="1">
      <alignment horizontal="right" vertical="center" shrinkToFit="1"/>
    </xf>
    <xf numFmtId="0" fontId="24" fillId="6" borderId="81" xfId="1" applyFont="1" applyFill="1" applyBorder="1" applyAlignment="1">
      <alignment vertical="center" shrinkToFit="1"/>
    </xf>
    <xf numFmtId="0" fontId="34" fillId="6" borderId="51" xfId="1" applyFont="1" applyFill="1" applyBorder="1" applyAlignment="1">
      <alignment vertical="center" shrinkToFit="1"/>
    </xf>
    <xf numFmtId="0" fontId="27" fillId="3" borderId="18" xfId="1" applyFont="1" applyFill="1" applyBorder="1" applyAlignment="1">
      <alignment horizontal="right" vertical="center"/>
    </xf>
    <xf numFmtId="0" fontId="24" fillId="6" borderId="83" xfId="1" applyFont="1" applyFill="1" applyBorder="1" applyAlignment="1">
      <alignment horizontal="right" vertical="center" shrinkToFit="1"/>
    </xf>
    <xf numFmtId="0" fontId="55" fillId="3" borderId="151" xfId="1" applyFont="1" applyFill="1" applyBorder="1" applyAlignment="1">
      <alignment horizontal="right" vertical="center" shrinkToFit="1"/>
    </xf>
    <xf numFmtId="0" fontId="41" fillId="3" borderId="18" xfId="1" applyFont="1" applyFill="1" applyBorder="1" applyAlignment="1">
      <alignment horizontal="right" vertical="center"/>
    </xf>
    <xf numFmtId="0" fontId="58" fillId="8" borderId="17" xfId="1" applyFont="1" applyFill="1" applyBorder="1" applyAlignment="1">
      <alignment horizontal="center" vertical="center"/>
    </xf>
    <xf numFmtId="0" fontId="58" fillId="8" borderId="10" xfId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right" vertical="center"/>
    </xf>
    <xf numFmtId="0" fontId="33" fillId="3" borderId="46" xfId="1" applyFont="1" applyFill="1" applyBorder="1" applyAlignment="1">
      <alignment horizontal="right" vertical="center"/>
    </xf>
    <xf numFmtId="0" fontId="27" fillId="3" borderId="57" xfId="1" applyFont="1" applyFill="1" applyBorder="1" applyAlignment="1">
      <alignment horizontal="right" vertical="center"/>
    </xf>
    <xf numFmtId="0" fontId="34" fillId="3" borderId="39" xfId="1" applyFont="1" applyFill="1" applyBorder="1" applyAlignment="1">
      <alignment horizontal="right" vertical="center"/>
    </xf>
    <xf numFmtId="0" fontId="43" fillId="3" borderId="39" xfId="1" applyFont="1" applyFill="1" applyBorder="1" applyAlignment="1">
      <alignment horizontal="right" vertical="center"/>
    </xf>
    <xf numFmtId="0" fontId="47" fillId="3" borderId="39" xfId="1" applyFont="1" applyFill="1" applyBorder="1" applyAlignment="1">
      <alignment horizontal="right" vertical="center"/>
    </xf>
    <xf numFmtId="0" fontId="34" fillId="3" borderId="108" xfId="1" applyFont="1" applyFill="1" applyBorder="1" applyAlignment="1">
      <alignment horizontal="right" vertical="center" shrinkToFit="1"/>
    </xf>
    <xf numFmtId="0" fontId="47" fillId="3" borderId="57" xfId="1" applyFont="1" applyFill="1" applyBorder="1" applyAlignment="1">
      <alignment horizontal="right" vertical="center"/>
    </xf>
    <xf numFmtId="0" fontId="51" fillId="0" borderId="57" xfId="1" applyFont="1" applyFill="1" applyBorder="1" applyAlignment="1">
      <alignment horizontal="right" vertical="center"/>
    </xf>
    <xf numFmtId="0" fontId="51" fillId="0" borderId="122" xfId="1" applyFont="1" applyFill="1" applyBorder="1" applyAlignment="1">
      <alignment horizontal="right" vertical="center"/>
    </xf>
    <xf numFmtId="0" fontId="51" fillId="0" borderId="93" xfId="1" applyFont="1" applyFill="1" applyBorder="1" applyAlignment="1">
      <alignment horizontal="right" vertical="center"/>
    </xf>
    <xf numFmtId="0" fontId="51" fillId="0" borderId="56" xfId="1" applyFont="1" applyFill="1" applyBorder="1" applyAlignment="1">
      <alignment horizontal="right" vertical="center"/>
    </xf>
    <xf numFmtId="0" fontId="38" fillId="0" borderId="93" xfId="1" applyFont="1" applyFill="1" applyBorder="1" applyAlignment="1">
      <alignment horizontal="right" vertical="center"/>
    </xf>
    <xf numFmtId="0" fontId="38" fillId="0" borderId="17" xfId="1" applyFont="1" applyFill="1" applyBorder="1" applyAlignment="1">
      <alignment horizontal="right" vertical="center"/>
    </xf>
    <xf numFmtId="0" fontId="38" fillId="0" borderId="122" xfId="1" applyFont="1" applyFill="1" applyBorder="1" applyAlignment="1">
      <alignment horizontal="right" vertical="center"/>
    </xf>
    <xf numFmtId="0" fontId="29" fillId="0" borderId="115" xfId="1" applyFont="1" applyFill="1" applyBorder="1" applyAlignment="1">
      <alignment horizontal="right" vertical="center"/>
    </xf>
    <xf numFmtId="0" fontId="27" fillId="3" borderId="46" xfId="1" applyFont="1" applyFill="1" applyBorder="1" applyAlignment="1">
      <alignment horizontal="right" vertical="center"/>
    </xf>
    <xf numFmtId="0" fontId="24" fillId="6" borderId="54" xfId="1" applyFont="1" applyFill="1" applyBorder="1" applyAlignment="1">
      <alignment horizontal="right" vertical="center" shrinkToFit="1"/>
    </xf>
    <xf numFmtId="0" fontId="24" fillId="6" borderId="54" xfId="1" applyFont="1" applyFill="1" applyBorder="1" applyAlignment="1">
      <alignment vertical="center" shrinkToFit="1"/>
    </xf>
    <xf numFmtId="0" fontId="38" fillId="0" borderId="46" xfId="1" applyFont="1" applyFill="1" applyBorder="1" applyAlignment="1">
      <alignment horizontal="right" vertical="center"/>
    </xf>
    <xf numFmtId="0" fontId="29" fillId="3" borderId="135" xfId="1" applyFont="1" applyFill="1" applyBorder="1" applyAlignment="1">
      <alignment horizontal="right" vertical="center"/>
    </xf>
    <xf numFmtId="0" fontId="59" fillId="8" borderId="135" xfId="1" applyFont="1" applyFill="1" applyBorder="1" applyAlignment="1">
      <alignment horizontal="right" vertical="center" shrinkToFit="1"/>
    </xf>
    <xf numFmtId="0" fontId="34" fillId="3" borderId="152" xfId="1" applyFont="1" applyFill="1" applyBorder="1" applyAlignment="1">
      <alignment horizontal="right" vertical="center"/>
    </xf>
    <xf numFmtId="0" fontId="34" fillId="3" borderId="135" xfId="1" applyFont="1" applyFill="1" applyBorder="1" applyAlignment="1">
      <alignment horizontal="right" vertical="center"/>
    </xf>
    <xf numFmtId="0" fontId="29" fillId="3" borderId="134" xfId="1" applyFont="1" applyFill="1" applyBorder="1" applyAlignment="1">
      <alignment horizontal="right" vertical="center"/>
    </xf>
    <xf numFmtId="0" fontId="59" fillId="8" borderId="136" xfId="1" applyFont="1" applyFill="1" applyBorder="1" applyAlignment="1">
      <alignment horizontal="right" vertical="center" shrinkToFit="1"/>
    </xf>
    <xf numFmtId="0" fontId="34" fillId="6" borderId="135" xfId="1" applyFont="1" applyFill="1" applyBorder="1" applyAlignment="1">
      <alignment horizontal="right" vertical="center" shrinkToFit="1"/>
    </xf>
    <xf numFmtId="0" fontId="38" fillId="3" borderId="135" xfId="1" applyFont="1" applyFill="1" applyBorder="1" applyAlignment="1">
      <alignment horizontal="right" vertical="center"/>
    </xf>
    <xf numFmtId="0" fontId="59" fillId="8" borderId="125" xfId="1" applyFont="1" applyFill="1" applyBorder="1" applyAlignment="1">
      <alignment horizontal="right" vertical="center" shrinkToFit="1"/>
    </xf>
    <xf numFmtId="0" fontId="31" fillId="3" borderId="134" xfId="1" applyFont="1" applyFill="1" applyBorder="1" applyAlignment="1">
      <alignment horizontal="right" vertical="center"/>
    </xf>
    <xf numFmtId="0" fontId="34" fillId="3" borderId="153" xfId="1" applyFont="1" applyFill="1" applyBorder="1" applyAlignment="1">
      <alignment horizontal="right" vertical="center"/>
    </xf>
    <xf numFmtId="0" fontId="42" fillId="3" borderId="135" xfId="1" applyFont="1" applyFill="1" applyBorder="1" applyAlignment="1">
      <alignment horizontal="right" vertical="center"/>
    </xf>
    <xf numFmtId="0" fontId="38" fillId="3" borderId="153" xfId="1" applyFont="1" applyFill="1" applyBorder="1" applyAlignment="1">
      <alignment horizontal="right" vertical="center"/>
    </xf>
    <xf numFmtId="0" fontId="59" fillId="8" borderId="154" xfId="1" applyFont="1" applyFill="1" applyBorder="1" applyAlignment="1">
      <alignment horizontal="right" vertical="center" shrinkToFit="1"/>
    </xf>
    <xf numFmtId="0" fontId="51" fillId="3" borderId="135" xfId="1" applyFont="1" applyFill="1" applyBorder="1" applyAlignment="1">
      <alignment horizontal="right" vertical="center"/>
    </xf>
    <xf numFmtId="0" fontId="6" fillId="0" borderId="151" xfId="1" applyFont="1" applyBorder="1">
      <alignment vertical="center"/>
    </xf>
    <xf numFmtId="0" fontId="6" fillId="3" borderId="151" xfId="1" applyFont="1" applyFill="1" applyBorder="1">
      <alignment vertical="center"/>
    </xf>
    <xf numFmtId="0" fontId="17" fillId="0" borderId="151" xfId="1" applyFont="1" applyBorder="1">
      <alignment vertical="center"/>
    </xf>
    <xf numFmtId="0" fontId="11" fillId="0" borderId="151" xfId="1" applyFont="1" applyBorder="1">
      <alignment vertical="center"/>
    </xf>
    <xf numFmtId="0" fontId="18" fillId="3" borderId="17" xfId="1" applyFont="1" applyFill="1" applyBorder="1" applyAlignment="1">
      <alignment horizontal="right" vertical="center"/>
    </xf>
    <xf numFmtId="0" fontId="55" fillId="3" borderId="50" xfId="1" applyFont="1" applyFill="1" applyBorder="1" applyAlignment="1">
      <alignment horizontal="right" vertical="center" shrinkToFit="1"/>
    </xf>
    <xf numFmtId="0" fontId="27" fillId="3" borderId="38" xfId="1" applyFont="1" applyFill="1" applyBorder="1">
      <alignment vertical="center"/>
    </xf>
    <xf numFmtId="0" fontId="64" fillId="6" borderId="55" xfId="1" applyFont="1" applyFill="1" applyBorder="1" applyAlignment="1">
      <alignment vertical="center" shrinkToFit="1"/>
    </xf>
    <xf numFmtId="0" fontId="48" fillId="3" borderId="85" xfId="1" applyFont="1" applyFill="1" applyBorder="1" applyAlignment="1">
      <alignment horizontal="right" vertical="center"/>
    </xf>
    <xf numFmtId="0" fontId="34" fillId="6" borderId="89" xfId="1" applyFont="1" applyFill="1" applyBorder="1" applyAlignment="1">
      <alignment horizontal="right" vertical="center" shrinkToFit="1"/>
    </xf>
    <xf numFmtId="0" fontId="52" fillId="6" borderId="81" xfId="1" applyFont="1" applyFill="1" applyBorder="1" applyAlignment="1">
      <alignment horizontal="right" vertical="center" shrinkToFit="1"/>
    </xf>
    <xf numFmtId="9" fontId="60" fillId="3" borderId="105" xfId="1" applyNumberFormat="1" applyFont="1" applyFill="1" applyBorder="1" applyAlignment="1">
      <alignment horizontal="right" vertical="center"/>
    </xf>
    <xf numFmtId="0" fontId="38" fillId="0" borderId="18" xfId="1" applyFont="1" applyFill="1" applyBorder="1" applyAlignment="1">
      <alignment horizontal="right" vertical="center"/>
    </xf>
    <xf numFmtId="177" fontId="18" fillId="0" borderId="104" xfId="1" applyNumberFormat="1" applyFont="1" applyBorder="1" applyAlignment="1">
      <alignment horizontal="center" vertical="center"/>
    </xf>
    <xf numFmtId="0" fontId="9" fillId="3" borderId="134" xfId="1" applyFont="1" applyFill="1" applyBorder="1" applyAlignment="1">
      <alignment horizontal="center" vertical="center"/>
    </xf>
    <xf numFmtId="0" fontId="2" fillId="6" borderId="135" xfId="1" applyFont="1" applyFill="1" applyBorder="1" applyAlignment="1">
      <alignment horizontal="center" vertical="center"/>
    </xf>
    <xf numFmtId="0" fontId="9" fillId="3" borderId="135" xfId="1" applyFont="1" applyFill="1" applyBorder="1" applyAlignment="1">
      <alignment horizontal="center" vertical="center"/>
    </xf>
    <xf numFmtId="0" fontId="28" fillId="3" borderId="135" xfId="1" applyFont="1" applyFill="1" applyBorder="1" applyAlignment="1">
      <alignment horizontal="center" vertical="center"/>
    </xf>
    <xf numFmtId="0" fontId="28" fillId="6" borderId="136" xfId="1" applyFont="1" applyFill="1" applyBorder="1" applyAlignment="1">
      <alignment horizontal="center" vertical="center"/>
    </xf>
    <xf numFmtId="0" fontId="58" fillId="8" borderId="135" xfId="1" applyFont="1" applyFill="1" applyBorder="1" applyAlignment="1">
      <alignment horizontal="center" vertical="center"/>
    </xf>
    <xf numFmtId="0" fontId="9" fillId="3" borderId="152" xfId="1" applyFont="1" applyFill="1" applyBorder="1" applyAlignment="1">
      <alignment horizontal="center" vertical="center"/>
    </xf>
    <xf numFmtId="0" fontId="9" fillId="6" borderId="135" xfId="1" applyFont="1" applyFill="1" applyBorder="1" applyAlignment="1">
      <alignment horizontal="center" vertical="center"/>
    </xf>
    <xf numFmtId="0" fontId="9" fillId="6" borderId="125" xfId="1" applyFont="1" applyFill="1" applyBorder="1" applyAlignment="1">
      <alignment horizontal="center" vertical="center"/>
    </xf>
    <xf numFmtId="0" fontId="58" fillId="8" borderId="136" xfId="1" applyFont="1" applyFill="1" applyBorder="1" applyAlignment="1">
      <alignment horizontal="center" vertical="center"/>
    </xf>
    <xf numFmtId="0" fontId="9" fillId="6" borderId="136" xfId="1" applyFont="1" applyFill="1" applyBorder="1" applyAlignment="1">
      <alignment horizontal="center" vertical="center"/>
    </xf>
    <xf numFmtId="0" fontId="27" fillId="3" borderId="152" xfId="1" applyFont="1" applyFill="1" applyBorder="1" applyAlignment="1">
      <alignment horizontal="right" vertical="center"/>
    </xf>
    <xf numFmtId="0" fontId="34" fillId="3" borderId="134" xfId="1" applyFont="1" applyFill="1" applyBorder="1" applyAlignment="1">
      <alignment horizontal="right" vertical="center"/>
    </xf>
    <xf numFmtId="0" fontId="43" fillId="3" borderId="134" xfId="1" applyFont="1" applyFill="1" applyBorder="1" applyAlignment="1">
      <alignment horizontal="right" vertical="center"/>
    </xf>
    <xf numFmtId="0" fontId="52" fillId="6" borderId="125" xfId="1" applyFont="1" applyFill="1" applyBorder="1" applyAlignment="1">
      <alignment horizontal="right" vertical="center" shrinkToFit="1"/>
    </xf>
    <xf numFmtId="0" fontId="47" fillId="3" borderId="134" xfId="1" applyFont="1" applyFill="1" applyBorder="1" applyAlignment="1">
      <alignment horizontal="right" vertical="center"/>
    </xf>
    <xf numFmtId="0" fontId="34" fillId="3" borderId="107" xfId="1" applyFont="1" applyFill="1" applyBorder="1" applyAlignment="1">
      <alignment horizontal="right" vertical="center" shrinkToFit="1"/>
    </xf>
    <xf numFmtId="0" fontId="47" fillId="3" borderId="152" xfId="1" applyFont="1" applyFill="1" applyBorder="1" applyAlignment="1">
      <alignment horizontal="right" vertical="center"/>
    </xf>
    <xf numFmtId="0" fontId="32" fillId="3" borderId="135" xfId="1" applyFont="1" applyFill="1" applyBorder="1" applyAlignment="1">
      <alignment horizontal="right" vertical="center"/>
    </xf>
    <xf numFmtId="0" fontId="21" fillId="3" borderId="85" xfId="1" applyFont="1" applyFill="1" applyBorder="1" applyAlignment="1">
      <alignment horizontal="right" vertical="center"/>
    </xf>
    <xf numFmtId="0" fontId="21" fillId="3" borderId="18" xfId="1" applyFont="1" applyFill="1" applyBorder="1" applyAlignment="1">
      <alignment horizontal="right" vertical="center"/>
    </xf>
    <xf numFmtId="0" fontId="31" fillId="3" borderId="93" xfId="1" applyFont="1" applyFill="1" applyBorder="1" applyAlignment="1">
      <alignment horizontal="right" vertical="center"/>
    </xf>
    <xf numFmtId="0" fontId="61" fillId="3" borderId="69" xfId="1" applyFont="1" applyFill="1" applyBorder="1" applyAlignment="1">
      <alignment horizontal="center" vertical="center"/>
    </xf>
    <xf numFmtId="0" fontId="9" fillId="3" borderId="145" xfId="1" applyFont="1" applyFill="1" applyBorder="1" applyAlignment="1">
      <alignment horizontal="center" vertical="center"/>
    </xf>
    <xf numFmtId="0" fontId="28" fillId="3" borderId="122" xfId="1" applyFont="1" applyFill="1" applyBorder="1" applyAlignment="1">
      <alignment horizontal="center" vertical="center"/>
    </xf>
    <xf numFmtId="0" fontId="24" fillId="6" borderId="0" xfId="1" applyFont="1" applyFill="1" applyBorder="1" applyAlignment="1">
      <alignment horizontal="right" vertical="center"/>
    </xf>
    <xf numFmtId="0" fontId="59" fillId="9" borderId="64" xfId="1" applyFont="1" applyFill="1" applyBorder="1" applyAlignment="1">
      <alignment horizontal="right" vertical="center"/>
    </xf>
    <xf numFmtId="0" fontId="24" fillId="6" borderId="25" xfId="1" applyFont="1" applyFill="1" applyBorder="1" applyAlignment="1">
      <alignment horizontal="center" vertical="center"/>
    </xf>
    <xf numFmtId="0" fontId="62" fillId="3" borderId="46" xfId="1" applyFont="1" applyFill="1" applyBorder="1" applyAlignment="1">
      <alignment horizontal="right" vertical="center"/>
    </xf>
    <xf numFmtId="0" fontId="38" fillId="3" borderId="152" xfId="1" applyFont="1" applyFill="1" applyBorder="1" applyAlignment="1">
      <alignment horizontal="right" vertical="center"/>
    </xf>
    <xf numFmtId="0" fontId="38" fillId="0" borderId="45" xfId="1" applyFont="1" applyFill="1" applyBorder="1" applyAlignment="1">
      <alignment horizontal="right" vertical="center"/>
    </xf>
    <xf numFmtId="0" fontId="29" fillId="0" borderId="93" xfId="1" applyFont="1" applyFill="1" applyBorder="1" applyAlignment="1">
      <alignment horizontal="right" vertical="center"/>
    </xf>
    <xf numFmtId="179" fontId="18" fillId="3" borderId="105" xfId="1" applyNumberFormat="1" applyFont="1" applyFill="1" applyBorder="1" applyAlignment="1">
      <alignment horizontal="center" vertical="center"/>
    </xf>
    <xf numFmtId="0" fontId="50" fillId="3" borderId="18" xfId="1" applyFont="1" applyFill="1" applyBorder="1" applyAlignment="1">
      <alignment horizontal="right" vertical="center"/>
    </xf>
    <xf numFmtId="0" fontId="9" fillId="3" borderId="0" xfId="1" applyFont="1" applyFill="1" applyBorder="1" applyAlignment="1">
      <alignment horizontal="right" vertical="center"/>
    </xf>
    <xf numFmtId="0" fontId="22" fillId="3" borderId="56" xfId="1" applyFont="1" applyFill="1" applyBorder="1">
      <alignment vertical="center"/>
    </xf>
    <xf numFmtId="0" fontId="62" fillId="3" borderId="57" xfId="1" applyFont="1" applyFill="1" applyBorder="1" applyAlignment="1">
      <alignment horizontal="right" vertical="center"/>
    </xf>
    <xf numFmtId="0" fontId="22" fillId="3" borderId="93" xfId="1" applyFont="1" applyFill="1" applyBorder="1">
      <alignment vertical="center"/>
    </xf>
    <xf numFmtId="0" fontId="22" fillId="3" borderId="57" xfId="1" applyFont="1" applyFill="1" applyBorder="1">
      <alignment vertical="center"/>
    </xf>
    <xf numFmtId="0" fontId="22" fillId="3" borderId="58" xfId="1" applyFont="1" applyFill="1" applyBorder="1">
      <alignment vertical="center"/>
    </xf>
    <xf numFmtId="0" fontId="22" fillId="3" borderId="110" xfId="1" applyFont="1" applyFill="1" applyBorder="1">
      <alignment vertical="center"/>
    </xf>
    <xf numFmtId="0" fontId="62" fillId="3" borderId="93" xfId="1" applyFont="1" applyFill="1" applyBorder="1">
      <alignment vertical="center"/>
    </xf>
    <xf numFmtId="0" fontId="27" fillId="3" borderId="57" xfId="1" applyFont="1" applyFill="1" applyBorder="1">
      <alignment vertical="center"/>
    </xf>
    <xf numFmtId="0" fontId="24" fillId="6" borderId="25" xfId="1" applyFont="1" applyFill="1" applyBorder="1" applyAlignment="1">
      <alignment horizontal="right" vertical="center"/>
    </xf>
    <xf numFmtId="0" fontId="34" fillId="6" borderId="83" xfId="1" applyFont="1" applyFill="1" applyBorder="1" applyAlignment="1">
      <alignment vertical="center" shrinkToFit="1"/>
    </xf>
    <xf numFmtId="0" fontId="34" fillId="6" borderId="54" xfId="1" applyFont="1" applyFill="1" applyBorder="1" applyAlignment="1">
      <alignment vertical="center" shrinkToFit="1"/>
    </xf>
    <xf numFmtId="0" fontId="34" fillId="6" borderId="55" xfId="1" applyFont="1" applyFill="1" applyBorder="1" applyAlignment="1">
      <alignment vertical="center" shrinkToFit="1"/>
    </xf>
    <xf numFmtId="0" fontId="66" fillId="6" borderId="112" xfId="1" applyFont="1" applyFill="1" applyBorder="1">
      <alignment vertical="center"/>
    </xf>
    <xf numFmtId="0" fontId="48" fillId="3" borderId="115" xfId="1" applyFont="1" applyFill="1" applyBorder="1" applyAlignment="1">
      <alignment horizontal="right" vertical="center"/>
    </xf>
    <xf numFmtId="0" fontId="48" fillId="3" borderId="3" xfId="1" applyFont="1" applyFill="1" applyBorder="1" applyAlignment="1">
      <alignment horizontal="right" vertical="center"/>
    </xf>
    <xf numFmtId="0" fontId="48" fillId="3" borderId="96" xfId="1" applyFont="1" applyFill="1" applyBorder="1" applyAlignment="1">
      <alignment horizontal="right" vertical="center"/>
    </xf>
    <xf numFmtId="0" fontId="48" fillId="3" borderId="2" xfId="1" applyFont="1" applyFill="1" applyBorder="1" applyAlignment="1">
      <alignment horizontal="right" vertical="center"/>
    </xf>
    <xf numFmtId="0" fontId="48" fillId="3" borderId="95" xfId="1" applyFont="1" applyFill="1" applyBorder="1" applyAlignment="1">
      <alignment horizontal="right" vertical="center"/>
    </xf>
    <xf numFmtId="0" fontId="48" fillId="0" borderId="115" xfId="1" applyFont="1" applyFill="1" applyBorder="1" applyAlignment="1">
      <alignment horizontal="right" vertical="center"/>
    </xf>
    <xf numFmtId="0" fontId="48" fillId="0" borderId="96" xfId="1" applyFont="1" applyFill="1" applyBorder="1" applyAlignment="1">
      <alignment horizontal="right" vertical="center"/>
    </xf>
    <xf numFmtId="0" fontId="48" fillId="0" borderId="3" xfId="1" applyFont="1" applyFill="1" applyBorder="1" applyAlignment="1">
      <alignment horizontal="right" vertical="center"/>
    </xf>
    <xf numFmtId="0" fontId="25" fillId="6" borderId="50" xfId="1" applyFont="1" applyFill="1" applyBorder="1" applyAlignment="1">
      <alignment horizontal="right" vertical="center" shrinkToFit="1"/>
    </xf>
    <xf numFmtId="0" fontId="21" fillId="3" borderId="37" xfId="1" applyFont="1" applyFill="1" applyBorder="1" applyAlignment="1">
      <alignment horizontal="right" vertical="center"/>
    </xf>
    <xf numFmtId="0" fontId="21" fillId="3" borderId="45" xfId="1" applyFont="1" applyFill="1" applyBorder="1" applyAlignment="1">
      <alignment horizontal="right" vertical="center"/>
    </xf>
    <xf numFmtId="0" fontId="31" fillId="3" borderId="122" xfId="1" applyFont="1" applyFill="1" applyBorder="1" applyAlignment="1">
      <alignment horizontal="right" vertical="center"/>
    </xf>
    <xf numFmtId="0" fontId="45" fillId="3" borderId="122" xfId="1" applyFont="1" applyFill="1" applyBorder="1" applyAlignment="1">
      <alignment horizontal="right" vertical="center"/>
    </xf>
    <xf numFmtId="0" fontId="34" fillId="3" borderId="37" xfId="1" applyFont="1" applyFill="1" applyBorder="1" applyAlignment="1">
      <alignment horizontal="right" vertical="center"/>
    </xf>
    <xf numFmtId="0" fontId="34" fillId="6" borderId="11" xfId="1" applyFont="1" applyFill="1" applyBorder="1" applyAlignment="1">
      <alignment horizontal="right" vertical="center" shrinkToFit="1"/>
    </xf>
    <xf numFmtId="0" fontId="52" fillId="6" borderId="71" xfId="1" applyFont="1" applyFill="1" applyBorder="1" applyAlignment="1">
      <alignment horizontal="right" vertical="center" shrinkToFit="1"/>
    </xf>
    <xf numFmtId="0" fontId="47" fillId="3" borderId="37" xfId="1" applyFont="1" applyFill="1" applyBorder="1" applyAlignment="1">
      <alignment horizontal="right" vertical="center"/>
    </xf>
    <xf numFmtId="0" fontId="33" fillId="3" borderId="122" xfId="1" applyFont="1" applyFill="1" applyBorder="1" applyAlignment="1">
      <alignment horizontal="right" vertical="center"/>
    </xf>
    <xf numFmtId="0" fontId="25" fillId="6" borderId="55" xfId="1" applyFont="1" applyFill="1" applyBorder="1" applyAlignment="1">
      <alignment horizontal="right" vertical="center" shrinkToFit="1"/>
    </xf>
    <xf numFmtId="0" fontId="38" fillId="0" borderId="37" xfId="1" applyFont="1" applyFill="1" applyBorder="1" applyAlignment="1">
      <alignment horizontal="right" vertical="center"/>
    </xf>
    <xf numFmtId="0" fontId="25" fillId="6" borderId="64" xfId="1" applyFont="1" applyFill="1" applyBorder="1" applyAlignment="1">
      <alignment horizontal="right" vertical="center" shrinkToFit="1"/>
    </xf>
    <xf numFmtId="177" fontId="18" fillId="0" borderId="105" xfId="1" applyNumberFormat="1" applyFont="1" applyBorder="1" applyAlignment="1">
      <alignment horizontal="center" vertical="center"/>
    </xf>
    <xf numFmtId="0" fontId="49" fillId="3" borderId="115" xfId="1" applyFont="1" applyFill="1" applyBorder="1" applyAlignment="1">
      <alignment horizontal="right" vertical="center"/>
    </xf>
    <xf numFmtId="0" fontId="24" fillId="6" borderId="130" xfId="1" applyFont="1" applyFill="1" applyBorder="1" applyAlignment="1">
      <alignment horizontal="right" vertical="center" shrinkToFit="1"/>
    </xf>
    <xf numFmtId="0" fontId="33" fillId="3" borderId="18" xfId="1" applyFont="1" applyFill="1" applyBorder="1" applyAlignment="1">
      <alignment horizontal="right" vertical="center"/>
    </xf>
    <xf numFmtId="0" fontId="64" fillId="6" borderId="81" xfId="1" applyFont="1" applyFill="1" applyBorder="1" applyAlignment="1">
      <alignment vertical="center" shrinkToFit="1"/>
    </xf>
    <xf numFmtId="0" fontId="22" fillId="0" borderId="93" xfId="1" applyFont="1" applyFill="1" applyBorder="1" applyAlignment="1">
      <alignment horizontal="right" vertical="center"/>
    </xf>
    <xf numFmtId="0" fontId="29" fillId="0" borderId="39" xfId="1" applyFont="1" applyFill="1" applyBorder="1" applyAlignment="1">
      <alignment horizontal="right" vertical="center"/>
    </xf>
    <xf numFmtId="0" fontId="38" fillId="0" borderId="57" xfId="1" applyFont="1" applyFill="1" applyBorder="1" applyAlignment="1">
      <alignment horizontal="right" vertical="center"/>
    </xf>
    <xf numFmtId="0" fontId="18" fillId="3" borderId="57" xfId="1" applyFont="1" applyFill="1" applyBorder="1" applyAlignment="1">
      <alignment horizontal="right" vertical="center"/>
    </xf>
    <xf numFmtId="0" fontId="55" fillId="3" borderId="46" xfId="1" applyFont="1" applyFill="1" applyBorder="1" applyAlignment="1">
      <alignment horizontal="right" vertical="center" shrinkToFit="1"/>
    </xf>
    <xf numFmtId="0" fontId="38" fillId="0" borderId="85" xfId="1" applyFont="1" applyFill="1" applyBorder="1" applyAlignment="1">
      <alignment horizontal="right" vertical="center"/>
    </xf>
    <xf numFmtId="0" fontId="29" fillId="0" borderId="56" xfId="1" applyFont="1" applyFill="1" applyBorder="1" applyAlignment="1">
      <alignment horizontal="right" vertical="center"/>
    </xf>
    <xf numFmtId="0" fontId="29" fillId="0" borderId="85" xfId="1" applyFont="1" applyFill="1" applyBorder="1" applyAlignment="1">
      <alignment horizontal="right" vertical="center"/>
    </xf>
    <xf numFmtId="0" fontId="22" fillId="0" borderId="58" xfId="1" applyFont="1" applyFill="1" applyBorder="1" applyAlignment="1">
      <alignment horizontal="right" vertical="center"/>
    </xf>
    <xf numFmtId="0" fontId="45" fillId="3" borderId="18" xfId="1" applyFont="1" applyFill="1" applyBorder="1" applyAlignment="1">
      <alignment horizontal="right" vertical="center"/>
    </xf>
    <xf numFmtId="0" fontId="22" fillId="3" borderId="45" xfId="1" applyFont="1" applyFill="1" applyBorder="1">
      <alignment vertical="center"/>
    </xf>
    <xf numFmtId="0" fontId="34" fillId="6" borderId="64" xfId="1" applyFont="1" applyFill="1" applyBorder="1" applyAlignment="1">
      <alignment vertical="center" shrinkToFit="1"/>
    </xf>
    <xf numFmtId="0" fontId="22" fillId="3" borderId="122" xfId="1" applyFont="1" applyFill="1" applyBorder="1">
      <alignment vertical="center"/>
    </xf>
    <xf numFmtId="0" fontId="34" fillId="6" borderId="71" xfId="1" applyFont="1" applyFill="1" applyBorder="1" applyAlignment="1">
      <alignment vertical="center" shrinkToFit="1"/>
    </xf>
    <xf numFmtId="0" fontId="24" fillId="3" borderId="142" xfId="1" applyFont="1" applyFill="1" applyBorder="1" applyAlignment="1">
      <alignment horizontal="right" vertical="center" shrinkToFit="1"/>
    </xf>
    <xf numFmtId="0" fontId="21" fillId="3" borderId="7" xfId="1" applyFont="1" applyFill="1" applyBorder="1" applyAlignment="1">
      <alignment horizontal="right" vertical="center"/>
    </xf>
    <xf numFmtId="0" fontId="21" fillId="3" borderId="5" xfId="1" applyFont="1" applyFill="1" applyBorder="1" applyAlignment="1">
      <alignment horizontal="right" vertical="center"/>
    </xf>
    <xf numFmtId="0" fontId="31" fillId="3" borderId="58" xfId="1" applyFont="1" applyFill="1" applyBorder="1" applyAlignment="1">
      <alignment horizontal="right" vertical="center"/>
    </xf>
    <xf numFmtId="0" fontId="27" fillId="3" borderId="126" xfId="1" applyFont="1" applyFill="1" applyBorder="1" applyAlignment="1">
      <alignment horizontal="right" vertical="center"/>
    </xf>
    <xf numFmtId="0" fontId="29" fillId="0" borderId="96" xfId="1" applyFont="1" applyFill="1" applyBorder="1" applyAlignment="1">
      <alignment horizontal="right" vertical="center"/>
    </xf>
    <xf numFmtId="0" fontId="48" fillId="3" borderId="131" xfId="1" applyFont="1" applyFill="1" applyBorder="1" applyAlignment="1">
      <alignment horizontal="right" vertical="center"/>
    </xf>
    <xf numFmtId="0" fontId="52" fillId="6" borderId="52" xfId="1" applyFont="1" applyFill="1" applyBorder="1" applyAlignment="1">
      <alignment horizontal="right" vertical="center" shrinkToFit="1"/>
    </xf>
    <xf numFmtId="0" fontId="51" fillId="3" borderId="126" xfId="1" applyFont="1" applyFill="1" applyBorder="1" applyAlignment="1">
      <alignment horizontal="right" vertical="center"/>
    </xf>
    <xf numFmtId="0" fontId="22" fillId="0" borderId="133" xfId="1" applyFont="1" applyFill="1" applyBorder="1" applyAlignment="1">
      <alignment horizontal="right" vertical="center" shrinkToFit="1"/>
    </xf>
    <xf numFmtId="0" fontId="33" fillId="3" borderId="126" xfId="1" applyFont="1" applyFill="1" applyBorder="1" applyAlignment="1">
      <alignment horizontal="right" vertical="center"/>
    </xf>
    <xf numFmtId="0" fontId="25" fillId="6" borderId="128" xfId="1" applyFont="1" applyFill="1" applyBorder="1" applyAlignment="1">
      <alignment horizontal="right" vertical="center" shrinkToFit="1"/>
    </xf>
    <xf numFmtId="0" fontId="22" fillId="0" borderId="73" xfId="1" applyFont="1" applyFill="1" applyBorder="1" applyAlignment="1">
      <alignment horizontal="right" vertical="center" shrinkToFit="1"/>
    </xf>
    <xf numFmtId="0" fontId="25" fillId="6" borderId="5" xfId="1" applyFont="1" applyFill="1" applyBorder="1" applyAlignment="1">
      <alignment horizontal="right" vertical="center" shrinkToFit="1"/>
    </xf>
    <xf numFmtId="0" fontId="38" fillId="0" borderId="127" xfId="1" applyFont="1" applyFill="1" applyBorder="1" applyAlignment="1">
      <alignment horizontal="right" vertical="center"/>
    </xf>
    <xf numFmtId="0" fontId="25" fillId="6" borderId="130" xfId="1" applyFont="1" applyFill="1" applyBorder="1" applyAlignment="1">
      <alignment horizontal="right" vertical="center" shrinkToFit="1"/>
    </xf>
    <xf numFmtId="0" fontId="29" fillId="0" borderId="126" xfId="1" applyFont="1" applyFill="1" applyBorder="1" applyAlignment="1">
      <alignment horizontal="right" vertical="center"/>
    </xf>
    <xf numFmtId="0" fontId="24" fillId="6" borderId="120" xfId="1" applyFont="1" applyFill="1" applyBorder="1" applyAlignment="1">
      <alignment horizontal="right" vertical="center" shrinkToFit="1"/>
    </xf>
    <xf numFmtId="0" fontId="32" fillId="3" borderId="7" xfId="1" applyFont="1" applyFill="1" applyBorder="1" applyAlignment="1">
      <alignment horizontal="right" vertical="center"/>
    </xf>
    <xf numFmtId="0" fontId="48" fillId="0" borderId="131" xfId="1" applyFont="1" applyFill="1" applyBorder="1" applyAlignment="1">
      <alignment horizontal="right" vertical="center"/>
    </xf>
    <xf numFmtId="0" fontId="18" fillId="3" borderId="133" xfId="1" applyFont="1" applyFill="1" applyBorder="1" applyAlignment="1">
      <alignment horizontal="right" vertical="center"/>
    </xf>
    <xf numFmtId="0" fontId="55" fillId="3" borderId="155" xfId="1" applyFont="1" applyFill="1" applyBorder="1" applyAlignment="1">
      <alignment horizontal="right" vertical="center" shrinkToFit="1"/>
    </xf>
    <xf numFmtId="0" fontId="18" fillId="3" borderId="58" xfId="1" applyFont="1" applyFill="1" applyBorder="1" applyAlignment="1">
      <alignment horizontal="right" vertical="center"/>
    </xf>
    <xf numFmtId="0" fontId="55" fillId="3" borderId="5" xfId="1" applyFont="1" applyFill="1" applyBorder="1" applyAlignment="1">
      <alignment horizontal="right" vertical="center" shrinkToFit="1"/>
    </xf>
    <xf numFmtId="0" fontId="22" fillId="3" borderId="127" xfId="1" applyFont="1" applyFill="1" applyBorder="1">
      <alignment vertical="center"/>
    </xf>
    <xf numFmtId="0" fontId="34" fillId="6" borderId="20" xfId="1" applyFont="1" applyFill="1" applyBorder="1" applyAlignment="1">
      <alignment vertical="center" shrinkToFit="1"/>
    </xf>
    <xf numFmtId="0" fontId="22" fillId="3" borderId="129" xfId="1" applyFont="1" applyFill="1" applyBorder="1">
      <alignment vertical="center"/>
    </xf>
    <xf numFmtId="0" fontId="34" fillId="6" borderId="52" xfId="1" applyFont="1" applyFill="1" applyBorder="1" applyAlignment="1">
      <alignment vertical="center" shrinkToFit="1"/>
    </xf>
    <xf numFmtId="0" fontId="27" fillId="3" borderId="5" xfId="1" applyFont="1" applyFill="1" applyBorder="1">
      <alignment vertical="center"/>
    </xf>
    <xf numFmtId="0" fontId="27" fillId="3" borderId="127" xfId="1" applyFont="1" applyFill="1" applyBorder="1">
      <alignment vertical="center"/>
    </xf>
    <xf numFmtId="0" fontId="24" fillId="6" borderId="20" xfId="1" applyFont="1" applyFill="1" applyBorder="1" applyAlignment="1">
      <alignment vertical="center" shrinkToFit="1"/>
    </xf>
    <xf numFmtId="0" fontId="64" fillId="6" borderId="130" xfId="1" applyFont="1" applyFill="1" applyBorder="1" applyAlignment="1">
      <alignment vertical="center" shrinkToFit="1"/>
    </xf>
    <xf numFmtId="0" fontId="24" fillId="6" borderId="52" xfId="1" applyFont="1" applyFill="1" applyBorder="1" applyAlignment="1">
      <alignment vertical="center" shrinkToFit="1"/>
    </xf>
    <xf numFmtId="0" fontId="64" fillId="6" borderId="128" xfId="1" applyFont="1" applyFill="1" applyBorder="1" applyAlignment="1">
      <alignment vertical="center" shrinkToFit="1"/>
    </xf>
    <xf numFmtId="0" fontId="2" fillId="6" borderId="112" xfId="1" applyFont="1" applyFill="1" applyBorder="1" applyAlignment="1">
      <alignment horizontal="center" vertical="center"/>
    </xf>
    <xf numFmtId="0" fontId="24" fillId="6" borderId="64" xfId="1" applyFont="1" applyFill="1" applyBorder="1" applyAlignment="1">
      <alignment horizontal="right" vertical="center"/>
    </xf>
    <xf numFmtId="49" fontId="18" fillId="3" borderId="30" xfId="1" applyNumberFormat="1" applyFont="1" applyFill="1" applyBorder="1" applyAlignment="1">
      <alignment horizontal="center" vertical="center"/>
    </xf>
    <xf numFmtId="0" fontId="21" fillId="3" borderId="38" xfId="1" applyFont="1" applyFill="1" applyBorder="1" applyAlignment="1">
      <alignment horizontal="right" vertical="center"/>
    </xf>
    <xf numFmtId="0" fontId="21" fillId="3" borderId="17" xfId="1" applyFont="1" applyFill="1" applyBorder="1" applyAlignment="1">
      <alignment horizontal="right" vertical="center"/>
    </xf>
    <xf numFmtId="0" fontId="31" fillId="3" borderId="56" xfId="1" applyFont="1" applyFill="1" applyBorder="1" applyAlignment="1">
      <alignment horizontal="right" vertical="center"/>
    </xf>
    <xf numFmtId="0" fontId="45" fillId="3" borderId="56" xfId="1" applyFont="1" applyFill="1" applyBorder="1" applyAlignment="1">
      <alignment horizontal="right" vertical="center"/>
    </xf>
    <xf numFmtId="0" fontId="34" fillId="6" borderId="10" xfId="1" applyFont="1" applyFill="1" applyBorder="1" applyAlignment="1">
      <alignment horizontal="right" vertical="center" shrinkToFit="1"/>
    </xf>
    <xf numFmtId="0" fontId="29" fillId="0" borderId="2" xfId="1" applyFont="1" applyFill="1" applyBorder="1" applyAlignment="1">
      <alignment horizontal="right" vertical="center"/>
    </xf>
    <xf numFmtId="0" fontId="52" fillId="6" borderId="50" xfId="1" applyFont="1" applyFill="1" applyBorder="1" applyAlignment="1">
      <alignment horizontal="right" vertical="center" shrinkToFit="1"/>
    </xf>
    <xf numFmtId="0" fontId="29" fillId="3" borderId="106" xfId="1" applyFont="1" applyFill="1" applyBorder="1" applyAlignment="1">
      <alignment horizontal="right" vertical="center" shrinkToFit="1"/>
    </xf>
    <xf numFmtId="0" fontId="51" fillId="3" borderId="56" xfId="1" applyFont="1" applyFill="1" applyBorder="1" applyAlignment="1">
      <alignment horizontal="right" vertical="center"/>
    </xf>
    <xf numFmtId="0" fontId="33" fillId="3" borderId="38" xfId="1" applyFont="1" applyFill="1" applyBorder="1" applyAlignment="1">
      <alignment horizontal="right" vertical="center"/>
    </xf>
    <xf numFmtId="0" fontId="29" fillId="0" borderId="38" xfId="1" applyFont="1" applyFill="1" applyBorder="1" applyAlignment="1">
      <alignment horizontal="right" vertical="center"/>
    </xf>
    <xf numFmtId="0" fontId="41" fillId="3" borderId="17" xfId="1" applyFont="1" applyFill="1" applyBorder="1" applyAlignment="1">
      <alignment horizontal="right" vertical="center"/>
    </xf>
    <xf numFmtId="0" fontId="48" fillId="3" borderId="39" xfId="1" applyFont="1" applyFill="1" applyBorder="1" applyAlignment="1">
      <alignment horizontal="right" vertical="center"/>
    </xf>
    <xf numFmtId="0" fontId="49" fillId="3" borderId="95" xfId="1" applyFont="1" applyFill="1" applyBorder="1" applyAlignment="1">
      <alignment horizontal="right" vertical="center"/>
    </xf>
    <xf numFmtId="9" fontId="60" fillId="3" borderId="31" xfId="1" applyNumberFormat="1" applyFont="1" applyFill="1" applyBorder="1" applyAlignment="1">
      <alignment horizontal="right" vertical="center"/>
    </xf>
    <xf numFmtId="0" fontId="62" fillId="3" borderId="39" xfId="1" applyFont="1" applyFill="1" applyBorder="1" applyAlignment="1">
      <alignment horizontal="right" vertical="center"/>
    </xf>
    <xf numFmtId="0" fontId="22" fillId="3" borderId="85" xfId="1" applyFont="1" applyFill="1" applyBorder="1">
      <alignment vertical="center"/>
    </xf>
    <xf numFmtId="0" fontId="22" fillId="3" borderId="7" xfId="1" applyFont="1" applyFill="1" applyBorder="1">
      <alignment vertical="center"/>
    </xf>
    <xf numFmtId="0" fontId="22" fillId="3" borderId="37" xfId="1" applyFont="1" applyFill="1" applyBorder="1">
      <alignment vertical="center"/>
    </xf>
    <xf numFmtId="0" fontId="22" fillId="3" borderId="39" xfId="1" applyFont="1" applyFill="1" applyBorder="1">
      <alignment vertical="center"/>
    </xf>
    <xf numFmtId="0" fontId="22" fillId="3" borderId="126" xfId="1" applyFont="1" applyFill="1" applyBorder="1">
      <alignment vertical="center"/>
    </xf>
    <xf numFmtId="0" fontId="22" fillId="3" borderId="156" xfId="1" applyFont="1" applyFill="1" applyBorder="1">
      <alignment vertical="center"/>
    </xf>
    <xf numFmtId="0" fontId="62" fillId="3" borderId="85" xfId="1" applyFont="1" applyFill="1" applyBorder="1">
      <alignment vertical="center"/>
    </xf>
    <xf numFmtId="0" fontId="27" fillId="3" borderId="39" xfId="1" applyFont="1" applyFill="1" applyBorder="1">
      <alignment vertical="center"/>
    </xf>
    <xf numFmtId="0" fontId="69" fillId="2" borderId="1" xfId="1" applyFont="1" applyFill="1" applyBorder="1" applyAlignment="1">
      <alignment horizontal="center" vertical="center"/>
    </xf>
    <xf numFmtId="0" fontId="54" fillId="0" borderId="0" xfId="1" applyFont="1" applyAlignment="1">
      <alignment horizontal="left" vertical="center"/>
    </xf>
    <xf numFmtId="0" fontId="24" fillId="0" borderId="9" xfId="1" applyFont="1" applyBorder="1" applyAlignment="1">
      <alignment horizontal="center" vertical="center"/>
    </xf>
    <xf numFmtId="0" fontId="24" fillId="0" borderId="25" xfId="1" applyFont="1" applyBorder="1" applyAlignment="1">
      <alignment horizontal="center" vertical="center"/>
    </xf>
    <xf numFmtId="0" fontId="54" fillId="0" borderId="25" xfId="1" applyFont="1" applyBorder="1" applyAlignment="1">
      <alignment horizontal="left" vertical="center"/>
    </xf>
    <xf numFmtId="0" fontId="9" fillId="0" borderId="25" xfId="1" applyFont="1" applyBorder="1">
      <alignment vertical="center"/>
    </xf>
    <xf numFmtId="0" fontId="71" fillId="3" borderId="38" xfId="1" applyFont="1" applyFill="1" applyBorder="1" applyAlignment="1">
      <alignment horizontal="center" vertical="center"/>
    </xf>
    <xf numFmtId="0" fontId="71" fillId="3" borderId="134" xfId="1" applyFont="1" applyFill="1" applyBorder="1" applyAlignment="1">
      <alignment horizontal="center" vertical="center"/>
    </xf>
    <xf numFmtId="0" fontId="71" fillId="3" borderId="39" xfId="1" applyFont="1" applyFill="1" applyBorder="1" applyAlignment="1">
      <alignment horizontal="center" vertical="center"/>
    </xf>
    <xf numFmtId="0" fontId="71" fillId="3" borderId="37" xfId="1" applyFont="1" applyFill="1" applyBorder="1" applyAlignment="1">
      <alignment horizontal="center" vertical="center"/>
    </xf>
    <xf numFmtId="179" fontId="27" fillId="3" borderId="39" xfId="1" applyNumberFormat="1" applyFont="1" applyFill="1" applyBorder="1" applyAlignment="1">
      <alignment vertical="center" shrinkToFit="1"/>
    </xf>
    <xf numFmtId="0" fontId="27" fillId="3" borderId="85" xfId="1" applyFont="1" applyFill="1" applyBorder="1" applyAlignment="1">
      <alignment vertical="center" shrinkToFit="1"/>
    </xf>
    <xf numFmtId="0" fontId="27" fillId="3" borderId="37" xfId="1" applyFont="1" applyFill="1" applyBorder="1" applyAlignment="1">
      <alignment vertical="center" shrinkToFit="1"/>
    </xf>
    <xf numFmtId="0" fontId="27" fillId="3" borderId="39" xfId="1" applyFont="1" applyFill="1" applyBorder="1" applyAlignment="1">
      <alignment vertical="center" shrinkToFit="1"/>
    </xf>
    <xf numFmtId="0" fontId="27" fillId="3" borderId="126" xfId="1" applyFont="1" applyFill="1" applyBorder="1" applyAlignment="1">
      <alignment vertical="center" shrinkToFit="1"/>
    </xf>
    <xf numFmtId="0" fontId="27" fillId="3" borderId="38" xfId="1" applyFont="1" applyFill="1" applyBorder="1" applyAlignment="1">
      <alignment vertical="center" shrinkToFit="1"/>
    </xf>
    <xf numFmtId="0" fontId="27" fillId="3" borderId="7" xfId="1" applyFont="1" applyFill="1" applyBorder="1" applyAlignment="1">
      <alignment vertical="center" shrinkToFit="1"/>
    </xf>
    <xf numFmtId="0" fontId="27" fillId="3" borderId="156" xfId="1" applyFont="1" applyFill="1" applyBorder="1" applyAlignment="1">
      <alignment vertical="center" shrinkToFit="1"/>
    </xf>
    <xf numFmtId="178" fontId="27" fillId="3" borderId="40" xfId="1" applyNumberFormat="1" applyFont="1" applyFill="1" applyBorder="1">
      <alignment vertical="center"/>
    </xf>
    <xf numFmtId="0" fontId="72" fillId="6" borderId="17" xfId="1" applyFont="1" applyFill="1" applyBorder="1" applyAlignment="1">
      <alignment horizontal="center" vertical="center"/>
    </xf>
    <xf numFmtId="0" fontId="64" fillId="6" borderId="135" xfId="1" applyFont="1" applyFill="1" applyBorder="1" applyAlignment="1">
      <alignment horizontal="center" vertical="center"/>
    </xf>
    <xf numFmtId="0" fontId="64" fillId="6" borderId="46" xfId="1" applyFont="1" applyFill="1" applyBorder="1" applyAlignment="1">
      <alignment horizontal="center" vertical="center"/>
    </xf>
    <xf numFmtId="0" fontId="64" fillId="6" borderId="45" xfId="1" applyFont="1" applyFill="1" applyBorder="1" applyAlignment="1">
      <alignment horizontal="right" vertical="center"/>
    </xf>
    <xf numFmtId="0" fontId="64" fillId="6" borderId="17" xfId="1" applyFont="1" applyFill="1" applyBorder="1" applyAlignment="1">
      <alignment horizontal="right" vertical="center"/>
    </xf>
    <xf numFmtId="0" fontId="64" fillId="6" borderId="46" xfId="1" applyFont="1" applyFill="1" applyBorder="1" applyAlignment="1">
      <alignment horizontal="right" vertical="center"/>
    </xf>
    <xf numFmtId="0" fontId="64" fillId="6" borderId="18" xfId="1" applyFont="1" applyFill="1" applyBorder="1" applyAlignment="1">
      <alignment horizontal="right" vertical="center" shrinkToFit="1"/>
    </xf>
    <xf numFmtId="0" fontId="64" fillId="6" borderId="45" xfId="1" applyFont="1" applyFill="1" applyBorder="1" applyAlignment="1">
      <alignment horizontal="right" vertical="center" shrinkToFit="1"/>
    </xf>
    <xf numFmtId="0" fontId="64" fillId="6" borderId="17" xfId="1" applyFont="1" applyFill="1" applyBorder="1" applyAlignment="1">
      <alignment horizontal="right" vertical="center" shrinkToFit="1"/>
    </xf>
    <xf numFmtId="0" fontId="64" fillId="6" borderId="46" xfId="1" applyFont="1" applyFill="1" applyBorder="1" applyAlignment="1">
      <alignment horizontal="right" vertical="center" shrinkToFit="1"/>
    </xf>
    <xf numFmtId="0" fontId="24" fillId="6" borderId="18" xfId="1" applyFont="1" applyFill="1" applyBorder="1" applyAlignment="1">
      <alignment horizontal="right" vertical="center"/>
    </xf>
    <xf numFmtId="0" fontId="24" fillId="6" borderId="45" xfId="1" applyFont="1" applyFill="1" applyBorder="1" applyAlignment="1">
      <alignment horizontal="right" vertical="center"/>
    </xf>
    <xf numFmtId="0" fontId="24" fillId="6" borderId="18" xfId="1" applyFont="1" applyFill="1" applyBorder="1" applyAlignment="1">
      <alignment vertical="center" shrinkToFit="1"/>
    </xf>
    <xf numFmtId="0" fontId="24" fillId="6" borderId="5" xfId="1" applyFont="1" applyFill="1" applyBorder="1" applyAlignment="1">
      <alignment vertical="center" shrinkToFit="1"/>
    </xf>
    <xf numFmtId="0" fontId="24" fillId="6" borderId="17" xfId="1" applyFont="1" applyFill="1" applyBorder="1" applyAlignment="1">
      <alignment vertical="center" shrinkToFit="1"/>
    </xf>
    <xf numFmtId="178" fontId="24" fillId="6" borderId="47" xfId="1" applyNumberFormat="1" applyFont="1" applyFill="1" applyBorder="1" applyAlignment="1">
      <alignment vertical="center" shrinkToFit="1"/>
    </xf>
    <xf numFmtId="0" fontId="72" fillId="6" borderId="50" xfId="1" applyFont="1" applyFill="1" applyBorder="1" applyAlignment="1">
      <alignment horizontal="center" vertical="center"/>
    </xf>
    <xf numFmtId="0" fontId="64" fillId="6" borderId="125" xfId="1" applyFont="1" applyFill="1" applyBorder="1" applyAlignment="1">
      <alignment horizontal="center" vertical="center"/>
    </xf>
    <xf numFmtId="0" fontId="64" fillId="6" borderId="51" xfId="1" applyFont="1" applyFill="1" applyBorder="1" applyAlignment="1">
      <alignment horizontal="right" vertical="center"/>
    </xf>
    <xf numFmtId="0" fontId="64" fillId="6" borderId="71" xfId="1" applyFont="1" applyFill="1" applyBorder="1" applyAlignment="1">
      <alignment horizontal="right" vertical="center"/>
    </xf>
    <xf numFmtId="0" fontId="64" fillId="6" borderId="81" xfId="1" applyFont="1" applyFill="1" applyBorder="1" applyAlignment="1">
      <alignment horizontal="right" vertical="center" shrinkToFit="1"/>
    </xf>
    <xf numFmtId="0" fontId="64" fillId="6" borderId="71" xfId="1" applyFont="1" applyFill="1" applyBorder="1" applyAlignment="1">
      <alignment horizontal="right" vertical="center" shrinkToFit="1"/>
    </xf>
    <xf numFmtId="0" fontId="24" fillId="6" borderId="81" xfId="1" applyFont="1" applyFill="1" applyBorder="1" applyAlignment="1">
      <alignment horizontal="right" vertical="center"/>
    </xf>
    <xf numFmtId="0" fontId="24" fillId="6" borderId="71" xfId="1" applyFont="1" applyFill="1" applyBorder="1" applyAlignment="1">
      <alignment horizontal="right" vertical="center"/>
    </xf>
    <xf numFmtId="0" fontId="24" fillId="6" borderId="111" xfId="1" applyFont="1" applyFill="1" applyBorder="1" applyAlignment="1">
      <alignment horizontal="right" vertical="center" shrinkToFit="1"/>
    </xf>
    <xf numFmtId="0" fontId="24" fillId="6" borderId="50" xfId="1" applyFont="1" applyFill="1" applyBorder="1" applyAlignment="1">
      <alignment vertical="center" shrinkToFit="1"/>
    </xf>
    <xf numFmtId="178" fontId="24" fillId="6" borderId="53" xfId="1" applyNumberFormat="1" applyFont="1" applyFill="1" applyBorder="1" applyAlignment="1">
      <alignment vertical="center" shrinkToFit="1"/>
    </xf>
    <xf numFmtId="0" fontId="70" fillId="3" borderId="20" xfId="1" applyFont="1" applyFill="1" applyBorder="1" applyAlignment="1">
      <alignment horizontal="center" vertical="center" wrapText="1"/>
    </xf>
    <xf numFmtId="0" fontId="68" fillId="9" borderId="55" xfId="1" applyFont="1" applyFill="1" applyBorder="1" applyAlignment="1">
      <alignment horizontal="center" vertical="center"/>
    </xf>
    <xf numFmtId="0" fontId="59" fillId="9" borderId="136" xfId="1" applyFont="1" applyFill="1" applyBorder="1" applyAlignment="1">
      <alignment horizontal="center" vertical="center"/>
    </xf>
    <xf numFmtId="0" fontId="59" fillId="9" borderId="54" xfId="1" applyFont="1" applyFill="1" applyBorder="1" applyAlignment="1">
      <alignment horizontal="right" vertical="center"/>
    </xf>
    <xf numFmtId="0" fontId="59" fillId="9" borderId="83" xfId="1" applyFont="1" applyFill="1" applyBorder="1" applyAlignment="1">
      <alignment horizontal="right" vertical="center"/>
    </xf>
    <xf numFmtId="0" fontId="59" fillId="9" borderId="112" xfId="1" applyFont="1" applyFill="1" applyBorder="1" applyAlignment="1">
      <alignment horizontal="right" vertical="center" shrinkToFit="1"/>
    </xf>
    <xf numFmtId="178" fontId="59" fillId="9" borderId="65" xfId="1" applyNumberFormat="1" applyFont="1" applyFill="1" applyBorder="1" applyAlignment="1">
      <alignment vertical="center" shrinkToFit="1"/>
    </xf>
    <xf numFmtId="0" fontId="9" fillId="3" borderId="0" xfId="1" applyFont="1" applyFill="1" applyAlignment="1">
      <alignment horizontal="center" vertical="center" wrapText="1"/>
    </xf>
    <xf numFmtId="0" fontId="54" fillId="0" borderId="0" xfId="1" applyFont="1" applyAlignment="1">
      <alignment vertical="top"/>
    </xf>
    <xf numFmtId="178" fontId="27" fillId="3" borderId="59" xfId="1" applyNumberFormat="1" applyFont="1" applyFill="1" applyBorder="1">
      <alignment vertical="center"/>
    </xf>
    <xf numFmtId="0" fontId="24" fillId="3" borderId="52" xfId="1" applyFont="1" applyFill="1" applyBorder="1" applyAlignment="1">
      <alignment horizontal="center" vertical="center" wrapText="1"/>
    </xf>
    <xf numFmtId="0" fontId="64" fillId="6" borderId="50" xfId="1" applyFont="1" applyFill="1" applyBorder="1" applyAlignment="1">
      <alignment horizontal="right" vertical="center"/>
    </xf>
    <xf numFmtId="0" fontId="59" fillId="9" borderId="55" xfId="1" applyFont="1" applyFill="1" applyBorder="1" applyAlignment="1">
      <alignment horizontal="right" vertical="center"/>
    </xf>
    <xf numFmtId="0" fontId="64" fillId="6" borderId="50" xfId="1" applyFont="1" applyFill="1" applyBorder="1" applyAlignment="1">
      <alignment horizontal="right" vertical="center" shrinkToFit="1"/>
    </xf>
    <xf numFmtId="0" fontId="64" fillId="6" borderId="51" xfId="1" applyFont="1" applyFill="1" applyBorder="1" applyAlignment="1">
      <alignment horizontal="right" vertical="center" shrinkToFit="1"/>
    </xf>
    <xf numFmtId="0" fontId="9" fillId="3" borderId="29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38" fillId="0" borderId="7" xfId="1" applyFont="1" applyFill="1" applyBorder="1" applyAlignment="1">
      <alignment horizontal="right" vertical="center"/>
    </xf>
    <xf numFmtId="0" fontId="17" fillId="3" borderId="79" xfId="1" applyFont="1" applyFill="1" applyBorder="1">
      <alignment vertical="center"/>
    </xf>
    <xf numFmtId="0" fontId="52" fillId="6" borderId="136" xfId="1" applyFont="1" applyFill="1" applyBorder="1" applyAlignment="1">
      <alignment horizontal="right" vertical="center" shrinkToFit="1"/>
    </xf>
    <xf numFmtId="0" fontId="52" fillId="6" borderId="54" xfId="1" applyFont="1" applyFill="1" applyBorder="1" applyAlignment="1">
      <alignment horizontal="right" vertical="center" shrinkToFit="1"/>
    </xf>
    <xf numFmtId="0" fontId="38" fillId="3" borderId="134" xfId="1" applyFont="1" applyFill="1" applyBorder="1" applyAlignment="1">
      <alignment horizontal="right" vertical="center"/>
    </xf>
    <xf numFmtId="0" fontId="38" fillId="0" borderId="38" xfId="1" applyFont="1" applyFill="1" applyBorder="1" applyAlignment="1">
      <alignment horizontal="right" vertical="center"/>
    </xf>
    <xf numFmtId="0" fontId="38" fillId="0" borderId="39" xfId="1" applyFont="1" applyFill="1" applyBorder="1" applyAlignment="1">
      <alignment horizontal="right" vertical="center"/>
    </xf>
    <xf numFmtId="0" fontId="13" fillId="3" borderId="72" xfId="1" applyFont="1" applyFill="1" applyBorder="1" applyAlignment="1">
      <alignment vertical="center"/>
    </xf>
    <xf numFmtId="0" fontId="13" fillId="3" borderId="75" xfId="1" applyFont="1" applyFill="1" applyBorder="1" applyAlignment="1">
      <alignment vertical="center"/>
    </xf>
    <xf numFmtId="0" fontId="18" fillId="3" borderId="119" xfId="1" applyFont="1" applyFill="1" applyBorder="1" applyAlignment="1">
      <alignment horizontal="center" vertical="center"/>
    </xf>
    <xf numFmtId="0" fontId="22" fillId="3" borderId="156" xfId="1" applyFont="1" applyFill="1" applyBorder="1" applyAlignment="1">
      <alignment horizontal="right" vertical="center"/>
    </xf>
    <xf numFmtId="0" fontId="22" fillId="3" borderId="120" xfId="1" applyFont="1" applyFill="1" applyBorder="1" applyAlignment="1">
      <alignment horizontal="right" vertical="center"/>
    </xf>
    <xf numFmtId="0" fontId="29" fillId="3" borderId="120" xfId="1" applyFont="1" applyFill="1" applyBorder="1" applyAlignment="1">
      <alignment horizontal="right" vertical="center"/>
    </xf>
    <xf numFmtId="0" fontId="59" fillId="8" borderId="120" xfId="1" applyFont="1" applyFill="1" applyBorder="1" applyAlignment="1">
      <alignment horizontal="right" vertical="center" shrinkToFit="1"/>
    </xf>
    <xf numFmtId="0" fontId="32" fillId="3" borderId="110" xfId="1" applyFont="1" applyFill="1" applyBorder="1" applyAlignment="1">
      <alignment horizontal="right" vertical="center"/>
    </xf>
    <xf numFmtId="0" fontId="34" fillId="6" borderId="112" xfId="1" applyFont="1" applyFill="1" applyBorder="1" applyAlignment="1">
      <alignment horizontal="right" vertical="center" shrinkToFit="1"/>
    </xf>
    <xf numFmtId="0" fontId="34" fillId="3" borderId="110" xfId="1" applyFont="1" applyFill="1" applyBorder="1" applyAlignment="1">
      <alignment horizontal="right" vertical="center"/>
    </xf>
    <xf numFmtId="0" fontId="34" fillId="3" borderId="120" xfId="1" applyFont="1" applyFill="1" applyBorder="1" applyAlignment="1">
      <alignment horizontal="right" vertical="center" shrinkToFit="1"/>
    </xf>
    <xf numFmtId="0" fontId="34" fillId="3" borderId="120" xfId="1" applyFont="1" applyFill="1" applyBorder="1" applyAlignment="1">
      <alignment horizontal="right" vertical="center"/>
    </xf>
    <xf numFmtId="0" fontId="34" fillId="6" borderId="111" xfId="1" applyFont="1" applyFill="1" applyBorder="1" applyAlignment="1">
      <alignment horizontal="right" vertical="center" shrinkToFit="1"/>
    </xf>
    <xf numFmtId="0" fontId="29" fillId="3" borderId="156" xfId="1" applyFont="1" applyFill="1" applyBorder="1" applyAlignment="1">
      <alignment horizontal="right" vertical="center"/>
    </xf>
    <xf numFmtId="0" fontId="59" fillId="8" borderId="112" xfId="1" applyFont="1" applyFill="1" applyBorder="1" applyAlignment="1">
      <alignment horizontal="right" vertical="center" shrinkToFit="1"/>
    </xf>
    <xf numFmtId="0" fontId="42" fillId="3" borderId="110" xfId="1" applyFont="1" applyFill="1" applyBorder="1" applyAlignment="1">
      <alignment horizontal="right" vertical="center"/>
    </xf>
    <xf numFmtId="0" fontId="34" fillId="6" borderId="120" xfId="1" applyFont="1" applyFill="1" applyBorder="1" applyAlignment="1">
      <alignment horizontal="right" vertical="center" shrinkToFit="1"/>
    </xf>
    <xf numFmtId="0" fontId="43" fillId="3" borderId="120" xfId="1" applyFont="1" applyFill="1" applyBorder="1" applyAlignment="1">
      <alignment horizontal="right" vertical="center"/>
    </xf>
    <xf numFmtId="0" fontId="34" fillId="3" borderId="111" xfId="1" applyFont="1" applyFill="1" applyBorder="1" applyAlignment="1">
      <alignment horizontal="right" vertical="center" shrinkToFit="1"/>
    </xf>
    <xf numFmtId="0" fontId="38" fillId="0" borderId="156" xfId="1" applyFont="1" applyFill="1" applyBorder="1" applyAlignment="1">
      <alignment horizontal="right" vertical="center"/>
    </xf>
    <xf numFmtId="0" fontId="38" fillId="3" borderId="120" xfId="1" applyFont="1" applyFill="1" applyBorder="1" applyAlignment="1">
      <alignment horizontal="right" vertical="center"/>
    </xf>
    <xf numFmtId="0" fontId="59" fillId="8" borderId="111" xfId="1" applyFont="1" applyFill="1" applyBorder="1" applyAlignment="1">
      <alignment horizontal="right" vertical="center" shrinkToFit="1"/>
    </xf>
    <xf numFmtId="0" fontId="22" fillId="3" borderId="110" xfId="1" applyFont="1" applyFill="1" applyBorder="1" applyAlignment="1">
      <alignment horizontal="right" vertical="center"/>
    </xf>
    <xf numFmtId="0" fontId="49" fillId="3" borderId="156" xfId="1" applyFont="1" applyFill="1" applyBorder="1" applyAlignment="1">
      <alignment horizontal="right" vertical="center"/>
    </xf>
    <xf numFmtId="0" fontId="31" fillId="3" borderId="156" xfId="1" applyFont="1" applyFill="1" applyBorder="1" applyAlignment="1">
      <alignment horizontal="right" vertical="center"/>
    </xf>
    <xf numFmtId="0" fontId="34" fillId="3" borderId="158" xfId="1" applyFont="1" applyFill="1" applyBorder="1" applyAlignment="1">
      <alignment horizontal="right" vertical="center"/>
    </xf>
    <xf numFmtId="0" fontId="41" fillId="6" borderId="120" xfId="1" applyFont="1" applyFill="1" applyBorder="1" applyAlignment="1">
      <alignment horizontal="right" vertical="center" shrinkToFit="1"/>
    </xf>
    <xf numFmtId="0" fontId="32" fillId="3" borderId="156" xfId="1" applyFont="1" applyFill="1" applyBorder="1" applyAlignment="1">
      <alignment horizontal="right" vertical="center"/>
    </xf>
    <xf numFmtId="0" fontId="29" fillId="3" borderId="158" xfId="1" applyFont="1" applyFill="1" applyBorder="1" applyAlignment="1">
      <alignment horizontal="right" vertical="center"/>
    </xf>
    <xf numFmtId="0" fontId="42" fillId="3" borderId="120" xfId="1" applyFont="1" applyFill="1" applyBorder="1" applyAlignment="1">
      <alignment horizontal="right" vertical="center"/>
    </xf>
    <xf numFmtId="0" fontId="48" fillId="3" borderId="158" xfId="1" applyFont="1" applyFill="1" applyBorder="1" applyAlignment="1">
      <alignment horizontal="right" vertical="center"/>
    </xf>
    <xf numFmtId="0" fontId="48" fillId="0" borderId="158" xfId="1" applyFont="1" applyFill="1" applyBorder="1" applyAlignment="1">
      <alignment horizontal="right" vertical="center"/>
    </xf>
    <xf numFmtId="0" fontId="29" fillId="0" borderId="158" xfId="1" applyFont="1" applyFill="1" applyBorder="1" applyAlignment="1">
      <alignment horizontal="right" vertical="center"/>
    </xf>
    <xf numFmtId="0" fontId="38" fillId="3" borderId="156" xfId="1" applyFont="1" applyFill="1" applyBorder="1" applyAlignment="1">
      <alignment horizontal="right" vertical="center"/>
    </xf>
    <xf numFmtId="0" fontId="38" fillId="3" borderId="110" xfId="1" applyFont="1" applyFill="1" applyBorder="1" applyAlignment="1">
      <alignment horizontal="right" vertical="center"/>
    </xf>
    <xf numFmtId="0" fontId="59" fillId="8" borderId="159" xfId="1" applyFont="1" applyFill="1" applyBorder="1" applyAlignment="1">
      <alignment horizontal="right" vertical="center" shrinkToFit="1"/>
    </xf>
    <xf numFmtId="0" fontId="22" fillId="0" borderId="121" xfId="1" applyFont="1" applyFill="1" applyBorder="1" applyAlignment="1">
      <alignment horizontal="right" vertical="center" shrinkToFit="1"/>
    </xf>
    <xf numFmtId="0" fontId="29" fillId="3" borderId="110" xfId="1" applyFont="1" applyFill="1" applyBorder="1" applyAlignment="1">
      <alignment horizontal="right" vertical="center"/>
    </xf>
    <xf numFmtId="0" fontId="27" fillId="3" borderId="156" xfId="1" applyFont="1" applyFill="1" applyBorder="1" applyAlignment="1">
      <alignment horizontal="right" vertical="center"/>
    </xf>
    <xf numFmtId="0" fontId="40" fillId="3" borderId="120" xfId="1" applyFont="1" applyFill="1" applyBorder="1" applyAlignment="1">
      <alignment horizontal="right" vertical="center"/>
    </xf>
    <xf numFmtId="9" fontId="9" fillId="3" borderId="119" xfId="1" applyNumberFormat="1" applyFont="1" applyFill="1" applyBorder="1" applyAlignment="1">
      <alignment horizontal="right" vertical="center"/>
    </xf>
    <xf numFmtId="0" fontId="18" fillId="3" borderId="36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18" fillId="3" borderId="94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17" fillId="3" borderId="52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0" fontId="44" fillId="0" borderId="0" xfId="1" applyFont="1" applyAlignment="1">
      <alignment horizontal="center" vertical="center" wrapText="1"/>
    </xf>
    <xf numFmtId="49" fontId="17" fillId="0" borderId="48" xfId="1" applyNumberFormat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25" fillId="6" borderId="112" xfId="1" applyFont="1" applyFill="1" applyBorder="1" applyAlignment="1">
      <alignment horizontal="right" vertical="center" shrinkToFit="1"/>
    </xf>
    <xf numFmtId="0" fontId="25" fillId="6" borderId="111" xfId="1" applyFont="1" applyFill="1" applyBorder="1" applyAlignment="1">
      <alignment horizontal="right" vertical="center" shrinkToFit="1"/>
    </xf>
    <xf numFmtId="0" fontId="24" fillId="6" borderId="112" xfId="1" applyFont="1" applyFill="1" applyBorder="1" applyAlignment="1">
      <alignment horizontal="right" vertical="center" shrinkToFit="1"/>
    </xf>
    <xf numFmtId="0" fontId="51" fillId="3" borderId="156" xfId="1" applyFont="1" applyFill="1" applyBorder="1" applyAlignment="1">
      <alignment horizontal="right" vertical="center"/>
    </xf>
    <xf numFmtId="0" fontId="51" fillId="0" borderId="110" xfId="1" applyFont="1" applyFill="1" applyBorder="1" applyAlignment="1">
      <alignment horizontal="right" vertical="center"/>
    </xf>
    <xf numFmtId="0" fontId="38" fillId="0" borderId="120" xfId="1" applyFont="1" applyFill="1" applyBorder="1" applyAlignment="1">
      <alignment horizontal="right" vertical="center"/>
    </xf>
    <xf numFmtId="0" fontId="41" fillId="3" borderId="45" xfId="1" applyFont="1" applyFill="1" applyBorder="1" applyAlignment="1">
      <alignment horizontal="right" vertical="center"/>
    </xf>
    <xf numFmtId="0" fontId="18" fillId="3" borderId="126" xfId="1" applyFont="1" applyFill="1" applyBorder="1" applyAlignment="1">
      <alignment horizontal="center" vertical="center"/>
    </xf>
    <xf numFmtId="0" fontId="18" fillId="6" borderId="127" xfId="1" applyFont="1" applyFill="1" applyBorder="1" applyAlignment="1">
      <alignment horizontal="center" vertical="center"/>
    </xf>
    <xf numFmtId="0" fontId="18" fillId="3" borderId="127" xfId="1" applyFont="1" applyFill="1" applyBorder="1" applyAlignment="1">
      <alignment horizontal="center" vertical="center"/>
    </xf>
    <xf numFmtId="0" fontId="18" fillId="6" borderId="128" xfId="1" applyFont="1" applyFill="1" applyBorder="1" applyAlignment="1">
      <alignment horizontal="center" vertical="center"/>
    </xf>
    <xf numFmtId="0" fontId="38" fillId="0" borderId="126" xfId="1" applyFont="1" applyFill="1" applyBorder="1" applyAlignment="1">
      <alignment horizontal="right" vertical="center"/>
    </xf>
    <xf numFmtId="0" fontId="38" fillId="0" borderId="160" xfId="1" applyFont="1" applyFill="1" applyBorder="1" applyAlignment="1">
      <alignment horizontal="right" vertical="center"/>
    </xf>
    <xf numFmtId="0" fontId="34" fillId="6" borderId="161" xfId="1" applyFont="1" applyFill="1" applyBorder="1" applyAlignment="1">
      <alignment horizontal="right" vertical="center" shrinkToFit="1"/>
    </xf>
    <xf numFmtId="0" fontId="53" fillId="3" borderId="37" xfId="1" applyFont="1" applyFill="1" applyBorder="1" applyAlignment="1">
      <alignment horizontal="right" vertical="center"/>
    </xf>
    <xf numFmtId="0" fontId="29" fillId="0" borderId="156" xfId="1" applyFont="1" applyFill="1" applyBorder="1" applyAlignment="1">
      <alignment horizontal="right" vertical="center"/>
    </xf>
    <xf numFmtId="0" fontId="25" fillId="6" borderId="120" xfId="1" applyFont="1" applyFill="1" applyBorder="1" applyAlignment="1">
      <alignment horizontal="right" vertical="center" shrinkToFit="1"/>
    </xf>
    <xf numFmtId="0" fontId="50" fillId="3" borderId="120" xfId="1" applyFont="1" applyFill="1" applyBorder="1" applyAlignment="1">
      <alignment horizontal="right" vertical="center"/>
    </xf>
    <xf numFmtId="0" fontId="38" fillId="0" borderId="110" xfId="1" applyFont="1" applyFill="1" applyBorder="1" applyAlignment="1">
      <alignment horizontal="right" vertical="center"/>
    </xf>
    <xf numFmtId="0" fontId="51" fillId="3" borderId="110" xfId="1" applyFont="1" applyFill="1" applyBorder="1" applyAlignment="1">
      <alignment horizontal="right" vertical="center"/>
    </xf>
    <xf numFmtId="0" fontId="29" fillId="0" borderId="110" xfId="1" applyFont="1" applyFill="1" applyBorder="1" applyAlignment="1">
      <alignment horizontal="right" vertical="center"/>
    </xf>
    <xf numFmtId="0" fontId="22" fillId="0" borderId="5" xfId="1" applyFont="1" applyFill="1" applyBorder="1" applyAlignment="1">
      <alignment horizontal="right" vertical="center"/>
    </xf>
    <xf numFmtId="0" fontId="22" fillId="0" borderId="110" xfId="1" applyFont="1" applyFill="1" applyBorder="1" applyAlignment="1">
      <alignment horizontal="right" vertical="center"/>
    </xf>
    <xf numFmtId="49" fontId="17" fillId="0" borderId="75" xfId="1" applyNumberFormat="1" applyFont="1" applyBorder="1" applyAlignment="1">
      <alignment horizontal="center" vertical="center"/>
    </xf>
    <xf numFmtId="49" fontId="17" fillId="0" borderId="78" xfId="1" applyNumberFormat="1" applyFont="1" applyBorder="1" applyAlignment="1">
      <alignment horizontal="center" vertical="center"/>
    </xf>
    <xf numFmtId="0" fontId="17" fillId="0" borderId="72" xfId="1" applyFont="1" applyBorder="1">
      <alignment vertical="center"/>
    </xf>
    <xf numFmtId="0" fontId="17" fillId="0" borderId="137" xfId="1" applyFont="1" applyBorder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49" fontId="17" fillId="0" borderId="48" xfId="1" applyNumberFormat="1" applyFont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7" fillId="3" borderId="52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20" fillId="3" borderId="52" xfId="1" applyFont="1" applyFill="1" applyBorder="1" applyAlignment="1">
      <alignment horizontal="center" vertical="center"/>
    </xf>
    <xf numFmtId="49" fontId="17" fillId="0" borderId="92" xfId="1" applyNumberFormat="1" applyFont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49" fontId="17" fillId="0" borderId="48" xfId="1" applyNumberFormat="1" applyFont="1" applyBorder="1" applyAlignment="1">
      <alignment horizontal="center" vertical="center"/>
    </xf>
    <xf numFmtId="0" fontId="49" fillId="3" borderId="2" xfId="1" applyFont="1" applyFill="1" applyBorder="1" applyAlignment="1">
      <alignment horizontal="right" vertical="center"/>
    </xf>
    <xf numFmtId="0" fontId="32" fillId="3" borderId="152" xfId="1" applyFont="1" applyFill="1" applyBorder="1" applyAlignment="1">
      <alignment horizontal="right" vertical="center"/>
    </xf>
    <xf numFmtId="0" fontId="33" fillId="3" borderId="57" xfId="1" applyFont="1" applyFill="1" applyBorder="1" applyAlignment="1">
      <alignment horizontal="right" vertical="center"/>
    </xf>
    <xf numFmtId="0" fontId="24" fillId="6" borderId="135" xfId="1" applyFont="1" applyFill="1" applyBorder="1" applyAlignment="1">
      <alignment vertical="center" shrinkToFit="1"/>
    </xf>
    <xf numFmtId="0" fontId="24" fillId="6" borderId="125" xfId="1" applyFont="1" applyFill="1" applyBorder="1" applyAlignment="1">
      <alignment vertical="center" shrinkToFit="1"/>
    </xf>
    <xf numFmtId="0" fontId="59" fillId="9" borderId="136" xfId="1" applyFont="1" applyFill="1" applyBorder="1" applyAlignment="1">
      <alignment vertical="center" shrinkToFit="1"/>
    </xf>
    <xf numFmtId="0" fontId="9" fillId="3" borderId="158" xfId="1" applyFont="1" applyFill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49" fontId="17" fillId="0" borderId="48" xfId="1" applyNumberFormat="1" applyFont="1" applyBorder="1" applyAlignment="1">
      <alignment horizontal="center" vertical="center"/>
    </xf>
    <xf numFmtId="0" fontId="18" fillId="3" borderId="85" xfId="1" applyFont="1" applyFill="1" applyBorder="1" applyAlignment="1">
      <alignment horizontal="center" vertical="center"/>
    </xf>
    <xf numFmtId="0" fontId="18" fillId="6" borderId="18" xfId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6" borderId="81" xfId="1" applyFont="1" applyFill="1" applyBorder="1" applyAlignment="1">
      <alignment horizontal="center" vertical="center"/>
    </xf>
    <xf numFmtId="49" fontId="18" fillId="3" borderId="105" xfId="1" applyNumberFormat="1" applyFont="1" applyFill="1" applyBorder="1" applyAlignment="1">
      <alignment horizontal="center" vertical="center"/>
    </xf>
    <xf numFmtId="0" fontId="45" fillId="3" borderId="93" xfId="1" applyFont="1" applyFill="1" applyBorder="1" applyAlignment="1">
      <alignment horizontal="right" vertical="center"/>
    </xf>
    <xf numFmtId="0" fontId="29" fillId="3" borderId="113" xfId="1" applyFont="1" applyFill="1" applyBorder="1" applyAlignment="1">
      <alignment horizontal="right" vertical="center" shrinkToFit="1"/>
    </xf>
    <xf numFmtId="0" fontId="21" fillId="3" borderId="156" xfId="1" applyFont="1" applyFill="1" applyBorder="1" applyAlignment="1">
      <alignment horizontal="right" vertical="center"/>
    </xf>
    <xf numFmtId="0" fontId="21" fillId="3" borderId="120" xfId="1" applyFont="1" applyFill="1" applyBorder="1" applyAlignment="1">
      <alignment horizontal="right" vertical="center"/>
    </xf>
    <xf numFmtId="0" fontId="31" fillId="3" borderId="110" xfId="1" applyFont="1" applyFill="1" applyBorder="1" applyAlignment="1">
      <alignment horizontal="right" vertical="center"/>
    </xf>
    <xf numFmtId="0" fontId="45" fillId="3" borderId="110" xfId="1" applyFont="1" applyFill="1" applyBorder="1" applyAlignment="1">
      <alignment horizontal="right" vertical="center"/>
    </xf>
    <xf numFmtId="0" fontId="34" fillId="3" borderId="156" xfId="1" applyFont="1" applyFill="1" applyBorder="1" applyAlignment="1">
      <alignment horizontal="right" vertical="center"/>
    </xf>
    <xf numFmtId="0" fontId="34" fillId="6" borderId="159" xfId="1" applyFont="1" applyFill="1" applyBorder="1" applyAlignment="1">
      <alignment horizontal="right" vertical="center" shrinkToFit="1"/>
    </xf>
    <xf numFmtId="0" fontId="38" fillId="3" borderId="158" xfId="1" applyFont="1" applyFill="1" applyBorder="1" applyAlignment="1">
      <alignment horizontal="right" vertical="center"/>
    </xf>
    <xf numFmtId="0" fontId="52" fillId="6" borderId="111" xfId="1" applyFont="1" applyFill="1" applyBorder="1" applyAlignment="1">
      <alignment horizontal="right" vertical="center" shrinkToFit="1"/>
    </xf>
    <xf numFmtId="0" fontId="47" fillId="3" borderId="156" xfId="1" applyFont="1" applyFill="1" applyBorder="1" applyAlignment="1">
      <alignment horizontal="right" vertical="center"/>
    </xf>
    <xf numFmtId="0" fontId="22" fillId="3" borderId="121" xfId="1" applyFont="1" applyFill="1" applyBorder="1" applyAlignment="1">
      <alignment horizontal="right" vertical="center" shrinkToFit="1"/>
    </xf>
    <xf numFmtId="0" fontId="33" fillId="3" borderId="110" xfId="1" applyFont="1" applyFill="1" applyBorder="1" applyAlignment="1">
      <alignment horizontal="right" vertical="center"/>
    </xf>
    <xf numFmtId="0" fontId="18" fillId="0" borderId="119" xfId="1" applyFont="1" applyBorder="1" applyAlignment="1">
      <alignment horizontal="center" vertical="center"/>
    </xf>
    <xf numFmtId="0" fontId="27" fillId="3" borderId="120" xfId="1" applyFont="1" applyFill="1" applyBorder="1" applyAlignment="1">
      <alignment horizontal="right" vertical="center"/>
    </xf>
    <xf numFmtId="179" fontId="18" fillId="3" borderId="119" xfId="1" applyNumberFormat="1" applyFont="1" applyFill="1" applyBorder="1" applyAlignment="1">
      <alignment horizontal="center" vertical="center"/>
    </xf>
    <xf numFmtId="0" fontId="33" fillId="3" borderId="156" xfId="1" applyFont="1" applyFill="1" applyBorder="1" applyAlignment="1">
      <alignment horizontal="right" vertical="center"/>
    </xf>
    <xf numFmtId="0" fontId="41" fillId="3" borderId="120" xfId="1" applyFont="1" applyFill="1" applyBorder="1" applyAlignment="1">
      <alignment horizontal="right" vertical="center"/>
    </xf>
    <xf numFmtId="0" fontId="34" fillId="6" borderId="112" xfId="1" applyFont="1" applyFill="1" applyBorder="1" applyAlignment="1">
      <alignment vertical="center" shrinkToFit="1"/>
    </xf>
    <xf numFmtId="0" fontId="34" fillId="6" borderId="111" xfId="1" applyFont="1" applyFill="1" applyBorder="1" applyAlignment="1">
      <alignment vertical="center" shrinkToFit="1"/>
    </xf>
    <xf numFmtId="0" fontId="24" fillId="6" borderId="112" xfId="1" applyFont="1" applyFill="1" applyBorder="1" applyAlignment="1">
      <alignment vertical="center" shrinkToFit="1"/>
    </xf>
    <xf numFmtId="0" fontId="18" fillId="0" borderId="28" xfId="1" applyNumberFormat="1" applyFont="1" applyBorder="1" applyAlignment="1">
      <alignment horizontal="center" vertical="center"/>
    </xf>
    <xf numFmtId="0" fontId="27" fillId="3" borderId="58" xfId="1" applyFont="1" applyFill="1" applyBorder="1" applyAlignment="1">
      <alignment horizontal="right" vertical="center"/>
    </xf>
    <xf numFmtId="0" fontId="34" fillId="3" borderId="7" xfId="1" applyFont="1" applyFill="1" applyBorder="1" applyAlignment="1">
      <alignment horizontal="right" vertical="center"/>
    </xf>
    <xf numFmtId="0" fontId="43" fillId="3" borderId="7" xfId="1" applyFont="1" applyFill="1" applyBorder="1" applyAlignment="1">
      <alignment horizontal="right" vertical="center"/>
    </xf>
    <xf numFmtId="0" fontId="52" fillId="6" borderId="20" xfId="1" applyFont="1" applyFill="1" applyBorder="1" applyAlignment="1">
      <alignment horizontal="right" vertical="center" shrinkToFit="1"/>
    </xf>
    <xf numFmtId="0" fontId="47" fillId="3" borderId="7" xfId="1" applyFont="1" applyFill="1" applyBorder="1" applyAlignment="1">
      <alignment horizontal="right" vertical="center"/>
    </xf>
    <xf numFmtId="0" fontId="34" fillId="3" borderId="73" xfId="1" applyFont="1" applyFill="1" applyBorder="1" applyAlignment="1">
      <alignment horizontal="right" vertical="center" shrinkToFit="1"/>
    </xf>
    <xf numFmtId="0" fontId="47" fillId="3" borderId="58" xfId="1" applyFont="1" applyFill="1" applyBorder="1" applyAlignment="1">
      <alignment horizontal="right" vertical="center"/>
    </xf>
    <xf numFmtId="0" fontId="33" fillId="3" borderId="5" xfId="1" applyFont="1" applyFill="1" applyBorder="1" applyAlignment="1">
      <alignment horizontal="right" vertical="center"/>
    </xf>
    <xf numFmtId="0" fontId="62" fillId="3" borderId="5" xfId="1" applyFont="1" applyFill="1" applyBorder="1" applyAlignment="1">
      <alignment horizontal="right" vertical="center"/>
    </xf>
    <xf numFmtId="0" fontId="62" fillId="3" borderId="58" xfId="1" applyFont="1" applyFill="1" applyBorder="1" applyAlignment="1">
      <alignment horizontal="right" vertical="center"/>
    </xf>
    <xf numFmtId="0" fontId="62" fillId="3" borderId="7" xfId="1" applyFont="1" applyFill="1" applyBorder="1" applyAlignment="1">
      <alignment horizontal="right" vertical="center"/>
    </xf>
    <xf numFmtId="179" fontId="18" fillId="3" borderId="30" xfId="1" applyNumberFormat="1" applyFont="1" applyFill="1" applyBorder="1" applyAlignment="1">
      <alignment horizontal="center" vertical="center"/>
    </xf>
    <xf numFmtId="0" fontId="27" fillId="3" borderId="17" xfId="1" applyFont="1" applyFill="1" applyBorder="1">
      <alignment vertical="center"/>
    </xf>
    <xf numFmtId="0" fontId="24" fillId="6" borderId="55" xfId="1" applyFont="1" applyFill="1" applyBorder="1" applyAlignment="1">
      <alignment vertical="center" shrinkToFit="1"/>
    </xf>
    <xf numFmtId="0" fontId="27" fillId="3" borderId="110" xfId="1" applyFont="1" applyFill="1" applyBorder="1">
      <alignment vertical="center"/>
    </xf>
    <xf numFmtId="0" fontId="73" fillId="3" borderId="58" xfId="1" applyFont="1" applyFill="1" applyBorder="1" applyAlignment="1">
      <alignment horizontal="right" vertical="center"/>
    </xf>
    <xf numFmtId="0" fontId="25" fillId="6" borderId="135" xfId="1" applyFont="1" applyFill="1" applyBorder="1" applyAlignment="1">
      <alignment horizontal="right" vertical="center" shrinkToFit="1"/>
    </xf>
    <xf numFmtId="0" fontId="24" fillId="7" borderId="111" xfId="1" applyFont="1" applyFill="1" applyBorder="1" applyAlignment="1">
      <alignment horizontal="right" vertical="center" shrinkToFit="1"/>
    </xf>
    <xf numFmtId="0" fontId="18" fillId="0" borderId="29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54" fillId="0" borderId="0" xfId="1" applyFont="1">
      <alignment vertical="center"/>
    </xf>
    <xf numFmtId="0" fontId="74" fillId="0" borderId="0" xfId="1" applyFont="1">
      <alignment vertical="center"/>
    </xf>
    <xf numFmtId="49" fontId="9" fillId="0" borderId="0" xfId="1" applyNumberFormat="1" applyFont="1">
      <alignment vertical="center"/>
    </xf>
    <xf numFmtId="0" fontId="74" fillId="0" borderId="0" xfId="1" applyFont="1" applyAlignment="1">
      <alignment horizontal="left" vertical="center"/>
    </xf>
    <xf numFmtId="0" fontId="74" fillId="0" borderId="0" xfId="1" applyFont="1" applyAlignment="1">
      <alignment horizontal="left" vertical="center" wrapText="1"/>
    </xf>
    <xf numFmtId="0" fontId="15" fillId="0" borderId="25" xfId="1" applyFont="1" applyBorder="1">
      <alignment vertical="center"/>
    </xf>
    <xf numFmtId="49" fontId="9" fillId="0" borderId="25" xfId="1" applyNumberFormat="1" applyFont="1" applyBorder="1">
      <alignment vertical="center"/>
    </xf>
    <xf numFmtId="0" fontId="17" fillId="0" borderId="109" xfId="1" applyFont="1" applyBorder="1" applyAlignment="1">
      <alignment horizontal="center" vertical="center"/>
    </xf>
    <xf numFmtId="177" fontId="18" fillId="0" borderId="28" xfId="1" applyNumberFormat="1" applyFont="1" applyBorder="1" applyAlignment="1">
      <alignment horizontal="center" vertical="center"/>
    </xf>
    <xf numFmtId="0" fontId="29" fillId="0" borderId="93" xfId="1" applyFont="1" applyBorder="1" applyAlignment="1">
      <alignment horizontal="right" vertical="center"/>
    </xf>
    <xf numFmtId="0" fontId="24" fillId="6" borderId="163" xfId="1" applyFont="1" applyFill="1" applyBorder="1" applyAlignment="1">
      <alignment horizontal="right" vertical="center" shrinkToFit="1"/>
    </xf>
    <xf numFmtId="0" fontId="24" fillId="6" borderId="164" xfId="1" applyFont="1" applyFill="1" applyBorder="1" applyAlignment="1">
      <alignment horizontal="right" vertical="center" shrinkToFit="1"/>
    </xf>
    <xf numFmtId="0" fontId="24" fillId="6" borderId="165" xfId="1" applyFont="1" applyFill="1" applyBorder="1" applyAlignment="1">
      <alignment horizontal="right" vertical="center" shrinkToFit="1"/>
    </xf>
    <xf numFmtId="0" fontId="24" fillId="6" borderId="166" xfId="1" applyFont="1" applyFill="1" applyBorder="1" applyAlignment="1">
      <alignment horizontal="right" vertical="center" shrinkToFit="1"/>
    </xf>
    <xf numFmtId="0" fontId="34" fillId="6" borderId="166" xfId="1" applyFont="1" applyFill="1" applyBorder="1" applyAlignment="1">
      <alignment horizontal="right" vertical="center" shrinkToFit="1"/>
    </xf>
    <xf numFmtId="0" fontId="34" fillId="6" borderId="167" xfId="1" applyFont="1" applyFill="1" applyBorder="1" applyAlignment="1">
      <alignment horizontal="right" vertical="center" shrinkToFit="1"/>
    </xf>
    <xf numFmtId="0" fontId="24" fillId="6" borderId="148" xfId="1" applyFont="1" applyFill="1" applyBorder="1" applyAlignment="1">
      <alignment horizontal="right" vertical="center" shrinkToFit="1"/>
    </xf>
    <xf numFmtId="0" fontId="24" fillId="6" borderId="168" xfId="1" applyFont="1" applyFill="1" applyBorder="1" applyAlignment="1">
      <alignment horizontal="right" vertical="center" shrinkToFit="1"/>
    </xf>
    <xf numFmtId="0" fontId="24" fillId="6" borderId="167" xfId="1" applyFont="1" applyFill="1" applyBorder="1" applyAlignment="1">
      <alignment horizontal="right" vertical="center" shrinkToFit="1"/>
    </xf>
    <xf numFmtId="178" fontId="24" fillId="6" borderId="169" xfId="1" applyNumberFormat="1" applyFont="1" applyFill="1" applyBorder="1" applyAlignment="1">
      <alignment horizontal="right" vertical="center" shrinkToFit="1"/>
    </xf>
    <xf numFmtId="0" fontId="68" fillId="9" borderId="112" xfId="1" applyFont="1" applyFill="1" applyBorder="1" applyAlignment="1">
      <alignment horizontal="center" vertical="center"/>
    </xf>
    <xf numFmtId="0" fontId="22" fillId="0" borderId="85" xfId="1" applyFont="1" applyBorder="1" applyAlignment="1">
      <alignment horizontal="right" vertical="center"/>
    </xf>
    <xf numFmtId="0" fontId="34" fillId="6" borderId="0" xfId="1" applyFont="1" applyFill="1" applyAlignment="1">
      <alignment horizontal="right" vertical="center" shrinkToFit="1"/>
    </xf>
    <xf numFmtId="0" fontId="34" fillId="6" borderId="151" xfId="1" applyFont="1" applyFill="1" applyBorder="1" applyAlignment="1">
      <alignment horizontal="right" vertical="center" shrinkToFit="1"/>
    </xf>
    <xf numFmtId="0" fontId="34" fillId="6" borderId="114" xfId="1" applyFont="1" applyFill="1" applyBorder="1" applyAlignment="1">
      <alignment horizontal="right" vertical="center" shrinkToFit="1"/>
    </xf>
    <xf numFmtId="0" fontId="34" fillId="6" borderId="123" xfId="1" applyFont="1" applyFill="1" applyBorder="1" applyAlignment="1">
      <alignment horizontal="right" vertical="center" shrinkToFit="1"/>
    </xf>
    <xf numFmtId="0" fontId="34" fillId="6" borderId="76" xfId="1" applyFont="1" applyFill="1" applyBorder="1" applyAlignment="1">
      <alignment horizontal="right" vertical="center" shrinkToFit="1"/>
    </xf>
    <xf numFmtId="0" fontId="34" fillId="6" borderId="170" xfId="1" applyFont="1" applyFill="1" applyBorder="1" applyAlignment="1">
      <alignment horizontal="right" vertical="center" shrinkToFit="1"/>
    </xf>
    <xf numFmtId="0" fontId="24" fillId="6" borderId="171" xfId="1" applyFont="1" applyFill="1" applyBorder="1" applyAlignment="1">
      <alignment horizontal="right" vertical="center" shrinkToFit="1"/>
    </xf>
    <xf numFmtId="0" fontId="24" fillId="6" borderId="170" xfId="1" applyFont="1" applyFill="1" applyBorder="1" applyAlignment="1">
      <alignment horizontal="right" vertical="center" shrinkToFit="1"/>
    </xf>
    <xf numFmtId="0" fontId="24" fillId="6" borderId="123" xfId="1" applyFont="1" applyFill="1" applyBorder="1" applyAlignment="1">
      <alignment horizontal="right" vertical="center" shrinkToFit="1"/>
    </xf>
    <xf numFmtId="0" fontId="24" fillId="6" borderId="76" xfId="1" applyFont="1" applyFill="1" applyBorder="1" applyAlignment="1">
      <alignment horizontal="right" vertical="center" shrinkToFit="1"/>
    </xf>
    <xf numFmtId="178" fontId="24" fillId="6" borderId="172" xfId="1" applyNumberFormat="1" applyFont="1" applyFill="1" applyBorder="1" applyAlignment="1">
      <alignment horizontal="right" vertical="center" shrinkToFit="1"/>
    </xf>
    <xf numFmtId="0" fontId="75" fillId="3" borderId="37" xfId="1" applyFont="1" applyFill="1" applyBorder="1" applyAlignment="1">
      <alignment horizontal="right" vertical="center"/>
    </xf>
    <xf numFmtId="0" fontId="75" fillId="3" borderId="85" xfId="1" applyFont="1" applyFill="1" applyBorder="1" applyAlignment="1">
      <alignment horizontal="right" vertical="center"/>
    </xf>
    <xf numFmtId="0" fontId="76" fillId="3" borderId="85" xfId="1" applyFont="1" applyFill="1" applyBorder="1" applyAlignment="1">
      <alignment horizontal="right" vertical="center"/>
    </xf>
    <xf numFmtId="0" fontId="25" fillId="6" borderId="166" xfId="1" applyFont="1" applyFill="1" applyBorder="1" applyAlignment="1">
      <alignment horizontal="right" vertical="center" shrinkToFit="1"/>
    </xf>
    <xf numFmtId="0" fontId="25" fillId="6" borderId="164" xfId="1" applyFont="1" applyFill="1" applyBorder="1" applyAlignment="1">
      <alignment horizontal="right" vertical="center" shrinkToFit="1"/>
    </xf>
    <xf numFmtId="0" fontId="25" fillId="6" borderId="148" xfId="1" applyFont="1" applyFill="1" applyBorder="1" applyAlignment="1">
      <alignment horizontal="right" vertical="center" shrinkToFit="1"/>
    </xf>
    <xf numFmtId="0" fontId="25" fillId="6" borderId="163" xfId="1" applyFont="1" applyFill="1" applyBorder="1" applyAlignment="1">
      <alignment horizontal="right" vertical="center" shrinkToFit="1"/>
    </xf>
    <xf numFmtId="0" fontId="25" fillId="6" borderId="168" xfId="1" applyFont="1" applyFill="1" applyBorder="1" applyAlignment="1">
      <alignment horizontal="right" vertical="center" shrinkToFit="1"/>
    </xf>
    <xf numFmtId="0" fontId="17" fillId="0" borderId="25" xfId="1" applyFont="1" applyBorder="1">
      <alignment vertical="center"/>
    </xf>
    <xf numFmtId="49" fontId="2" fillId="6" borderId="145" xfId="1" applyNumberFormat="1" applyFont="1" applyFill="1" applyBorder="1" applyAlignment="1">
      <alignment horizontal="right" vertical="center" shrinkToFit="1"/>
    </xf>
    <xf numFmtId="0" fontId="24" fillId="6" borderId="144" xfId="1" applyFont="1" applyFill="1" applyBorder="1" applyAlignment="1">
      <alignment horizontal="right" vertical="center" shrinkToFit="1"/>
    </xf>
    <xf numFmtId="0" fontId="24" fillId="6" borderId="142" xfId="1" applyFont="1" applyFill="1" applyBorder="1" applyAlignment="1">
      <alignment horizontal="right" vertical="center" shrinkToFit="1"/>
    </xf>
    <xf numFmtId="0" fontId="25" fillId="6" borderId="142" xfId="1" applyFont="1" applyFill="1" applyBorder="1" applyAlignment="1">
      <alignment horizontal="right" vertical="center" shrinkToFit="1"/>
    </xf>
    <xf numFmtId="0" fontId="24" fillId="6" borderId="143" xfId="1" applyFont="1" applyFill="1" applyBorder="1" applyAlignment="1">
      <alignment horizontal="right" vertical="center" shrinkToFit="1"/>
    </xf>
    <xf numFmtId="0" fontId="25" fillId="6" borderId="145" xfId="1" applyFont="1" applyFill="1" applyBorder="1" applyAlignment="1">
      <alignment horizontal="right" vertical="center" shrinkToFit="1"/>
    </xf>
    <xf numFmtId="0" fontId="24" fillId="6" borderId="146" xfId="1" applyFont="1" applyFill="1" applyBorder="1" applyAlignment="1">
      <alignment horizontal="right" vertical="center" shrinkToFit="1"/>
    </xf>
    <xf numFmtId="0" fontId="25" fillId="6" borderId="144" xfId="1" applyFont="1" applyFill="1" applyBorder="1" applyAlignment="1">
      <alignment horizontal="right" vertical="center" shrinkToFit="1"/>
    </xf>
    <xf numFmtId="0" fontId="25" fillId="6" borderId="155" xfId="1" applyFont="1" applyFill="1" applyBorder="1" applyAlignment="1">
      <alignment horizontal="right" vertical="center" shrinkToFit="1"/>
    </xf>
    <xf numFmtId="0" fontId="24" fillId="6" borderId="155" xfId="1" applyFont="1" applyFill="1" applyBorder="1" applyAlignment="1">
      <alignment horizontal="right" vertical="center" shrinkToFit="1"/>
    </xf>
    <xf numFmtId="178" fontId="24" fillId="6" borderId="173" xfId="1" applyNumberFormat="1" applyFont="1" applyFill="1" applyBorder="1" applyAlignment="1">
      <alignment horizontal="right" vertical="center" shrinkToFit="1"/>
    </xf>
    <xf numFmtId="0" fontId="34" fillId="6" borderId="168" xfId="1" applyFont="1" applyFill="1" applyBorder="1" applyAlignment="1">
      <alignment horizontal="right" vertical="center" shrinkToFit="1"/>
    </xf>
    <xf numFmtId="0" fontId="77" fillId="0" borderId="34" xfId="1" applyFont="1" applyBorder="1" applyAlignment="1">
      <alignment horizontal="center" vertical="center" wrapText="1"/>
    </xf>
    <xf numFmtId="0" fontId="27" fillId="3" borderId="31" xfId="1" applyFont="1" applyFill="1" applyBorder="1">
      <alignment vertical="center"/>
    </xf>
    <xf numFmtId="0" fontId="27" fillId="3" borderId="47" xfId="1" applyFont="1" applyFill="1" applyBorder="1">
      <alignment vertical="center"/>
    </xf>
    <xf numFmtId="0" fontId="24" fillId="6" borderId="40" xfId="1" applyFont="1" applyFill="1" applyBorder="1" applyAlignment="1">
      <alignment vertical="center" shrinkToFit="1"/>
    </xf>
    <xf numFmtId="0" fontId="9" fillId="3" borderId="121" xfId="1" applyFont="1" applyFill="1" applyBorder="1" applyAlignment="1">
      <alignment horizontal="center" vertical="center"/>
    </xf>
    <xf numFmtId="49" fontId="2" fillId="6" borderId="142" xfId="1" applyNumberFormat="1" applyFont="1" applyFill="1" applyBorder="1" applyAlignment="1">
      <alignment horizontal="right" vertical="center" shrinkToFit="1"/>
    </xf>
    <xf numFmtId="0" fontId="28" fillId="3" borderId="39" xfId="1" applyFont="1" applyFill="1" applyBorder="1" applyAlignment="1">
      <alignment horizontal="center" vertical="center"/>
    </xf>
    <xf numFmtId="0" fontId="2" fillId="6" borderId="163" xfId="1" applyFont="1" applyFill="1" applyBorder="1" applyAlignment="1">
      <alignment horizontal="center" vertical="center"/>
    </xf>
    <xf numFmtId="0" fontId="9" fillId="3" borderId="39" xfId="1" applyFont="1" applyFill="1" applyBorder="1" applyAlignment="1">
      <alignment horizontal="center" vertical="center"/>
    </xf>
    <xf numFmtId="0" fontId="24" fillId="6" borderId="54" xfId="1" applyFont="1" applyFill="1" applyBorder="1" applyAlignment="1">
      <alignment horizontal="right" vertical="center"/>
    </xf>
    <xf numFmtId="0" fontId="28" fillId="3" borderId="57" xfId="1" applyFont="1" applyFill="1" applyBorder="1" applyAlignment="1">
      <alignment horizontal="center" vertical="center"/>
    </xf>
    <xf numFmtId="0" fontId="2" fillId="6" borderId="144" xfId="1" applyFont="1" applyFill="1" applyBorder="1" applyAlignment="1">
      <alignment horizontal="center" vertical="center"/>
    </xf>
    <xf numFmtId="179" fontId="24" fillId="6" borderId="163" xfId="1" applyNumberFormat="1" applyFont="1" applyFill="1" applyBorder="1" applyAlignment="1">
      <alignment horizontal="center" vertical="center"/>
    </xf>
    <xf numFmtId="179" fontId="59" fillId="9" borderId="54" xfId="1" applyNumberFormat="1" applyFont="1" applyFill="1" applyBorder="1" applyAlignment="1">
      <alignment horizontal="center" vertical="center"/>
    </xf>
    <xf numFmtId="0" fontId="18" fillId="0" borderId="31" xfId="1" applyFont="1" applyBorder="1" applyAlignment="1">
      <alignment horizontal="right" vertical="center"/>
    </xf>
    <xf numFmtId="0" fontId="75" fillId="3" borderId="122" xfId="1" applyFont="1" applyFill="1" applyBorder="1" applyAlignment="1">
      <alignment horizontal="right" vertical="center"/>
    </xf>
    <xf numFmtId="0" fontId="24" fillId="6" borderId="25" xfId="1" applyFont="1" applyFill="1" applyBorder="1" applyAlignment="1">
      <alignment horizontal="right" vertical="center" shrinkToFit="1"/>
    </xf>
    <xf numFmtId="49" fontId="25" fillId="6" borderId="164" xfId="1" applyNumberFormat="1" applyFont="1" applyFill="1" applyBorder="1" applyAlignment="1">
      <alignment horizontal="right" vertical="center" shrinkToFit="1"/>
    </xf>
    <xf numFmtId="179" fontId="24" fillId="6" borderId="164" xfId="1" applyNumberFormat="1" applyFont="1" applyFill="1" applyBorder="1" applyAlignment="1">
      <alignment horizontal="right" vertical="center" shrinkToFit="1"/>
    </xf>
    <xf numFmtId="179" fontId="59" fillId="9" borderId="64" xfId="1" applyNumberFormat="1" applyFont="1" applyFill="1" applyBorder="1" applyAlignment="1">
      <alignment horizontal="right" vertical="center" shrinkToFit="1"/>
    </xf>
    <xf numFmtId="179" fontId="18" fillId="3" borderId="29" xfId="1" applyNumberFormat="1" applyFont="1" applyFill="1" applyBorder="1" applyAlignment="1">
      <alignment horizontal="right" vertical="center"/>
    </xf>
    <xf numFmtId="0" fontId="29" fillId="0" borderId="56" xfId="1" applyFont="1" applyBorder="1" applyAlignment="1">
      <alignment horizontal="right" vertical="center"/>
    </xf>
    <xf numFmtId="0" fontId="24" fillId="6" borderId="141" xfId="1" applyFont="1" applyFill="1" applyBorder="1" applyAlignment="1">
      <alignment horizontal="right" vertical="center" shrinkToFit="1"/>
    </xf>
    <xf numFmtId="49" fontId="24" fillId="6" borderId="166" xfId="1" applyNumberFormat="1" applyFont="1" applyFill="1" applyBorder="1" applyAlignment="1">
      <alignment horizontal="right" vertical="center" shrinkToFit="1"/>
    </xf>
    <xf numFmtId="0" fontId="24" fillId="6" borderId="166" xfId="1" applyFont="1" applyFill="1" applyBorder="1" applyAlignment="1">
      <alignment horizontal="right" vertical="center" wrapText="1" shrinkToFit="1"/>
    </xf>
    <xf numFmtId="49" fontId="59" fillId="9" borderId="83" xfId="1" applyNumberFormat="1" applyFont="1" applyFill="1" applyBorder="1" applyAlignment="1">
      <alignment horizontal="right" vertical="center" wrapText="1" shrinkToFit="1"/>
    </xf>
    <xf numFmtId="0" fontId="75" fillId="3" borderId="156" xfId="1" applyFont="1" applyFill="1" applyBorder="1" applyAlignment="1">
      <alignment horizontal="right" vertical="center"/>
    </xf>
    <xf numFmtId="49" fontId="24" fillId="6" borderId="148" xfId="1" applyNumberFormat="1" applyFont="1" applyFill="1" applyBorder="1" applyAlignment="1">
      <alignment horizontal="right" vertical="center" shrinkToFit="1"/>
    </xf>
    <xf numFmtId="49" fontId="2" fillId="6" borderId="146" xfId="1" applyNumberFormat="1" applyFont="1" applyFill="1" applyBorder="1" applyAlignment="1">
      <alignment horizontal="right" vertical="center" shrinkToFit="1"/>
    </xf>
    <xf numFmtId="49" fontId="59" fillId="9" borderId="112" xfId="1" applyNumberFormat="1" applyFont="1" applyFill="1" applyBorder="1" applyAlignment="1">
      <alignment horizontal="right" vertical="center" shrinkToFit="1"/>
    </xf>
    <xf numFmtId="49" fontId="18" fillId="3" borderId="119" xfId="1" applyNumberFormat="1" applyFont="1" applyFill="1" applyBorder="1" applyAlignment="1">
      <alignment horizontal="right" vertical="center"/>
    </xf>
    <xf numFmtId="0" fontId="29" fillId="0" borderId="156" xfId="1" applyFont="1" applyBorder="1" applyAlignment="1">
      <alignment horizontal="right" vertical="center"/>
    </xf>
    <xf numFmtId="0" fontId="22" fillId="0" borderId="156" xfId="1" applyFont="1" applyBorder="1" applyAlignment="1">
      <alignment horizontal="right" vertical="center"/>
    </xf>
    <xf numFmtId="0" fontId="25" fillId="6" borderId="146" xfId="1" applyFont="1" applyFill="1" applyBorder="1" applyAlignment="1">
      <alignment horizontal="right" vertical="center" shrinkToFit="1"/>
    </xf>
    <xf numFmtId="0" fontId="25" fillId="6" borderId="114" xfId="1" applyFont="1" applyFill="1" applyBorder="1" applyAlignment="1">
      <alignment horizontal="right" vertical="center" shrinkToFit="1"/>
    </xf>
    <xf numFmtId="0" fontId="26" fillId="0" borderId="0" xfId="1" applyFont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18" fillId="3" borderId="36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17" fillId="3" borderId="52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24" fillId="3" borderId="118" xfId="1" applyFont="1" applyFill="1" applyBorder="1" applyAlignment="1">
      <alignment vertical="center" shrinkToFit="1"/>
    </xf>
    <xf numFmtId="0" fontId="24" fillId="6" borderId="65" xfId="1" applyFont="1" applyFill="1" applyBorder="1" applyAlignment="1">
      <alignment vertical="center" shrinkToFit="1"/>
    </xf>
    <xf numFmtId="0" fontId="28" fillId="6" borderId="125" xfId="1" applyFont="1" applyFill="1" applyBorder="1" applyAlignment="1">
      <alignment horizontal="center" vertical="center"/>
    </xf>
    <xf numFmtId="0" fontId="58" fillId="8" borderId="46" xfId="1" applyFont="1" applyFill="1" applyBorder="1" applyAlignment="1">
      <alignment horizontal="center" vertical="center"/>
    </xf>
    <xf numFmtId="0" fontId="18" fillId="0" borderId="105" xfId="1" applyNumberFormat="1" applyFont="1" applyBorder="1" applyAlignment="1">
      <alignment horizontal="center" vertical="center"/>
    </xf>
    <xf numFmtId="179" fontId="18" fillId="3" borderId="28" xfId="1" applyNumberFormat="1" applyFont="1" applyFill="1" applyBorder="1" applyAlignment="1">
      <alignment horizontal="center" vertical="center"/>
    </xf>
    <xf numFmtId="0" fontId="33" fillId="3" borderId="7" xfId="1" applyFont="1" applyFill="1" applyBorder="1" applyAlignment="1">
      <alignment horizontal="right" vertical="center"/>
    </xf>
    <xf numFmtId="0" fontId="51" fillId="3" borderId="7" xfId="1" applyFont="1" applyFill="1" applyBorder="1" applyAlignment="1">
      <alignment horizontal="right" vertical="center"/>
    </xf>
    <xf numFmtId="0" fontId="51" fillId="0" borderId="58" xfId="1" applyFont="1" applyFill="1" applyBorder="1" applyAlignment="1">
      <alignment horizontal="right" vertical="center"/>
    </xf>
    <xf numFmtId="0" fontId="38" fillId="0" borderId="5" xfId="1" applyFont="1" applyFill="1" applyBorder="1" applyAlignment="1">
      <alignment horizontal="right" vertical="center"/>
    </xf>
    <xf numFmtId="0" fontId="25" fillId="6" borderId="20" xfId="1" applyFont="1" applyFill="1" applyBorder="1" applyAlignment="1">
      <alignment horizontal="right" vertical="center" shrinkToFit="1"/>
    </xf>
    <xf numFmtId="0" fontId="51" fillId="3" borderId="58" xfId="1" applyFont="1" applyFill="1" applyBorder="1" applyAlignment="1">
      <alignment horizontal="right" vertical="center"/>
    </xf>
    <xf numFmtId="0" fontId="25" fillId="6" borderId="167" xfId="1" applyFont="1" applyFill="1" applyBorder="1" applyAlignment="1">
      <alignment horizontal="right" vertical="center" shrinkToFit="1"/>
    </xf>
    <xf numFmtId="0" fontId="18" fillId="0" borderId="29" xfId="1" applyFont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8" fillId="3" borderId="101" xfId="1" applyFont="1" applyFill="1" applyBorder="1" applyAlignment="1">
      <alignment horizontal="center" vertical="center"/>
    </xf>
    <xf numFmtId="0" fontId="22" fillId="10" borderId="93" xfId="1" applyFont="1" applyFill="1" applyBorder="1" applyAlignment="1">
      <alignment horizontal="right" vertical="center"/>
    </xf>
    <xf numFmtId="0" fontId="51" fillId="10" borderId="93" xfId="1" applyFont="1" applyFill="1" applyBorder="1" applyAlignment="1">
      <alignment horizontal="right" vertical="center"/>
    </xf>
    <xf numFmtId="0" fontId="24" fillId="6" borderId="163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18" fillId="3" borderId="36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17" fillId="3" borderId="52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0" fontId="18" fillId="3" borderId="101" xfId="1" applyFont="1" applyFill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73" fillId="3" borderId="93" xfId="1" applyFont="1" applyFill="1" applyBorder="1" applyAlignment="1">
      <alignment horizontal="right" vertical="center"/>
    </xf>
    <xf numFmtId="0" fontId="9" fillId="3" borderId="156" xfId="1" applyFont="1" applyFill="1" applyBorder="1" applyAlignment="1">
      <alignment horizontal="center" vertical="center"/>
    </xf>
    <xf numFmtId="0" fontId="29" fillId="0" borderId="7" xfId="1" applyFont="1" applyFill="1" applyBorder="1" applyAlignment="1">
      <alignment horizontal="right" vertical="center"/>
    </xf>
    <xf numFmtId="0" fontId="50" fillId="3" borderId="5" xfId="1" applyFont="1" applyFill="1" applyBorder="1" applyAlignment="1">
      <alignment horizontal="right" vertical="center"/>
    </xf>
    <xf numFmtId="0" fontId="53" fillId="3" borderId="85" xfId="1" applyFont="1" applyFill="1" applyBorder="1" applyAlignment="1">
      <alignment horizontal="right" vertical="center"/>
    </xf>
    <xf numFmtId="0" fontId="29" fillId="0" borderId="58" xfId="1" applyFont="1" applyFill="1" applyBorder="1" applyAlignment="1">
      <alignment horizontal="right" vertical="center"/>
    </xf>
    <xf numFmtId="0" fontId="47" fillId="3" borderId="153" xfId="1" applyFont="1" applyFill="1" applyBorder="1" applyAlignment="1">
      <alignment horizontal="right" vertical="center"/>
    </xf>
    <xf numFmtId="0" fontId="47" fillId="3" borderId="96" xfId="1" applyFont="1" applyFill="1" applyBorder="1" applyAlignment="1">
      <alignment horizontal="right" vertical="center"/>
    </xf>
    <xf numFmtId="0" fontId="51" fillId="3" borderId="158" xfId="1" applyFont="1" applyFill="1" applyBorder="1" applyAlignment="1">
      <alignment horizontal="right" vertical="center"/>
    </xf>
    <xf numFmtId="0" fontId="51" fillId="0" borderId="115" xfId="1" applyFont="1" applyFill="1" applyBorder="1" applyAlignment="1">
      <alignment horizontal="right" vertical="center"/>
    </xf>
    <xf numFmtId="0" fontId="51" fillId="0" borderId="96" xfId="1" applyFont="1" applyFill="1" applyBorder="1" applyAlignment="1">
      <alignment horizontal="right" vertical="center"/>
    </xf>
    <xf numFmtId="0" fontId="51" fillId="3" borderId="96" xfId="1" applyFont="1" applyFill="1" applyBorder="1" applyAlignment="1">
      <alignment horizontal="right" vertical="center"/>
    </xf>
    <xf numFmtId="0" fontId="51" fillId="3" borderId="2" xfId="1" applyFont="1" applyFill="1" applyBorder="1" applyAlignment="1">
      <alignment horizontal="right" vertical="center"/>
    </xf>
    <xf numFmtId="0" fontId="22" fillId="3" borderId="115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horizontal="right" vertical="center"/>
    </xf>
    <xf numFmtId="0" fontId="22" fillId="0" borderId="115" xfId="1" applyFont="1" applyFill="1" applyBorder="1" applyAlignment="1">
      <alignment horizontal="right" vertical="center"/>
    </xf>
    <xf numFmtId="0" fontId="22" fillId="3" borderId="131" xfId="1" applyFont="1" applyFill="1" applyBorder="1" applyAlignment="1">
      <alignment horizontal="right" vertical="center"/>
    </xf>
    <xf numFmtId="0" fontId="39" fillId="0" borderId="15" xfId="1" applyFont="1" applyBorder="1" applyAlignment="1">
      <alignment horizontal="center" vertical="center" wrapText="1"/>
    </xf>
    <xf numFmtId="0" fontId="17" fillId="0" borderId="15" xfId="1" applyFont="1" applyBorder="1">
      <alignment vertical="center"/>
    </xf>
    <xf numFmtId="0" fontId="29" fillId="3" borderId="153" xfId="1" applyFont="1" applyFill="1" applyBorder="1" applyAlignment="1">
      <alignment horizontal="right" vertical="center"/>
    </xf>
    <xf numFmtId="0" fontId="38" fillId="0" borderId="115" xfId="1" applyFont="1" applyFill="1" applyBorder="1" applyAlignment="1">
      <alignment horizontal="right" vertical="center"/>
    </xf>
    <xf numFmtId="0" fontId="38" fillId="0" borderId="96" xfId="1" applyFont="1" applyFill="1" applyBorder="1" applyAlignment="1">
      <alignment horizontal="right" vertical="center"/>
    </xf>
    <xf numFmtId="0" fontId="38" fillId="3" borderId="131" xfId="1" applyFont="1" applyFill="1" applyBorder="1" applyAlignment="1">
      <alignment horizontal="right" vertical="center"/>
    </xf>
    <xf numFmtId="178" fontId="38" fillId="3" borderId="97" xfId="1" applyNumberFormat="1" applyFont="1" applyFill="1" applyBorder="1" applyAlignment="1">
      <alignment horizontal="right" vertical="center" shrinkToFit="1"/>
    </xf>
    <xf numFmtId="179" fontId="18" fillId="3" borderId="29" xfId="1" applyNumberFormat="1" applyFont="1" applyFill="1" applyBorder="1" applyAlignment="1">
      <alignment horizontal="center" vertical="center"/>
    </xf>
    <xf numFmtId="0" fontId="51" fillId="0" borderId="3" xfId="1" applyFont="1" applyFill="1" applyBorder="1" applyAlignment="1">
      <alignment horizontal="right" vertical="center"/>
    </xf>
    <xf numFmtId="0" fontId="51" fillId="0" borderId="158" xfId="1" applyFont="1" applyFill="1" applyBorder="1" applyAlignment="1">
      <alignment horizontal="right" vertical="center"/>
    </xf>
    <xf numFmtId="0" fontId="34" fillId="6" borderId="148" xfId="1" applyFont="1" applyFill="1" applyBorder="1" applyAlignment="1">
      <alignment horizontal="right" vertical="center" shrinkToFit="1"/>
    </xf>
    <xf numFmtId="0" fontId="33" fillId="3" borderId="120" xfId="1" applyFont="1" applyFill="1" applyBorder="1" applyAlignment="1">
      <alignment horizontal="right" vertical="center"/>
    </xf>
    <xf numFmtId="0" fontId="22" fillId="0" borderId="7" xfId="1" applyFont="1" applyBorder="1" applyAlignment="1">
      <alignment horizontal="right" vertical="center"/>
    </xf>
    <xf numFmtId="0" fontId="25" fillId="6" borderId="143" xfId="1" applyFont="1" applyFill="1" applyBorder="1" applyAlignment="1">
      <alignment horizontal="right" vertical="center" shrinkToFit="1"/>
    </xf>
    <xf numFmtId="0" fontId="27" fillId="3" borderId="58" xfId="1" applyFont="1" applyFill="1" applyBorder="1">
      <alignment vertical="center"/>
    </xf>
    <xf numFmtId="0" fontId="22" fillId="10" borderId="58" xfId="1" applyFont="1" applyFill="1" applyBorder="1" applyAlignment="1">
      <alignment horizontal="right" vertical="center"/>
    </xf>
    <xf numFmtId="49" fontId="17" fillId="0" borderId="48" xfId="1" applyNumberFormat="1" applyFont="1" applyBorder="1" applyAlignment="1">
      <alignment horizontal="center" vertical="center"/>
    </xf>
    <xf numFmtId="49" fontId="17" fillId="0" borderId="69" xfId="1" applyNumberFormat="1" applyFont="1" applyBorder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0" fontId="63" fillId="0" borderId="72" xfId="1" applyFont="1" applyBorder="1" applyAlignment="1">
      <alignment horizontal="center" vertical="center" wrapText="1"/>
    </xf>
    <xf numFmtId="0" fontId="63" fillId="0" borderId="75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2" fillId="5" borderId="16" xfId="1" applyFont="1" applyFill="1" applyBorder="1" applyAlignment="1">
      <alignment horizontal="center" vertical="center"/>
    </xf>
    <xf numFmtId="0" fontId="12" fillId="5" borderId="22" xfId="1" applyFont="1" applyFill="1" applyBorder="1" applyAlignment="1">
      <alignment horizontal="center" vertical="center"/>
    </xf>
    <xf numFmtId="0" fontId="12" fillId="5" borderId="23" xfId="1" applyFont="1" applyFill="1" applyBorder="1" applyAlignment="1">
      <alignment horizontal="center" vertical="center"/>
    </xf>
    <xf numFmtId="0" fontId="12" fillId="5" borderId="24" xfId="1" applyFont="1" applyFill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 shrinkToFit="1"/>
    </xf>
    <xf numFmtId="0" fontId="13" fillId="0" borderId="18" xfId="1" applyFont="1" applyBorder="1" applyAlignment="1">
      <alignment horizontal="center" vertical="center" shrinkToFit="1"/>
    </xf>
    <xf numFmtId="0" fontId="18" fillId="3" borderId="5" xfId="1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20" fillId="3" borderId="5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 shrinkToFit="1"/>
    </xf>
    <xf numFmtId="0" fontId="35" fillId="0" borderId="68" xfId="1" applyFont="1" applyBorder="1" applyAlignment="1">
      <alignment horizontal="center" vertical="center" wrapText="1"/>
    </xf>
    <xf numFmtId="0" fontId="17" fillId="0" borderId="42" xfId="1" applyFont="1" applyBorder="1" applyAlignment="1">
      <alignment horizontal="center" vertical="center" wrapText="1"/>
    </xf>
    <xf numFmtId="0" fontId="17" fillId="0" borderId="48" xfId="1" applyFont="1" applyBorder="1" applyAlignment="1">
      <alignment horizontal="center" vertical="center" wrapText="1"/>
    </xf>
    <xf numFmtId="0" fontId="17" fillId="0" borderId="92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49" fontId="17" fillId="0" borderId="41" xfId="1" applyNumberFormat="1" applyFont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0" fontId="44" fillId="0" borderId="0" xfId="1" applyFont="1" applyAlignment="1">
      <alignment horizontal="center" vertical="center" wrapText="1"/>
    </xf>
    <xf numFmtId="49" fontId="17" fillId="0" borderId="80" xfId="1" applyNumberFormat="1" applyFont="1" applyBorder="1" applyAlignment="1">
      <alignment horizontal="center" vertical="center"/>
    </xf>
    <xf numFmtId="49" fontId="17" fillId="0" borderId="66" xfId="1" applyNumberFormat="1" applyFont="1" applyBorder="1" applyAlignment="1">
      <alignment horizontal="center" vertical="center"/>
    </xf>
    <xf numFmtId="49" fontId="17" fillId="0" borderId="99" xfId="1" applyNumberFormat="1" applyFont="1" applyBorder="1" applyAlignment="1">
      <alignment horizontal="center" vertical="center"/>
    </xf>
    <xf numFmtId="49" fontId="17" fillId="0" borderId="48" xfId="1" applyNumberFormat="1" applyFont="1" applyBorder="1" applyAlignment="1">
      <alignment horizontal="center" vertical="center"/>
    </xf>
    <xf numFmtId="0" fontId="13" fillId="3" borderId="35" xfId="1" applyFont="1" applyFill="1" applyBorder="1" applyAlignment="1">
      <alignment horizontal="center" vertical="center"/>
    </xf>
    <xf numFmtId="0" fontId="13" fillId="3" borderId="43" xfId="1" applyFont="1" applyFill="1" applyBorder="1" applyAlignment="1">
      <alignment horizontal="center" vertical="center"/>
    </xf>
    <xf numFmtId="0" fontId="13" fillId="3" borderId="62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8" fillId="3" borderId="44" xfId="1" applyFont="1" applyFill="1" applyBorder="1" applyAlignment="1">
      <alignment horizontal="center" vertical="center"/>
    </xf>
    <xf numFmtId="0" fontId="18" fillId="3" borderId="7" xfId="1" applyFont="1" applyFill="1" applyBorder="1" applyAlignment="1">
      <alignment horizontal="left" vertical="center" wrapText="1"/>
    </xf>
    <xf numFmtId="0" fontId="20" fillId="3" borderId="37" xfId="1" applyFont="1" applyFill="1" applyBorder="1" applyAlignment="1">
      <alignment horizontal="center" vertical="center"/>
    </xf>
    <xf numFmtId="0" fontId="20" fillId="3" borderId="45" xfId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17" fillId="3" borderId="5" xfId="1" applyFont="1" applyFill="1" applyBorder="1" applyAlignment="1">
      <alignment horizontal="center" vertical="center"/>
    </xf>
    <xf numFmtId="0" fontId="17" fillId="3" borderId="20" xfId="1" applyFont="1" applyFill="1" applyBorder="1" applyAlignment="1">
      <alignment horizontal="center" vertical="center"/>
    </xf>
    <xf numFmtId="0" fontId="18" fillId="3" borderId="49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left" vertical="center" wrapText="1"/>
    </xf>
    <xf numFmtId="0" fontId="20" fillId="3" borderId="64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8" fillId="3" borderId="20" xfId="0" applyFont="1" applyFill="1" applyBorder="1" applyAlignment="1">
      <alignment horizontal="left" vertical="center" wrapText="1"/>
    </xf>
    <xf numFmtId="49" fontId="17" fillId="0" borderId="69" xfId="1" applyNumberFormat="1" applyFont="1" applyBorder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0" fontId="13" fillId="0" borderId="70" xfId="1" applyFont="1" applyBorder="1" applyAlignment="1">
      <alignment horizontal="center" vertical="center"/>
    </xf>
    <xf numFmtId="49" fontId="17" fillId="4" borderId="41" xfId="1" applyNumberFormat="1" applyFont="1" applyFill="1" applyBorder="1" applyAlignment="1">
      <alignment horizontal="center" vertical="center"/>
    </xf>
    <xf numFmtId="49" fontId="17" fillId="4" borderId="13" xfId="1" applyNumberFormat="1" applyFont="1" applyFill="1" applyBorder="1" applyAlignment="1">
      <alignment horizontal="center" vertical="center"/>
    </xf>
    <xf numFmtId="49" fontId="17" fillId="4" borderId="66" xfId="1" applyNumberFormat="1" applyFont="1" applyFill="1" applyBorder="1" applyAlignment="1">
      <alignment horizontal="center" vertical="center"/>
    </xf>
    <xf numFmtId="0" fontId="13" fillId="0" borderId="67" xfId="1" applyFont="1" applyBorder="1" applyAlignment="1">
      <alignment horizontal="center" vertical="center"/>
    </xf>
    <xf numFmtId="0" fontId="18" fillId="3" borderId="58" xfId="1" applyFont="1" applyFill="1" applyBorder="1" applyAlignment="1">
      <alignment horizontal="left" vertical="center" wrapText="1"/>
    </xf>
    <xf numFmtId="0" fontId="20" fillId="3" borderId="58" xfId="1" applyFont="1" applyFill="1" applyBorder="1" applyAlignment="1">
      <alignment horizontal="center" vertical="center" shrinkToFit="1"/>
    </xf>
    <xf numFmtId="0" fontId="17" fillId="3" borderId="58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20" fillId="3" borderId="71" xfId="1" applyFont="1" applyFill="1" applyBorder="1" applyAlignment="1">
      <alignment horizontal="center" vertical="center"/>
    </xf>
    <xf numFmtId="0" fontId="17" fillId="3" borderId="52" xfId="1" applyFont="1" applyFill="1" applyBorder="1" applyAlignment="1">
      <alignment horizontal="center" vertical="center"/>
    </xf>
    <xf numFmtId="0" fontId="13" fillId="3" borderId="75" xfId="1" applyFont="1" applyFill="1" applyBorder="1" applyAlignment="1">
      <alignment horizontal="center" vertical="center"/>
    </xf>
    <xf numFmtId="0" fontId="18" fillId="3" borderId="7" xfId="1" applyFont="1" applyFill="1" applyBorder="1" applyAlignment="1">
      <alignment horizontal="left" vertical="center" wrapText="1" shrinkToFit="1"/>
    </xf>
    <xf numFmtId="0" fontId="18" fillId="3" borderId="76" xfId="1" applyFont="1" applyFill="1" applyBorder="1" applyAlignment="1">
      <alignment horizontal="left" vertical="center" wrapText="1" shrinkToFit="1"/>
    </xf>
    <xf numFmtId="0" fontId="18" fillId="3" borderId="20" xfId="1" applyFont="1" applyFill="1" applyBorder="1" applyAlignment="1">
      <alignment horizontal="left" vertical="center" wrapText="1" shrinkToFit="1"/>
    </xf>
    <xf numFmtId="0" fontId="20" fillId="3" borderId="37" xfId="1" applyFont="1" applyFill="1" applyBorder="1" applyAlignment="1">
      <alignment horizontal="center" vertical="center" shrinkToFit="1"/>
    </xf>
    <xf numFmtId="0" fontId="20" fillId="3" borderId="0" xfId="1" applyFont="1" applyFill="1" applyBorder="1" applyAlignment="1">
      <alignment horizontal="center" vertical="center" shrinkToFit="1"/>
    </xf>
    <xf numFmtId="0" fontId="20" fillId="3" borderId="64" xfId="1" applyFont="1" applyFill="1" applyBorder="1" applyAlignment="1">
      <alignment horizontal="center" vertical="center" shrinkToFit="1"/>
    </xf>
    <xf numFmtId="0" fontId="17" fillId="3" borderId="76" xfId="1" applyFont="1" applyFill="1" applyBorder="1" applyAlignment="1">
      <alignment horizontal="center" vertical="center"/>
    </xf>
    <xf numFmtId="0" fontId="13" fillId="3" borderId="67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20" fillId="3" borderId="58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49" fontId="17" fillId="4" borderId="80" xfId="1" applyNumberFormat="1" applyFont="1" applyFill="1" applyBorder="1" applyAlignment="1">
      <alignment horizontal="center" vertical="center"/>
    </xf>
    <xf numFmtId="0" fontId="13" fillId="3" borderId="78" xfId="1" applyFont="1" applyFill="1" applyBorder="1" applyAlignment="1">
      <alignment horizontal="center" vertical="center"/>
    </xf>
    <xf numFmtId="0" fontId="18" fillId="3" borderId="76" xfId="1" applyFont="1" applyFill="1" applyBorder="1" applyAlignment="1">
      <alignment horizontal="left" vertical="center" wrapText="1"/>
    </xf>
    <xf numFmtId="0" fontId="20" fillId="3" borderId="76" xfId="1" applyFont="1" applyFill="1" applyBorder="1" applyAlignment="1">
      <alignment horizontal="center" vertical="center"/>
    </xf>
    <xf numFmtId="0" fontId="17" fillId="3" borderId="79" xfId="1" applyFont="1" applyFill="1" applyBorder="1" applyAlignment="1">
      <alignment horizontal="center" vertical="center"/>
    </xf>
    <xf numFmtId="49" fontId="17" fillId="4" borderId="74" xfId="1" applyNumberFormat="1" applyFont="1" applyFill="1" applyBorder="1" applyAlignment="1">
      <alignment horizontal="center" vertical="center"/>
    </xf>
    <xf numFmtId="49" fontId="17" fillId="4" borderId="77" xfId="1" applyNumberFormat="1" applyFont="1" applyFill="1" applyBorder="1" applyAlignment="1">
      <alignment horizontal="center" vertical="center"/>
    </xf>
    <xf numFmtId="0" fontId="18" fillId="3" borderId="79" xfId="1" applyFont="1" applyFill="1" applyBorder="1" applyAlignment="1">
      <alignment horizontal="left" vertical="center" wrapText="1"/>
    </xf>
    <xf numFmtId="0" fontId="20" fillId="3" borderId="79" xfId="1" applyFont="1" applyFill="1" applyBorder="1" applyAlignment="1">
      <alignment horizontal="center" vertical="center"/>
    </xf>
    <xf numFmtId="0" fontId="13" fillId="3" borderId="72" xfId="1" applyFont="1" applyFill="1" applyBorder="1" applyAlignment="1">
      <alignment horizontal="center" vertical="center"/>
    </xf>
    <xf numFmtId="0" fontId="18" fillId="3" borderId="88" xfId="1" applyFont="1" applyFill="1" applyBorder="1" applyAlignment="1">
      <alignment horizontal="left" vertical="center" wrapText="1"/>
    </xf>
    <xf numFmtId="0" fontId="20" fillId="3" borderId="0" xfId="1" applyFont="1" applyFill="1" applyBorder="1" applyAlignment="1">
      <alignment horizontal="center" vertical="center"/>
    </xf>
    <xf numFmtId="0" fontId="17" fillId="3" borderId="73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left" vertical="center" wrapText="1"/>
    </xf>
    <xf numFmtId="0" fontId="18" fillId="0" borderId="76" xfId="1" applyFont="1" applyFill="1" applyBorder="1" applyAlignment="1">
      <alignment horizontal="left" vertical="center" wrapText="1"/>
    </xf>
    <xf numFmtId="0" fontId="18" fillId="0" borderId="52" xfId="1" applyFont="1" applyFill="1" applyBorder="1" applyAlignment="1">
      <alignment horizontal="left" vertical="center"/>
    </xf>
    <xf numFmtId="0" fontId="20" fillId="3" borderId="122" xfId="1" applyFont="1" applyFill="1" applyBorder="1" applyAlignment="1">
      <alignment horizontal="center" vertical="center"/>
    </xf>
    <xf numFmtId="0" fontId="20" fillId="3" borderId="18" xfId="1" applyFont="1" applyFill="1" applyBorder="1" applyAlignment="1">
      <alignment horizontal="center" vertical="center"/>
    </xf>
    <xf numFmtId="0" fontId="20" fillId="3" borderId="81" xfId="1" applyFont="1" applyFill="1" applyBorder="1" applyAlignment="1">
      <alignment horizontal="center" vertical="center"/>
    </xf>
    <xf numFmtId="0" fontId="20" fillId="3" borderId="83" xfId="1" applyFont="1" applyFill="1" applyBorder="1" applyAlignment="1">
      <alignment horizontal="center" vertical="center"/>
    </xf>
    <xf numFmtId="0" fontId="18" fillId="0" borderId="5" xfId="1" applyFont="1" applyFill="1" applyBorder="1" applyAlignment="1">
      <alignment horizontal="left" vertical="center" wrapText="1"/>
    </xf>
    <xf numFmtId="0" fontId="18" fillId="0" borderId="52" xfId="1" applyFont="1" applyFill="1" applyBorder="1" applyAlignment="1">
      <alignment horizontal="left" vertical="center" wrapText="1"/>
    </xf>
    <xf numFmtId="0" fontId="13" fillId="3" borderId="86" xfId="1" applyFont="1" applyFill="1" applyBorder="1" applyAlignment="1">
      <alignment horizontal="center" vertical="center"/>
    </xf>
    <xf numFmtId="0" fontId="18" fillId="3" borderId="87" xfId="1" applyFont="1" applyFill="1" applyBorder="1" applyAlignment="1">
      <alignment horizontal="center" vertical="center"/>
    </xf>
    <xf numFmtId="0" fontId="20" fillId="3" borderId="85" xfId="1" applyFont="1" applyFill="1" applyBorder="1" applyAlignment="1">
      <alignment horizontal="center" vertical="center"/>
    </xf>
    <xf numFmtId="0" fontId="20" fillId="3" borderId="123" xfId="1" applyFont="1" applyFill="1" applyBorder="1" applyAlignment="1">
      <alignment horizontal="center" vertical="center"/>
    </xf>
    <xf numFmtId="0" fontId="20" fillId="3" borderId="89" xfId="1" applyFont="1" applyFill="1" applyBorder="1" applyAlignment="1">
      <alignment horizontal="center" vertical="center"/>
    </xf>
    <xf numFmtId="0" fontId="17" fillId="3" borderId="88" xfId="1" applyFont="1" applyFill="1" applyBorder="1" applyAlignment="1">
      <alignment horizontal="center" vertical="center"/>
    </xf>
    <xf numFmtId="49" fontId="17" fillId="0" borderId="42" xfId="1" applyNumberFormat="1" applyFont="1" applyBorder="1" applyAlignment="1">
      <alignment horizontal="center" vertical="center"/>
    </xf>
    <xf numFmtId="49" fontId="17" fillId="0" borderId="92" xfId="1" applyNumberFormat="1" applyFont="1" applyBorder="1" applyAlignment="1">
      <alignment horizontal="center" vertical="center"/>
    </xf>
    <xf numFmtId="0" fontId="20" fillId="3" borderId="93" xfId="1" applyFont="1" applyFill="1" applyBorder="1" applyAlignment="1">
      <alignment horizontal="center" vertical="center"/>
    </xf>
    <xf numFmtId="0" fontId="20" fillId="3" borderId="7" xfId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49" fontId="17" fillId="0" borderId="98" xfId="1" applyNumberFormat="1" applyFont="1" applyBorder="1" applyAlignment="1">
      <alignment horizontal="center" vertical="center"/>
    </xf>
    <xf numFmtId="0" fontId="20" fillId="3" borderId="73" xfId="1" applyFont="1" applyFill="1" applyBorder="1" applyAlignment="1">
      <alignment horizontal="center" vertical="center"/>
    </xf>
    <xf numFmtId="0" fontId="17" fillId="3" borderId="73" xfId="1" applyFont="1" applyFill="1" applyBorder="1" applyAlignment="1">
      <alignment horizontal="center" vertical="center" wrapText="1"/>
    </xf>
    <xf numFmtId="0" fontId="17" fillId="3" borderId="76" xfId="1" applyFont="1" applyFill="1" applyBorder="1" applyAlignment="1">
      <alignment horizontal="center" vertical="center" wrapText="1"/>
    </xf>
    <xf numFmtId="0" fontId="17" fillId="3" borderId="58" xfId="1" applyFont="1" applyFill="1" applyBorder="1" applyAlignment="1">
      <alignment horizontal="center" vertical="center" wrapText="1"/>
    </xf>
    <xf numFmtId="0" fontId="13" fillId="3" borderId="100" xfId="1" applyFont="1" applyFill="1" applyBorder="1" applyAlignment="1">
      <alignment horizontal="center" vertical="center"/>
    </xf>
    <xf numFmtId="0" fontId="18" fillId="3" borderId="101" xfId="1" applyFont="1" applyFill="1" applyBorder="1" applyAlignment="1">
      <alignment horizontal="center" vertical="center"/>
    </xf>
    <xf numFmtId="0" fontId="18" fillId="3" borderId="96" xfId="1" applyFont="1" applyFill="1" applyBorder="1" applyAlignment="1">
      <alignment horizontal="left" vertical="center" wrapText="1"/>
    </xf>
    <xf numFmtId="0" fontId="20" fillId="3" borderId="115" xfId="1" applyFont="1" applyFill="1" applyBorder="1" applyAlignment="1">
      <alignment horizontal="center" vertical="center"/>
    </xf>
    <xf numFmtId="0" fontId="17" fillId="3" borderId="96" xfId="1" applyFont="1" applyFill="1" applyBorder="1" applyAlignment="1">
      <alignment horizontal="center" vertical="center"/>
    </xf>
    <xf numFmtId="0" fontId="20" fillId="3" borderId="96" xfId="1" applyFont="1" applyFill="1" applyBorder="1" applyAlignment="1">
      <alignment horizontal="center" vertical="center"/>
    </xf>
    <xf numFmtId="0" fontId="13" fillId="3" borderId="102" xfId="1" applyFont="1" applyFill="1" applyBorder="1" applyAlignment="1">
      <alignment horizontal="center" vertical="center"/>
    </xf>
    <xf numFmtId="0" fontId="18" fillId="3" borderId="103" xfId="1" applyFont="1" applyFill="1" applyBorder="1" applyAlignment="1">
      <alignment horizontal="left" vertical="center" wrapText="1"/>
    </xf>
    <xf numFmtId="0" fontId="20" fillId="3" borderId="103" xfId="1" applyFont="1" applyFill="1" applyBorder="1" applyAlignment="1">
      <alignment horizontal="center" vertical="center"/>
    </xf>
    <xf numFmtId="0" fontId="17" fillId="3" borderId="103" xfId="1" applyFont="1" applyFill="1" applyBorder="1" applyAlignment="1">
      <alignment horizontal="center" vertical="center"/>
    </xf>
    <xf numFmtId="0" fontId="13" fillId="3" borderId="75" xfId="1" applyFont="1" applyFill="1" applyBorder="1" applyAlignment="1">
      <alignment horizontal="center" vertical="center" wrapText="1"/>
    </xf>
    <xf numFmtId="0" fontId="13" fillId="3" borderId="78" xfId="1" applyFont="1" applyFill="1" applyBorder="1" applyAlignment="1">
      <alignment horizontal="center" vertical="center" wrapText="1"/>
    </xf>
    <xf numFmtId="0" fontId="18" fillId="3" borderId="52" xfId="0" applyFont="1" applyFill="1" applyBorder="1" applyAlignment="1">
      <alignment horizontal="left" vertical="center" wrapText="1"/>
    </xf>
    <xf numFmtId="0" fontId="13" fillId="3" borderId="116" xfId="1" applyFont="1" applyFill="1" applyBorder="1" applyAlignment="1">
      <alignment horizontal="center" vertical="center"/>
    </xf>
    <xf numFmtId="0" fontId="18" fillId="3" borderId="88" xfId="0" applyFont="1" applyFill="1" applyBorder="1" applyAlignment="1">
      <alignment horizontal="left" vertical="center" wrapText="1"/>
    </xf>
    <xf numFmtId="0" fontId="17" fillId="3" borderId="117" xfId="1" applyFont="1" applyFill="1" applyBorder="1" applyAlignment="1">
      <alignment horizontal="center" vertical="center"/>
    </xf>
    <xf numFmtId="0" fontId="18" fillId="3" borderId="73" xfId="0" applyFont="1" applyFill="1" applyBorder="1" applyAlignment="1">
      <alignment horizontal="left" vertical="center" wrapText="1"/>
    </xf>
    <xf numFmtId="0" fontId="18" fillId="3" borderId="76" xfId="0" applyFont="1" applyFill="1" applyBorder="1" applyAlignment="1">
      <alignment horizontal="left" vertical="center" wrapText="1"/>
    </xf>
    <xf numFmtId="0" fontId="18" fillId="3" borderId="79" xfId="0" applyFont="1" applyFill="1" applyBorder="1" applyAlignment="1">
      <alignment horizontal="left" vertical="center" wrapText="1"/>
    </xf>
    <xf numFmtId="0" fontId="18" fillId="0" borderId="27" xfId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4" borderId="27" xfId="1" applyFont="1" applyFill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69" fillId="2" borderId="2" xfId="1" applyFont="1" applyFill="1" applyBorder="1" applyAlignment="1">
      <alignment horizontal="center" vertical="center"/>
    </xf>
    <xf numFmtId="0" fontId="69" fillId="2" borderId="3" xfId="1" applyFont="1" applyFill="1" applyBorder="1" applyAlignment="1">
      <alignment horizontal="center" vertical="center"/>
    </xf>
    <xf numFmtId="0" fontId="69" fillId="2" borderId="4" xfId="1" applyFont="1" applyFill="1" applyBorder="1" applyAlignment="1">
      <alignment horizontal="center" vertical="center"/>
    </xf>
    <xf numFmtId="0" fontId="70" fillId="3" borderId="7" xfId="1" applyFont="1" applyFill="1" applyBorder="1" applyAlignment="1">
      <alignment horizontal="center" vertical="center" wrapText="1"/>
    </xf>
    <xf numFmtId="0" fontId="70" fillId="3" borderId="5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52" xfId="1" applyFont="1" applyFill="1" applyBorder="1" applyAlignment="1">
      <alignment horizontal="center" vertical="center"/>
    </xf>
    <xf numFmtId="0" fontId="9" fillId="3" borderId="20" xfId="1" applyFont="1" applyFill="1" applyBorder="1" applyAlignment="1">
      <alignment horizontal="center" vertical="center"/>
    </xf>
    <xf numFmtId="0" fontId="11" fillId="3" borderId="73" xfId="1" applyFont="1" applyFill="1" applyBorder="1" applyAlignment="1">
      <alignment horizontal="center" vertical="center"/>
    </xf>
    <xf numFmtId="0" fontId="11" fillId="3" borderId="76" xfId="1" applyFont="1" applyFill="1" applyBorder="1" applyAlignment="1">
      <alignment horizontal="center" vertical="center"/>
    </xf>
    <xf numFmtId="0" fontId="11" fillId="3" borderId="79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2" fillId="0" borderId="15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9" fillId="3" borderId="72" xfId="1" applyFont="1" applyFill="1" applyBorder="1" applyAlignment="1">
      <alignment horizontal="center" vertical="center"/>
    </xf>
    <xf numFmtId="0" fontId="9" fillId="3" borderId="75" xfId="1" applyFont="1" applyFill="1" applyBorder="1" applyAlignment="1">
      <alignment horizontal="center" vertical="center"/>
    </xf>
    <xf numFmtId="0" fontId="9" fillId="3" borderId="78" xfId="1" applyFont="1" applyFill="1" applyBorder="1" applyAlignment="1">
      <alignment horizontal="center" vertical="center"/>
    </xf>
    <xf numFmtId="0" fontId="55" fillId="3" borderId="36" xfId="1" applyFont="1" applyFill="1" applyBorder="1" applyAlignment="1">
      <alignment horizontal="center" vertical="center"/>
    </xf>
    <xf numFmtId="0" fontId="55" fillId="3" borderId="94" xfId="1" applyFont="1" applyFill="1" applyBorder="1" applyAlignment="1">
      <alignment horizontal="center" vertical="center"/>
    </xf>
    <xf numFmtId="0" fontId="55" fillId="3" borderId="63" xfId="1" applyFont="1" applyFill="1" applyBorder="1" applyAlignment="1">
      <alignment horizontal="center" vertical="center"/>
    </xf>
    <xf numFmtId="0" fontId="24" fillId="3" borderId="7" xfId="1" applyFont="1" applyFill="1" applyBorder="1" applyAlignment="1">
      <alignment horizontal="center" vertical="center" wrapText="1"/>
    </xf>
    <xf numFmtId="0" fontId="24" fillId="3" borderId="5" xfId="1" applyFont="1" applyFill="1" applyBorder="1" applyAlignment="1">
      <alignment horizontal="center" vertical="center" wrapText="1"/>
    </xf>
    <xf numFmtId="0" fontId="18" fillId="3" borderId="138" xfId="1" applyFont="1" applyFill="1" applyBorder="1" applyAlignment="1">
      <alignment horizontal="center" vertical="center" wrapText="1" shrinkToFit="1"/>
    </xf>
    <xf numFmtId="0" fontId="18" fillId="3" borderId="42" xfId="1" applyFont="1" applyFill="1" applyBorder="1" applyAlignment="1">
      <alignment horizontal="center" vertical="center" wrapText="1" shrinkToFit="1"/>
    </xf>
    <xf numFmtId="0" fontId="18" fillId="3" borderId="68" xfId="1" applyFont="1" applyFill="1" applyBorder="1" applyAlignment="1">
      <alignment horizontal="center" vertical="center" wrapText="1" shrinkToFit="1"/>
    </xf>
    <xf numFmtId="0" fontId="18" fillId="3" borderId="48" xfId="1" applyFont="1" applyFill="1" applyBorder="1" applyAlignment="1">
      <alignment horizontal="center" vertical="center" wrapText="1" shrinkToFit="1"/>
    </xf>
    <xf numFmtId="0" fontId="18" fillId="3" borderId="139" xfId="1" applyFont="1" applyFill="1" applyBorder="1" applyAlignment="1">
      <alignment horizontal="center" vertical="center" wrapText="1" shrinkToFit="1"/>
    </xf>
    <xf numFmtId="0" fontId="18" fillId="3" borderId="92" xfId="1" applyFont="1" applyFill="1" applyBorder="1" applyAlignment="1">
      <alignment horizontal="center" vertical="center" wrapText="1" shrinkToFit="1"/>
    </xf>
    <xf numFmtId="0" fontId="9" fillId="3" borderId="113" xfId="1" applyFont="1" applyFill="1" applyBorder="1" applyAlignment="1">
      <alignment horizontal="center" vertical="center"/>
    </xf>
    <xf numFmtId="0" fontId="9" fillId="3" borderId="140" xfId="1" applyFont="1" applyFill="1" applyBorder="1" applyAlignment="1">
      <alignment horizontal="center" vertical="center"/>
    </xf>
    <xf numFmtId="0" fontId="11" fillId="3" borderId="138" xfId="1" applyFont="1" applyFill="1" applyBorder="1" applyAlignment="1">
      <alignment horizontal="center" vertical="center"/>
    </xf>
    <xf numFmtId="0" fontId="11" fillId="3" borderId="68" xfId="1" applyFont="1" applyFill="1" applyBorder="1" applyAlignment="1">
      <alignment horizontal="center" vertical="center"/>
    </xf>
    <xf numFmtId="0" fontId="9" fillId="3" borderId="123" xfId="1" applyFont="1" applyFill="1" applyBorder="1" applyAlignment="1">
      <alignment horizontal="center" vertical="center"/>
    </xf>
    <xf numFmtId="0" fontId="11" fillId="3" borderId="139" xfId="1" applyFont="1" applyFill="1" applyBorder="1" applyAlignment="1">
      <alignment horizontal="center" vertical="center"/>
    </xf>
    <xf numFmtId="0" fontId="18" fillId="3" borderId="73" xfId="1" applyFont="1" applyFill="1" applyBorder="1" applyAlignment="1">
      <alignment horizontal="center" vertical="center" wrapText="1"/>
    </xf>
    <xf numFmtId="0" fontId="18" fillId="3" borderId="79" xfId="1" applyFont="1" applyFill="1" applyBorder="1" applyAlignment="1">
      <alignment horizontal="center" vertical="center" wrapText="1"/>
    </xf>
    <xf numFmtId="0" fontId="9" fillId="3" borderId="73" xfId="1" applyFont="1" applyFill="1" applyBorder="1" applyAlignment="1">
      <alignment horizontal="center" vertical="center"/>
    </xf>
    <xf numFmtId="0" fontId="9" fillId="3" borderId="79" xfId="0" applyFont="1" applyFill="1" applyBorder="1"/>
    <xf numFmtId="0" fontId="17" fillId="3" borderId="0" xfId="1" applyFont="1" applyFill="1" applyAlignment="1">
      <alignment horizontal="center" vertical="center"/>
    </xf>
    <xf numFmtId="0" fontId="18" fillId="3" borderId="138" xfId="1" applyFont="1" applyFill="1" applyBorder="1" applyAlignment="1">
      <alignment horizontal="center" vertical="center"/>
    </xf>
    <xf numFmtId="0" fontId="18" fillId="3" borderId="139" xfId="1" applyFont="1" applyFill="1" applyBorder="1" applyAlignment="1">
      <alignment horizontal="center" vertical="center"/>
    </xf>
    <xf numFmtId="0" fontId="18" fillId="3" borderId="73" xfId="1" applyFont="1" applyFill="1" applyBorder="1" applyAlignment="1">
      <alignment horizontal="left" vertical="center" wrapText="1"/>
    </xf>
    <xf numFmtId="0" fontId="63" fillId="3" borderId="68" xfId="1" applyFont="1" applyFill="1" applyBorder="1" applyAlignment="1">
      <alignment horizontal="center" vertical="center" wrapText="1"/>
    </xf>
    <xf numFmtId="0" fontId="18" fillId="0" borderId="109" xfId="1" applyFont="1" applyBorder="1" applyAlignment="1">
      <alignment horizontal="center" vertical="center"/>
    </xf>
    <xf numFmtId="0" fontId="63" fillId="3" borderId="72" xfId="1" applyFont="1" applyFill="1" applyBorder="1" applyAlignment="1">
      <alignment horizontal="center" vertical="center" wrapText="1"/>
    </xf>
    <xf numFmtId="0" fontId="63" fillId="3" borderId="75" xfId="1" applyFont="1" applyFill="1" applyBorder="1" applyAlignment="1">
      <alignment horizontal="center" vertical="center" wrapText="1"/>
    </xf>
    <xf numFmtId="0" fontId="63" fillId="3" borderId="78" xfId="1" applyFont="1" applyFill="1" applyBorder="1" applyAlignment="1">
      <alignment horizontal="center" vertical="center" wrapText="1"/>
    </xf>
    <xf numFmtId="0" fontId="4" fillId="0" borderId="72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18" fillId="3" borderId="162" xfId="1" applyFont="1" applyFill="1" applyBorder="1" applyAlignment="1">
      <alignment horizontal="center" vertical="center"/>
    </xf>
    <xf numFmtId="0" fontId="20" fillId="3" borderId="140" xfId="1" applyFont="1" applyFill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18" fillId="3" borderId="68" xfId="1" applyFont="1" applyFill="1" applyBorder="1" applyAlignment="1">
      <alignment horizontal="center" vertical="center"/>
    </xf>
    <xf numFmtId="0" fontId="17" fillId="0" borderId="73" xfId="1" applyFont="1" applyBorder="1" applyAlignment="1">
      <alignment horizontal="center" vertical="center"/>
    </xf>
    <xf numFmtId="0" fontId="17" fillId="0" borderId="76" xfId="1" applyFont="1" applyBorder="1" applyAlignment="1">
      <alignment horizontal="center" vertical="center"/>
    </xf>
    <xf numFmtId="0" fontId="17" fillId="0" borderId="79" xfId="1" applyFont="1" applyBorder="1" applyAlignment="1">
      <alignment horizontal="center" vertical="center"/>
    </xf>
    <xf numFmtId="0" fontId="63" fillId="0" borderId="72" xfId="1" applyFont="1" applyBorder="1" applyAlignment="1">
      <alignment horizontal="center" vertical="center" wrapText="1"/>
    </xf>
    <xf numFmtId="0" fontId="63" fillId="0" borderId="75" xfId="1" applyFont="1" applyBorder="1" applyAlignment="1">
      <alignment horizontal="center" vertical="center" wrapText="1"/>
    </xf>
    <xf numFmtId="0" fontId="63" fillId="0" borderId="78" xfId="1" applyFont="1" applyBorder="1" applyAlignment="1">
      <alignment horizontal="center" vertical="center" wrapText="1"/>
    </xf>
    <xf numFmtId="0" fontId="20" fillId="3" borderId="113" xfId="1" applyFont="1" applyFill="1" applyBorder="1" applyAlignment="1">
      <alignment horizontal="center" vertical="center"/>
    </xf>
    <xf numFmtId="0" fontId="20" fillId="3" borderId="88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11" borderId="0" xfId="1" applyFont="1" applyFill="1" applyAlignment="1">
      <alignment horizontal="center" vertical="center" wrapText="1"/>
    </xf>
    <xf numFmtId="49" fontId="17" fillId="0" borderId="0" xfId="1" applyNumberFormat="1" applyFont="1" applyBorder="1" applyAlignment="1">
      <alignment horizontal="center" vertical="center"/>
    </xf>
    <xf numFmtId="49" fontId="17" fillId="4" borderId="0" xfId="1" applyNumberFormat="1" applyFont="1" applyFill="1" applyBorder="1" applyAlignment="1">
      <alignment horizontal="center" vertical="center"/>
    </xf>
    <xf numFmtId="0" fontId="17" fillId="0" borderId="92" xfId="1" applyFont="1" applyBorder="1">
      <alignment vertical="center"/>
    </xf>
    <xf numFmtId="0" fontId="77" fillId="0" borderId="92" xfId="1" applyFont="1" applyBorder="1" applyAlignment="1">
      <alignment horizontal="center" vertical="center" wrapText="1"/>
    </xf>
    <xf numFmtId="0" fontId="55" fillId="3" borderId="0" xfId="1" applyFont="1" applyFill="1" applyBorder="1" applyAlignment="1">
      <alignment horizontal="right" vertical="center" shrinkToFit="1"/>
    </xf>
    <xf numFmtId="0" fontId="62" fillId="3" borderId="0" xfId="1" applyFont="1" applyFill="1" applyBorder="1">
      <alignment vertical="center"/>
    </xf>
    <xf numFmtId="0" fontId="22" fillId="3" borderId="0" xfId="1" applyFont="1" applyFill="1" applyBorder="1">
      <alignment vertical="center"/>
    </xf>
    <xf numFmtId="0" fontId="67" fillId="6" borderId="0" xfId="1" applyFont="1" applyFill="1" applyBorder="1" applyAlignment="1">
      <alignment vertical="center" shrinkToFit="1"/>
    </xf>
    <xf numFmtId="49" fontId="11" fillId="0" borderId="0" xfId="1" applyNumberFormat="1" applyFont="1">
      <alignment vertical="center"/>
    </xf>
    <xf numFmtId="0" fontId="11" fillId="0" borderId="0" xfId="1" applyNumberFormat="1" applyFont="1">
      <alignment vertical="center"/>
    </xf>
    <xf numFmtId="0" fontId="6" fillId="0" borderId="0" xfId="1" applyNumberFormat="1" applyFont="1">
      <alignment vertical="center"/>
    </xf>
    <xf numFmtId="0" fontId="55" fillId="0" borderId="0" xfId="1" applyNumberFormat="1" applyFont="1" applyAlignment="1">
      <alignment horizontal="center" vertical="center"/>
    </xf>
    <xf numFmtId="0" fontId="17" fillId="0" borderId="41" xfId="1" applyNumberFormat="1" applyFont="1" applyBorder="1" applyAlignment="1">
      <alignment horizontal="center" vertical="center"/>
    </xf>
    <xf numFmtId="0" fontId="17" fillId="0" borderId="69" xfId="1" applyNumberFormat="1" applyFont="1" applyBorder="1" applyAlignment="1">
      <alignment horizontal="center" vertical="center"/>
    </xf>
    <xf numFmtId="0" fontId="17" fillId="0" borderId="13" xfId="1" applyNumberFormat="1" applyFont="1" applyBorder="1" applyAlignment="1">
      <alignment horizontal="center" vertical="center"/>
    </xf>
    <xf numFmtId="0" fontId="17" fillId="0" borderId="0" xfId="1" applyNumberFormat="1" applyFont="1" applyBorder="1" applyAlignment="1">
      <alignment horizontal="center" vertical="center"/>
    </xf>
    <xf numFmtId="0" fontId="17" fillId="0" borderId="66" xfId="1" applyNumberFormat="1" applyFont="1" applyBorder="1" applyAlignment="1">
      <alignment horizontal="center" vertical="center"/>
    </xf>
    <xf numFmtId="0" fontId="17" fillId="4" borderId="41" xfId="1" applyNumberFormat="1" applyFont="1" applyFill="1" applyBorder="1" applyAlignment="1">
      <alignment horizontal="center" vertical="center"/>
    </xf>
    <xf numFmtId="0" fontId="17" fillId="4" borderId="0" xfId="1" applyNumberFormat="1" applyFont="1" applyFill="1" applyBorder="1" applyAlignment="1">
      <alignment horizontal="center" vertical="center"/>
    </xf>
    <xf numFmtId="0" fontId="17" fillId="4" borderId="13" xfId="1" applyNumberFormat="1" applyFont="1" applyFill="1" applyBorder="1" applyAlignment="1">
      <alignment horizontal="center" vertical="center"/>
    </xf>
    <xf numFmtId="0" fontId="17" fillId="4" borderId="66" xfId="1" applyNumberFormat="1" applyFont="1" applyFill="1" applyBorder="1" applyAlignment="1">
      <alignment horizontal="center" vertical="center"/>
    </xf>
    <xf numFmtId="0" fontId="17" fillId="0" borderId="69" xfId="1" applyNumberFormat="1" applyFont="1" applyBorder="1" applyAlignment="1">
      <alignment horizontal="center" vertical="center"/>
    </xf>
    <xf numFmtId="0" fontId="17" fillId="0" borderId="0" xfId="1" applyNumberFormat="1" applyFont="1" applyAlignment="1">
      <alignment horizontal="center" vertical="center"/>
    </xf>
    <xf numFmtId="0" fontId="17" fillId="0" borderId="0" xfId="1" applyNumberFormat="1" applyFont="1" applyAlignment="1">
      <alignment horizontal="center" vertical="center"/>
    </xf>
    <xf numFmtId="0" fontId="11" fillId="0" borderId="0" xfId="1" applyNumberFormat="1" applyFont="1" applyAlignment="1">
      <alignment horizontal="center" vertical="center" wrapText="1"/>
    </xf>
    <xf numFmtId="0" fontId="17" fillId="0" borderId="0" xfId="1" applyNumberFormat="1" applyFont="1">
      <alignment vertical="center"/>
    </xf>
    <xf numFmtId="0" fontId="39" fillId="0" borderId="0" xfId="1" applyNumberFormat="1" applyFont="1" applyAlignment="1">
      <alignment horizontal="center" vertical="center" wrapText="1"/>
    </xf>
    <xf numFmtId="0" fontId="17" fillId="0" borderId="48" xfId="1" applyNumberFormat="1" applyFont="1" applyBorder="1" applyAlignment="1">
      <alignment horizontal="center" vertical="center"/>
    </xf>
    <xf numFmtId="0" fontId="17" fillId="0" borderId="72" xfId="1" applyNumberFormat="1" applyFont="1" applyBorder="1">
      <alignment vertical="center"/>
    </xf>
    <xf numFmtId="0" fontId="17" fillId="0" borderId="48" xfId="1" applyNumberFormat="1" applyFont="1" applyBorder="1">
      <alignment vertical="center"/>
    </xf>
    <xf numFmtId="0" fontId="17" fillId="0" borderId="137" xfId="1" applyNumberFormat="1" applyFont="1" applyBorder="1">
      <alignment vertical="center"/>
    </xf>
    <xf numFmtId="0" fontId="17" fillId="0" borderId="92" xfId="1" applyNumberFormat="1" applyFont="1" applyBorder="1">
      <alignment vertical="center"/>
    </xf>
    <xf numFmtId="0" fontId="9" fillId="0" borderId="0" xfId="1" applyNumberFormat="1" applyFont="1">
      <alignment vertical="center"/>
    </xf>
    <xf numFmtId="0" fontId="17" fillId="0" borderId="137" xfId="1" applyNumberFormat="1" applyFont="1" applyBorder="1" applyAlignment="1">
      <alignment horizontal="center" vertical="center"/>
    </xf>
    <xf numFmtId="0" fontId="63" fillId="0" borderId="72" xfId="1" applyNumberFormat="1" applyFont="1" applyBorder="1" applyAlignment="1">
      <alignment horizontal="center" vertical="center" wrapText="1"/>
    </xf>
    <xf numFmtId="0" fontId="63" fillId="0" borderId="72" xfId="1" applyNumberFormat="1" applyFont="1" applyBorder="1" applyAlignment="1">
      <alignment horizontal="center" vertical="center" wrapText="1"/>
    </xf>
    <xf numFmtId="0" fontId="63" fillId="0" borderId="75" xfId="1" applyNumberFormat="1" applyFont="1" applyBorder="1" applyAlignment="1">
      <alignment horizontal="center" vertical="center" wrapText="1"/>
    </xf>
    <xf numFmtId="0" fontId="63" fillId="0" borderId="75" xfId="1" applyNumberFormat="1" applyFont="1" applyBorder="1" applyAlignment="1">
      <alignment horizontal="center" vertical="center" wrapText="1"/>
    </xf>
    <xf numFmtId="0" fontId="63" fillId="0" borderId="78" xfId="1" applyNumberFormat="1" applyFont="1" applyBorder="1" applyAlignment="1">
      <alignment horizontal="center" vertical="center" wrapText="1"/>
    </xf>
    <xf numFmtId="0" fontId="77" fillId="0" borderId="34" xfId="1" applyNumberFormat="1" applyFont="1" applyBorder="1" applyAlignment="1">
      <alignment horizontal="center" vertical="center" wrapText="1"/>
    </xf>
    <xf numFmtId="0" fontId="77" fillId="0" borderId="92" xfId="1" applyNumberFormat="1" applyFont="1" applyBorder="1" applyAlignment="1">
      <alignment horizontal="center" vertical="center" wrapText="1"/>
    </xf>
    <xf numFmtId="0" fontId="17" fillId="0" borderId="0" xfId="1" applyNumberFormat="1" applyFont="1" applyBorder="1">
      <alignment vertical="center"/>
    </xf>
    <xf numFmtId="0" fontId="9" fillId="3" borderId="0" xfId="1" applyNumberFormat="1" applyFont="1" applyFill="1" applyAlignment="1">
      <alignment horizontal="right" vertical="center"/>
    </xf>
    <xf numFmtId="0" fontId="24" fillId="3" borderId="25" xfId="1" applyNumberFormat="1" applyFont="1" applyFill="1" applyBorder="1" applyAlignment="1">
      <alignment horizontal="right" vertical="center" shrinkToFit="1"/>
    </xf>
    <xf numFmtId="0" fontId="17" fillId="0" borderId="30" xfId="1" applyNumberFormat="1" applyFont="1" applyBorder="1" applyAlignment="1">
      <alignment horizontal="center" vertical="center"/>
    </xf>
    <xf numFmtId="0" fontId="17" fillId="0" borderId="29" xfId="1" applyNumberFormat="1" applyFont="1" applyBorder="1" applyAlignment="1">
      <alignment horizontal="center" vertical="center"/>
    </xf>
    <xf numFmtId="0" fontId="18" fillId="3" borderId="106" xfId="1" applyNumberFormat="1" applyFont="1" applyFill="1" applyBorder="1" applyAlignment="1">
      <alignment horizontal="right" vertical="center"/>
    </xf>
    <xf numFmtId="0" fontId="18" fillId="3" borderId="69" xfId="1" applyNumberFormat="1" applyFont="1" applyFill="1" applyBorder="1" applyAlignment="1">
      <alignment horizontal="right" vertical="center"/>
    </xf>
    <xf numFmtId="0" fontId="55" fillId="3" borderId="141" xfId="1" applyNumberFormat="1" applyFont="1" applyFill="1" applyBorder="1" applyAlignment="1">
      <alignment horizontal="right" vertical="center" shrinkToFit="1"/>
    </xf>
    <xf numFmtId="0" fontId="55" fillId="3" borderId="145" xfId="1" applyNumberFormat="1" applyFont="1" applyFill="1" applyBorder="1" applyAlignment="1">
      <alignment horizontal="right" vertical="center" shrinkToFit="1"/>
    </xf>
    <xf numFmtId="0" fontId="55" fillId="3" borderId="151" xfId="1" applyNumberFormat="1" applyFont="1" applyFill="1" applyBorder="1" applyAlignment="1">
      <alignment horizontal="right" vertical="center" shrinkToFit="1"/>
    </xf>
    <xf numFmtId="0" fontId="55" fillId="3" borderId="0" xfId="1" applyNumberFormat="1" applyFont="1" applyFill="1" applyBorder="1" applyAlignment="1">
      <alignment horizontal="right" vertical="center" shrinkToFit="1"/>
    </xf>
    <xf numFmtId="0" fontId="62" fillId="3" borderId="17" xfId="1" applyNumberFormat="1" applyFont="1" applyFill="1" applyBorder="1">
      <alignment vertical="center"/>
    </xf>
    <xf numFmtId="0" fontId="62" fillId="3" borderId="0" xfId="1" applyNumberFormat="1" applyFont="1" applyFill="1" applyBorder="1">
      <alignment vertical="center"/>
    </xf>
    <xf numFmtId="0" fontId="62" fillId="3" borderId="50" xfId="1" applyNumberFormat="1" applyFont="1" applyFill="1" applyBorder="1">
      <alignment vertical="center"/>
    </xf>
    <xf numFmtId="0" fontId="22" fillId="3" borderId="38" xfId="1" applyNumberFormat="1" applyFont="1" applyFill="1" applyBorder="1">
      <alignment vertical="center"/>
    </xf>
    <xf numFmtId="0" fontId="22" fillId="3" borderId="0" xfId="1" applyNumberFormat="1" applyFont="1" applyFill="1" applyBorder="1">
      <alignment vertical="center"/>
    </xf>
    <xf numFmtId="0" fontId="67" fillId="6" borderId="55" xfId="1" applyNumberFormat="1" applyFont="1" applyFill="1" applyBorder="1" applyAlignment="1">
      <alignment vertical="center" shrinkToFit="1"/>
    </xf>
    <xf numFmtId="0" fontId="67" fillId="6" borderId="0" xfId="1" applyNumberFormat="1" applyFont="1" applyFill="1" applyBorder="1" applyAlignment="1">
      <alignment vertical="center" shrinkToFit="1"/>
    </xf>
    <xf numFmtId="0" fontId="78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6" fillId="0" borderId="0" xfId="1" applyFont="1" applyAlignment="1">
      <alignment vertical="center"/>
    </xf>
    <xf numFmtId="0" fontId="16" fillId="0" borderId="25" xfId="1" applyFont="1" applyBorder="1" applyAlignment="1">
      <alignment vertical="center"/>
    </xf>
    <xf numFmtId="0" fontId="18" fillId="12" borderId="5" xfId="1" applyFont="1" applyFill="1" applyBorder="1" applyAlignment="1">
      <alignment horizontal="left" vertical="center" wrapText="1"/>
    </xf>
    <xf numFmtId="0" fontId="18" fillId="12" borderId="5" xfId="0" applyFont="1" applyFill="1" applyBorder="1" applyAlignment="1">
      <alignment horizontal="left" vertical="center" wrapText="1"/>
    </xf>
    <xf numFmtId="0" fontId="18" fillId="12" borderId="7" xfId="1" applyFont="1" applyFill="1" applyBorder="1" applyAlignment="1">
      <alignment horizontal="left" vertical="center" wrapText="1"/>
    </xf>
    <xf numFmtId="0" fontId="18" fillId="12" borderId="76" xfId="1" applyFont="1" applyFill="1" applyBorder="1" applyAlignment="1">
      <alignment horizontal="left" vertical="center" wrapText="1"/>
    </xf>
    <xf numFmtId="0" fontId="18" fillId="12" borderId="88" xfId="1" applyFont="1" applyFill="1" applyBorder="1" applyAlignment="1">
      <alignment horizontal="left" vertical="center" wrapText="1"/>
    </xf>
    <xf numFmtId="0" fontId="18" fillId="12" borderId="96" xfId="1" applyFont="1" applyFill="1" applyBorder="1" applyAlignment="1">
      <alignment horizontal="left" vertical="center" wrapText="1"/>
    </xf>
    <xf numFmtId="0" fontId="18" fillId="12" borderId="58" xfId="1" applyFont="1" applyFill="1" applyBorder="1" applyAlignment="1">
      <alignment horizontal="left" vertical="center" wrapText="1"/>
    </xf>
    <xf numFmtId="0" fontId="18" fillId="12" borderId="20" xfId="0" applyFont="1" applyFill="1" applyBorder="1" applyAlignment="1">
      <alignment horizontal="left" vertical="center" wrapText="1"/>
    </xf>
    <xf numFmtId="0" fontId="18" fillId="12" borderId="52" xfId="1" applyFont="1" applyFill="1" applyBorder="1" applyAlignment="1">
      <alignment horizontal="left" vertical="center" wrapText="1"/>
    </xf>
    <xf numFmtId="0" fontId="18" fillId="12" borderId="73" xfId="0" applyFont="1" applyFill="1" applyBorder="1" applyAlignment="1">
      <alignment horizontal="left" vertical="center" wrapText="1"/>
    </xf>
    <xf numFmtId="0" fontId="18" fillId="12" borderId="76" xfId="0" applyFont="1" applyFill="1" applyBorder="1" applyAlignment="1">
      <alignment horizontal="left" vertical="center" wrapText="1"/>
    </xf>
    <xf numFmtId="0" fontId="18" fillId="12" borderId="79" xfId="0" applyFont="1" applyFill="1" applyBorder="1" applyAlignment="1">
      <alignment horizontal="left" vertical="center" wrapText="1"/>
    </xf>
    <xf numFmtId="0" fontId="18" fillId="12" borderId="20" xfId="1" applyFont="1" applyFill="1" applyBorder="1" applyAlignment="1">
      <alignment horizontal="left" vertical="center" wrapText="1"/>
    </xf>
    <xf numFmtId="0" fontId="18" fillId="12" borderId="52" xfId="1" applyFont="1" applyFill="1" applyBorder="1" applyAlignment="1">
      <alignment horizontal="left" vertical="center"/>
    </xf>
  </cellXfs>
  <cellStyles count="3">
    <cellStyle name="標準" xfId="0" builtinId="0"/>
    <cellStyle name="標準_◎マルチ生産計画 89期4月～" xfId="1" xr:uid="{2092FDF2-A6CA-4283-9A11-85C39CD9A72B}"/>
    <cellStyle name="標準_Sheet1" xfId="2" xr:uid="{A9171B96-A035-4122-AC9C-BD882F7E4D2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2.emf"/><Relationship Id="rId1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2.emf"/><Relationship Id="rId1" Type="http://schemas.openxmlformats.org/officeDocument/2006/relationships/image" Target="../media/image14.emf"/><Relationship Id="rId5" Type="http://schemas.openxmlformats.org/officeDocument/2006/relationships/image" Target="../media/image17.emf"/><Relationship Id="rId4" Type="http://schemas.openxmlformats.org/officeDocument/2006/relationships/image" Target="../media/image1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22.emf"/><Relationship Id="rId1" Type="http://schemas.openxmlformats.org/officeDocument/2006/relationships/image" Target="../media/image10.emf"/><Relationship Id="rId6" Type="http://schemas.openxmlformats.org/officeDocument/2006/relationships/image" Target="../media/image25.emf"/><Relationship Id="rId5" Type="http://schemas.openxmlformats.org/officeDocument/2006/relationships/image" Target="../media/image24.emf"/><Relationship Id="rId4" Type="http://schemas.openxmlformats.org/officeDocument/2006/relationships/image" Target="../media/image23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0.emf"/><Relationship Id="rId2" Type="http://schemas.openxmlformats.org/officeDocument/2006/relationships/image" Target="../media/image19.emf"/><Relationship Id="rId1" Type="http://schemas.openxmlformats.org/officeDocument/2006/relationships/image" Target="../media/image18.emf"/><Relationship Id="rId4" Type="http://schemas.openxmlformats.org/officeDocument/2006/relationships/image" Target="../media/image21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7.emf"/><Relationship Id="rId2" Type="http://schemas.openxmlformats.org/officeDocument/2006/relationships/image" Target="../media/image26.emf"/><Relationship Id="rId1" Type="http://schemas.openxmlformats.org/officeDocument/2006/relationships/image" Target="../media/image12.emf"/><Relationship Id="rId5" Type="http://schemas.openxmlformats.org/officeDocument/2006/relationships/image" Target="../media/image29.emf"/><Relationship Id="rId4" Type="http://schemas.openxmlformats.org/officeDocument/2006/relationships/image" Target="../media/image2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5379</xdr:colOff>
      <xdr:row>85</xdr:row>
      <xdr:rowOff>539675</xdr:rowOff>
    </xdr:from>
    <xdr:to>
      <xdr:col>57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B909EA9B-63BA-4B85-BF01-B25837BB3E4A}"/>
            </a:ext>
          </a:extLst>
        </xdr:cNvPr>
        <xdr:cNvSpPr/>
      </xdr:nvSpPr>
      <xdr:spPr>
        <a:xfrm>
          <a:off x="77169309" y="13981355"/>
          <a:ext cx="7091247" cy="890755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511271</xdr:colOff>
          <xdr:row>3</xdr:row>
          <xdr:rowOff>1240428</xdr:rowOff>
        </xdr:from>
        <xdr:to>
          <xdr:col>84</xdr:col>
          <xdr:colOff>361560</xdr:colOff>
          <xdr:row>11</xdr:row>
          <xdr:rowOff>441224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BD368799-30F3-48D7-A581-FA5FAED2D5F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X$1:$BA$2" spid="_x0000_s3177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8809271" y="3257487"/>
              <a:ext cx="4258235" cy="138952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57</xdr:col>
      <xdr:colOff>646698</xdr:colOff>
      <xdr:row>60</xdr:row>
      <xdr:rowOff>0</xdr:rowOff>
    </xdr:from>
    <xdr:to>
      <xdr:col>59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EB71A35E-E5B0-4D42-A49F-615A04AD109B}"/>
            </a:ext>
          </a:extLst>
        </xdr:cNvPr>
        <xdr:cNvSpPr/>
      </xdr:nvSpPr>
      <xdr:spPr>
        <a:xfrm>
          <a:off x="84504798" y="13392150"/>
          <a:ext cx="2846571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107</xdr:col>
      <xdr:colOff>190500</xdr:colOff>
      <xdr:row>45</xdr:row>
      <xdr:rowOff>285750</xdr:rowOff>
    </xdr:from>
    <xdr:to>
      <xdr:col>113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BE038962-090F-4691-B38A-F1029C65F968}"/>
            </a:ext>
          </a:extLst>
        </xdr:cNvPr>
        <xdr:cNvSpPr/>
      </xdr:nvSpPr>
      <xdr:spPr>
        <a:xfrm>
          <a:off x="119100600" y="8820150"/>
          <a:ext cx="3665219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539750</xdr:colOff>
      <xdr:row>189</xdr:row>
      <xdr:rowOff>0</xdr:rowOff>
    </xdr:from>
    <xdr:to>
      <xdr:col>71</xdr:col>
      <xdr:colOff>380999</xdr:colOff>
      <xdr:row>189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3EF49765-5414-4B71-A157-80A882C15AC8}"/>
            </a:ext>
          </a:extLst>
        </xdr:cNvPr>
        <xdr:cNvSpPr/>
      </xdr:nvSpPr>
      <xdr:spPr>
        <a:xfrm>
          <a:off x="94686755" y="76076175"/>
          <a:ext cx="2315844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76</xdr:col>
      <xdr:colOff>254000</xdr:colOff>
      <xdr:row>189</xdr:row>
      <xdr:rowOff>0</xdr:rowOff>
    </xdr:from>
    <xdr:to>
      <xdr:col>82</xdr:col>
      <xdr:colOff>476250</xdr:colOff>
      <xdr:row>189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014B5AA8-DE69-4DBD-A69B-272D60F3C08B}"/>
            </a:ext>
          </a:extLst>
        </xdr:cNvPr>
        <xdr:cNvSpPr/>
      </xdr:nvSpPr>
      <xdr:spPr>
        <a:xfrm>
          <a:off x="99967415" y="76076175"/>
          <a:ext cx="393700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46</xdr:col>
      <xdr:colOff>463885</xdr:colOff>
      <xdr:row>54</xdr:row>
      <xdr:rowOff>200526</xdr:rowOff>
    </xdr:from>
    <xdr:to>
      <xdr:col>52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1F1BC103-7F96-4365-A1B2-F9F11B89CB08}"/>
            </a:ext>
          </a:extLst>
        </xdr:cNvPr>
        <xdr:cNvSpPr/>
      </xdr:nvSpPr>
      <xdr:spPr>
        <a:xfrm>
          <a:off x="75770440" y="11106150"/>
          <a:ext cx="3532905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428625</xdr:colOff>
      <xdr:row>189</xdr:row>
      <xdr:rowOff>0</xdr:rowOff>
    </xdr:from>
    <xdr:to>
      <xdr:col>70</xdr:col>
      <xdr:colOff>581025</xdr:colOff>
      <xdr:row>189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738EE8F8-9536-48CD-BB0E-F715C210FA79}"/>
            </a:ext>
          </a:extLst>
        </xdr:cNvPr>
        <xdr:cNvSpPr/>
      </xdr:nvSpPr>
      <xdr:spPr>
        <a:xfrm>
          <a:off x="92718255" y="76076175"/>
          <a:ext cx="386715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192</xdr:row>
      <xdr:rowOff>609600</xdr:rowOff>
    </xdr:from>
    <xdr:to>
      <xdr:col>3</xdr:col>
      <xdr:colOff>3124200</xdr:colOff>
      <xdr:row>197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6CB3FE1-5B80-4DB7-A76D-9B5899168257}"/>
            </a:ext>
          </a:extLst>
        </xdr:cNvPr>
        <xdr:cNvSpPr/>
      </xdr:nvSpPr>
      <xdr:spPr>
        <a:xfrm>
          <a:off x="1438275" y="79209900"/>
          <a:ext cx="3124200" cy="5391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55</xdr:col>
      <xdr:colOff>628650</xdr:colOff>
      <xdr:row>60</xdr:row>
      <xdr:rowOff>0</xdr:rowOff>
    </xdr:from>
    <xdr:to>
      <xdr:col>59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E9033BE3-7397-403A-8541-BA7D907CEA34}"/>
            </a:ext>
          </a:extLst>
        </xdr:cNvPr>
        <xdr:cNvSpPr/>
      </xdr:nvSpPr>
      <xdr:spPr>
        <a:xfrm>
          <a:off x="83235165" y="13392150"/>
          <a:ext cx="383476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542924</xdr:colOff>
      <xdr:row>189</xdr:row>
      <xdr:rowOff>0</xdr:rowOff>
    </xdr:from>
    <xdr:to>
      <xdr:col>54</xdr:col>
      <xdr:colOff>628650</xdr:colOff>
      <xdr:row>189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BB072297-BF8E-458F-A355-FA3656A2DE57}"/>
            </a:ext>
          </a:extLst>
        </xdr:cNvPr>
        <xdr:cNvSpPr/>
      </xdr:nvSpPr>
      <xdr:spPr>
        <a:xfrm>
          <a:off x="77087729" y="76076175"/>
          <a:ext cx="5528311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877450</xdr:colOff>
      <xdr:row>31</xdr:row>
      <xdr:rowOff>319498</xdr:rowOff>
    </xdr:from>
    <xdr:to>
      <xdr:col>58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E8FBB2F-F66C-4505-904D-55B59BA345D1}"/>
            </a:ext>
          </a:extLst>
        </xdr:cNvPr>
        <xdr:cNvSpPr/>
      </xdr:nvSpPr>
      <xdr:spPr>
        <a:xfrm>
          <a:off x="79896850" y="8820150"/>
          <a:ext cx="5225447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476249</xdr:colOff>
      <xdr:row>31</xdr:row>
      <xdr:rowOff>0</xdr:rowOff>
    </xdr:from>
    <xdr:to>
      <xdr:col>63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3207C700-7793-4ABF-9E93-6EAF471DD60B}"/>
            </a:ext>
          </a:extLst>
        </xdr:cNvPr>
        <xdr:cNvSpPr/>
      </xdr:nvSpPr>
      <xdr:spPr>
        <a:xfrm>
          <a:off x="89615009" y="8820150"/>
          <a:ext cx="2632008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88</xdr:col>
      <xdr:colOff>190500</xdr:colOff>
      <xdr:row>91</xdr:row>
      <xdr:rowOff>0</xdr:rowOff>
    </xdr:from>
    <xdr:to>
      <xdr:col>95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BDD9E1F4-E227-448F-98D5-100C9001404E}"/>
            </a:ext>
          </a:extLst>
        </xdr:cNvPr>
        <xdr:cNvGrpSpPr/>
      </xdr:nvGrpSpPr>
      <xdr:grpSpPr>
        <a:xfrm flipH="1">
          <a:off x="113855500" y="24942800"/>
          <a:ext cx="4254500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4C8E5E32-1203-9D8A-ABCD-B2C689C0F11D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A0F88041-1512-8459-C248-1020260156C0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58</xdr:col>
      <xdr:colOff>538163</xdr:colOff>
      <xdr:row>189</xdr:row>
      <xdr:rowOff>0</xdr:rowOff>
    </xdr:from>
    <xdr:to>
      <xdr:col>60</xdr:col>
      <xdr:colOff>1287463</xdr:colOff>
      <xdr:row>189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F1D37533-3075-49AE-BB95-185431D08837}"/>
            </a:ext>
          </a:extLst>
        </xdr:cNvPr>
        <xdr:cNvSpPr/>
      </xdr:nvSpPr>
      <xdr:spPr>
        <a:xfrm>
          <a:off x="85569743" y="76076175"/>
          <a:ext cx="356489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571501</xdr:colOff>
      <xdr:row>31</xdr:row>
      <xdr:rowOff>0</xdr:rowOff>
    </xdr:from>
    <xdr:to>
      <xdr:col>59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3C103778-6B96-41DA-8979-A054D95556B9}"/>
            </a:ext>
          </a:extLst>
        </xdr:cNvPr>
        <xdr:cNvSpPr/>
      </xdr:nvSpPr>
      <xdr:spPr>
        <a:xfrm>
          <a:off x="84429601" y="8820150"/>
          <a:ext cx="3168439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343400</xdr:colOff>
      <xdr:row>31</xdr:row>
      <xdr:rowOff>0</xdr:rowOff>
    </xdr:from>
    <xdr:to>
      <xdr:col>60</xdr:col>
      <xdr:colOff>1000</xdr:colOff>
      <xdr:row>31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455CADEF-43C9-4D24-9AC3-6BCBA8DA04E7}"/>
            </a:ext>
          </a:extLst>
        </xdr:cNvPr>
        <xdr:cNvGrpSpPr/>
      </xdr:nvGrpSpPr>
      <xdr:grpSpPr>
        <a:xfrm>
          <a:off x="90157800" y="8839200"/>
          <a:ext cx="3747000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CA322B66-62EC-DB76-64BE-63AC57EBA35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8C8693FF-41A7-2FFD-23DD-452B49B9BE6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72</xdr:col>
      <xdr:colOff>383506</xdr:colOff>
      <xdr:row>60</xdr:row>
      <xdr:rowOff>0</xdr:rowOff>
    </xdr:from>
    <xdr:to>
      <xdr:col>76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BA74438C-943D-4409-B031-25F325EDD6C6}"/>
            </a:ext>
          </a:extLst>
        </xdr:cNvPr>
        <xdr:cNvSpPr/>
      </xdr:nvSpPr>
      <xdr:spPr>
        <a:xfrm>
          <a:off x="97624231" y="13392150"/>
          <a:ext cx="2713756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644192</xdr:colOff>
      <xdr:row>102</xdr:row>
      <xdr:rowOff>0</xdr:rowOff>
    </xdr:from>
    <xdr:to>
      <xdr:col>67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7B18C7BA-F618-4B8A-8A23-D34A79EA0ABE}"/>
            </a:ext>
          </a:extLst>
        </xdr:cNvPr>
        <xdr:cNvSpPr/>
      </xdr:nvSpPr>
      <xdr:spPr>
        <a:xfrm>
          <a:off x="91045967" y="20669250"/>
          <a:ext cx="3698808" cy="228600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250658</xdr:colOff>
      <xdr:row>60</xdr:row>
      <xdr:rowOff>0</xdr:rowOff>
    </xdr:from>
    <xdr:to>
      <xdr:col>70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A72BA4BC-E1B2-439F-A17D-B80618829022}"/>
            </a:ext>
          </a:extLst>
        </xdr:cNvPr>
        <xdr:cNvSpPr/>
      </xdr:nvSpPr>
      <xdr:spPr>
        <a:xfrm>
          <a:off x="93772823" y="13392150"/>
          <a:ext cx="2737885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1189508</xdr:colOff>
      <xdr:row>102</xdr:row>
      <xdr:rowOff>0</xdr:rowOff>
    </xdr:from>
    <xdr:to>
      <xdr:col>57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38871410-4CCE-415A-BF85-7E13C13839D7}"/>
            </a:ext>
          </a:extLst>
        </xdr:cNvPr>
        <xdr:cNvSpPr/>
      </xdr:nvSpPr>
      <xdr:spPr>
        <a:xfrm>
          <a:off x="80210813" y="20669250"/>
          <a:ext cx="3647287" cy="18243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1169738</xdr:colOff>
      <xdr:row>54</xdr:row>
      <xdr:rowOff>0</xdr:rowOff>
    </xdr:from>
    <xdr:to>
      <xdr:col>67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0A5574DD-92AE-4DF6-8251-4F81E3461872}"/>
            </a:ext>
          </a:extLst>
        </xdr:cNvPr>
        <xdr:cNvSpPr/>
      </xdr:nvSpPr>
      <xdr:spPr>
        <a:xfrm>
          <a:off x="90302783" y="11106150"/>
          <a:ext cx="425539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58</xdr:col>
      <xdr:colOff>1054879</xdr:colOff>
      <xdr:row>108</xdr:row>
      <xdr:rowOff>582083</xdr:rowOff>
    </xdr:from>
    <xdr:to>
      <xdr:col>59</xdr:col>
      <xdr:colOff>1217085</xdr:colOff>
      <xdr:row>120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BD2B46DC-3F60-4767-A6BD-97575D1611A5}"/>
            </a:ext>
          </a:extLst>
        </xdr:cNvPr>
        <xdr:cNvSpPr/>
      </xdr:nvSpPr>
      <xdr:spPr>
        <a:xfrm>
          <a:off x="86080744" y="22955250"/>
          <a:ext cx="1737641" cy="6299823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48</xdr:col>
      <xdr:colOff>620245</xdr:colOff>
      <xdr:row>59</xdr:row>
      <xdr:rowOff>44823</xdr:rowOff>
    </xdr:from>
    <xdr:to>
      <xdr:col>52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76DA039C-B671-47A8-9AEA-7321DF0FEE87}"/>
            </a:ext>
          </a:extLst>
        </xdr:cNvPr>
        <xdr:cNvSpPr/>
      </xdr:nvSpPr>
      <xdr:spPr>
        <a:xfrm>
          <a:off x="77165050" y="12676878"/>
          <a:ext cx="3824680" cy="715272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57</xdr:col>
      <xdr:colOff>1070031</xdr:colOff>
      <xdr:row>60</xdr:row>
      <xdr:rowOff>0</xdr:rowOff>
    </xdr:from>
    <xdr:to>
      <xdr:col>59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B97CDB32-5778-4E27-A233-23004DB81425}"/>
            </a:ext>
          </a:extLst>
        </xdr:cNvPr>
        <xdr:cNvSpPr/>
      </xdr:nvSpPr>
      <xdr:spPr>
        <a:xfrm>
          <a:off x="84928131" y="13392150"/>
          <a:ext cx="2938090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627564</xdr:colOff>
      <xdr:row>60</xdr:row>
      <xdr:rowOff>0</xdr:rowOff>
    </xdr:from>
    <xdr:to>
      <xdr:col>52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1C077FDA-4233-41A1-BE74-6A9265929041}"/>
            </a:ext>
          </a:extLst>
        </xdr:cNvPr>
        <xdr:cNvSpPr/>
      </xdr:nvSpPr>
      <xdr:spPr>
        <a:xfrm>
          <a:off x="77164749" y="13392150"/>
          <a:ext cx="386388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588961</xdr:colOff>
      <xdr:row>30</xdr:row>
      <xdr:rowOff>693467</xdr:rowOff>
    </xdr:from>
    <xdr:to>
      <xdr:col>54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E6EBF200-B9FC-4FD4-8A95-828822AEF030}"/>
            </a:ext>
          </a:extLst>
        </xdr:cNvPr>
        <xdr:cNvSpPr/>
      </xdr:nvSpPr>
      <xdr:spPr>
        <a:xfrm>
          <a:off x="78993046" y="8715422"/>
          <a:ext cx="3569546" cy="104728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73</xdr:col>
      <xdr:colOff>576791</xdr:colOff>
      <xdr:row>59</xdr:row>
      <xdr:rowOff>740833</xdr:rowOff>
    </xdr:from>
    <xdr:to>
      <xdr:col>80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81CB747A-3F1F-42D5-A58A-7E2A6037BB24}"/>
            </a:ext>
          </a:extLst>
        </xdr:cNvPr>
        <xdr:cNvSpPr/>
      </xdr:nvSpPr>
      <xdr:spPr>
        <a:xfrm>
          <a:off x="98438546" y="13374793"/>
          <a:ext cx="3915833" cy="4636982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79</xdr:col>
      <xdr:colOff>344432</xdr:colOff>
      <xdr:row>48</xdr:row>
      <xdr:rowOff>526357</xdr:rowOff>
    </xdr:from>
    <xdr:to>
      <xdr:col>85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31595E7E-68DA-4B9D-B151-78C2FFB314D9}"/>
            </a:ext>
          </a:extLst>
        </xdr:cNvPr>
        <xdr:cNvSpPr/>
      </xdr:nvSpPr>
      <xdr:spPr>
        <a:xfrm>
          <a:off x="101919032" y="8820150"/>
          <a:ext cx="346481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57</xdr:col>
      <xdr:colOff>809625</xdr:colOff>
      <xdr:row>126</xdr:row>
      <xdr:rowOff>95250</xdr:rowOff>
    </xdr:from>
    <xdr:to>
      <xdr:col>60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ADC1077C-8B33-4D83-ADFA-E150BAC8C52A}"/>
            </a:ext>
          </a:extLst>
        </xdr:cNvPr>
        <xdr:cNvSpPr/>
      </xdr:nvSpPr>
      <xdr:spPr>
        <a:xfrm>
          <a:off x="84669630" y="33733740"/>
          <a:ext cx="3937635" cy="565875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0</xdr:colOff>
      <xdr:row>31</xdr:row>
      <xdr:rowOff>0</xdr:rowOff>
    </xdr:from>
    <xdr:to>
      <xdr:col>59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F6ADD318-EBA4-44AD-A2AE-629E48D8DFE7}"/>
            </a:ext>
          </a:extLst>
        </xdr:cNvPr>
        <xdr:cNvSpPr/>
      </xdr:nvSpPr>
      <xdr:spPr>
        <a:xfrm>
          <a:off x="83238975" y="8820150"/>
          <a:ext cx="341185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47624</xdr:colOff>
      <xdr:row>102</xdr:row>
      <xdr:rowOff>0</xdr:rowOff>
    </xdr:from>
    <xdr:to>
      <xdr:col>61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0A802BB5-D0E9-4D40-BD5F-02871FBA2ADE}"/>
            </a:ext>
          </a:extLst>
        </xdr:cNvPr>
        <xdr:cNvSpPr/>
      </xdr:nvSpPr>
      <xdr:spPr>
        <a:xfrm>
          <a:off x="86650829" y="20669250"/>
          <a:ext cx="2805430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504825</xdr:colOff>
      <xdr:row>45</xdr:row>
      <xdr:rowOff>361950</xdr:rowOff>
    </xdr:from>
    <xdr:to>
      <xdr:col>60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B769FE14-30C4-4F26-BCD4-89909C962DD8}"/>
            </a:ext>
          </a:extLst>
        </xdr:cNvPr>
        <xdr:cNvSpPr/>
      </xdr:nvSpPr>
      <xdr:spPr>
        <a:xfrm>
          <a:off x="83126580" y="8820150"/>
          <a:ext cx="4958715" cy="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60</xdr:col>
      <xdr:colOff>381000</xdr:colOff>
      <xdr:row>54</xdr:row>
      <xdr:rowOff>0</xdr:rowOff>
    </xdr:from>
    <xdr:to>
      <xdr:col>64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5BC14175-0141-4C4F-96ED-93347DEB42D7}"/>
            </a:ext>
          </a:extLst>
        </xdr:cNvPr>
        <xdr:cNvSpPr/>
      </xdr:nvSpPr>
      <xdr:spPr>
        <a:xfrm>
          <a:off x="88249125" y="11106150"/>
          <a:ext cx="463122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513988</xdr:colOff>
      <xdr:row>120</xdr:row>
      <xdr:rowOff>359773</xdr:rowOff>
    </xdr:from>
    <xdr:to>
      <xdr:col>60</xdr:col>
      <xdr:colOff>1085488</xdr:colOff>
      <xdr:row>121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D13F52D-1DA1-4C2A-B11D-DE3C5143F021}"/>
            </a:ext>
          </a:extLst>
        </xdr:cNvPr>
        <xdr:cNvSpPr/>
      </xdr:nvSpPr>
      <xdr:spPr>
        <a:xfrm rot="1352453" flipH="1" flipV="1">
          <a:off x="84375898" y="29414833"/>
          <a:ext cx="4581525" cy="8077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1270</xdr:colOff>
      <xdr:row>91</xdr:row>
      <xdr:rowOff>0</xdr:rowOff>
    </xdr:from>
    <xdr:to>
      <xdr:col>80</xdr:col>
      <xdr:colOff>398779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810C1CA7-377B-48D6-8B58-CA4825B52E45}"/>
            </a:ext>
          </a:extLst>
        </xdr:cNvPr>
        <xdr:cNvGrpSpPr/>
      </xdr:nvGrpSpPr>
      <xdr:grpSpPr>
        <a:xfrm>
          <a:off x="98388170" y="24879300"/>
          <a:ext cx="10455909" cy="2504440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DE33B381-7337-B8F4-F20B-76269AFF38B8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CDAAA2E8-CAB0-795B-F304-3AF6CC9CFD14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48785863-3E34-8CB8-E407-4BAD2BE1604F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F7FB146A-7549-4B97-0AC7-2A3C39CEB49D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97B183D1-4977-A3C9-1EFD-3CA503F040C3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A3566E18-ADF9-2328-AAFA-0DC42C70A324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59</xdr:col>
      <xdr:colOff>12700</xdr:colOff>
      <xdr:row>96</xdr:row>
      <xdr:rowOff>619125</xdr:rowOff>
    </xdr:from>
    <xdr:to>
      <xdr:col>60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8E070FBF-FE14-4573-81CF-24EE89B74C41}"/>
            </a:ext>
          </a:extLst>
        </xdr:cNvPr>
        <xdr:cNvSpPr/>
      </xdr:nvSpPr>
      <xdr:spPr>
        <a:xfrm flipH="1" flipV="1">
          <a:off x="86617810" y="18011775"/>
          <a:ext cx="2061845" cy="266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285750</xdr:colOff>
      <xdr:row>60</xdr:row>
      <xdr:rowOff>0</xdr:rowOff>
    </xdr:from>
    <xdr:to>
      <xdr:col>58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32003E92-A341-41E6-B2D3-AE7DBBD739CD}"/>
            </a:ext>
          </a:extLst>
        </xdr:cNvPr>
        <xdr:cNvSpPr/>
      </xdr:nvSpPr>
      <xdr:spPr>
        <a:xfrm flipH="1" flipV="1">
          <a:off x="81663540" y="13392150"/>
          <a:ext cx="474916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59</xdr:col>
      <xdr:colOff>1289050</xdr:colOff>
      <xdr:row>123</xdr:row>
      <xdr:rowOff>619125</xdr:rowOff>
    </xdr:from>
    <xdr:to>
      <xdr:col>61</xdr:col>
      <xdr:colOff>857250</xdr:colOff>
      <xdr:row>124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66D3883A-9D91-4307-A350-D697A4EFA1E7}"/>
            </a:ext>
          </a:extLst>
        </xdr:cNvPr>
        <xdr:cNvSpPr/>
      </xdr:nvSpPr>
      <xdr:spPr>
        <a:xfrm flipH="1" flipV="1">
          <a:off x="87869395" y="31958280"/>
          <a:ext cx="2118995" cy="78105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53</xdr:col>
      <xdr:colOff>206377</xdr:colOff>
      <xdr:row>3</xdr:row>
      <xdr:rowOff>246380</xdr:rowOff>
    </xdr:from>
    <xdr:to>
      <xdr:col>70</xdr:col>
      <xdr:colOff>243840</xdr:colOff>
      <xdr:row>4</xdr:row>
      <xdr:rowOff>511190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91378080-1F2F-4986-AD32-CDA2AF3777A5}"/>
            </a:ext>
          </a:extLst>
        </xdr:cNvPr>
        <xdr:cNvGrpSpPr/>
      </xdr:nvGrpSpPr>
      <xdr:grpSpPr>
        <a:xfrm>
          <a:off x="87499827" y="2259330"/>
          <a:ext cx="1490281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78BE577C-CB7E-2B3F-E106-F2C9F8829D3F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4BC3DB7C-49F2-DD7D-2B36-B74E8DBB63A1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52</xdr:col>
      <xdr:colOff>1714499</xdr:colOff>
      <xdr:row>2</xdr:row>
      <xdr:rowOff>349251</xdr:rowOff>
    </xdr:from>
    <xdr:to>
      <xdr:col>71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C06F5B-981B-474F-A040-DA1C3231806E}"/>
            </a:ext>
          </a:extLst>
        </xdr:cNvPr>
        <xdr:cNvSpPr/>
      </xdr:nvSpPr>
      <xdr:spPr>
        <a:xfrm>
          <a:off x="80733899" y="1751331"/>
          <a:ext cx="15937231" cy="202374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588644</xdr:colOff>
      <xdr:row>51</xdr:row>
      <xdr:rowOff>0</xdr:rowOff>
    </xdr:from>
    <xdr:to>
      <xdr:col>60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B72FA55B-5541-4272-B09C-EB7BDA7C0ED3}"/>
            </a:ext>
          </a:extLst>
        </xdr:cNvPr>
        <xdr:cNvSpPr/>
      </xdr:nvSpPr>
      <xdr:spPr>
        <a:xfrm>
          <a:off x="85622129" y="8820150"/>
          <a:ext cx="2607102" cy="9191625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427119</xdr:colOff>
      <xdr:row>107</xdr:row>
      <xdr:rowOff>685798</xdr:rowOff>
    </xdr:from>
    <xdr:to>
      <xdr:col>56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5B83CB63-D269-4C5D-840A-22F3910F5049}"/>
            </a:ext>
          </a:extLst>
        </xdr:cNvPr>
        <xdr:cNvSpPr/>
      </xdr:nvSpPr>
      <xdr:spPr>
        <a:xfrm>
          <a:off x="79448424" y="22955250"/>
          <a:ext cx="4407470" cy="2291915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48</xdr:col>
      <xdr:colOff>-1</xdr:colOff>
      <xdr:row>41</xdr:row>
      <xdr:rowOff>412377</xdr:rowOff>
    </xdr:from>
    <xdr:to>
      <xdr:col>54</xdr:col>
      <xdr:colOff>325173</xdr:colOff>
      <xdr:row>47</xdr:row>
      <xdr:rowOff>663704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95323AB6-A0B2-4105-AC4A-3423A61A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2899" y="8820150"/>
          <a:ext cx="5782999" cy="2533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555650</xdr:colOff>
      <xdr:row>99</xdr:row>
      <xdr:rowOff>753002</xdr:rowOff>
    </xdr:from>
    <xdr:to>
      <xdr:col>67</xdr:col>
      <xdr:colOff>172344</xdr:colOff>
      <xdr:row>156</xdr:row>
      <xdr:rowOff>479601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429E55CA-C644-41A4-B2B6-1447729E0934}"/>
            </a:ext>
          </a:extLst>
        </xdr:cNvPr>
        <xdr:cNvGrpSpPr/>
      </xdr:nvGrpSpPr>
      <xdr:grpSpPr>
        <a:xfrm>
          <a:off x="88477750" y="25657702"/>
          <a:ext cx="11967444" cy="32822799"/>
          <a:chOff x="79819500" y="4305496"/>
          <a:chExt cx="9620548" cy="7094445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DC155668-EDDB-0197-7F0D-D5652371EC5C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H$14:$BJ$29" spid="_x0000_s317736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86294333" y="11095280"/>
                <a:ext cx="3145715" cy="304661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5A96C556-7AC4-CB30-992A-5AB34B83978A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54</xdr:col>
      <xdr:colOff>213234</xdr:colOff>
      <xdr:row>30</xdr:row>
      <xdr:rowOff>551290</xdr:rowOff>
    </xdr:from>
    <xdr:to>
      <xdr:col>70</xdr:col>
      <xdr:colOff>141798</xdr:colOff>
      <xdr:row>126</xdr:row>
      <xdr:rowOff>175222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7C23D1FB-7859-43D3-A4A8-21774B652DC5}"/>
            </a:ext>
          </a:extLst>
        </xdr:cNvPr>
        <xdr:cNvGrpSpPr/>
      </xdr:nvGrpSpPr>
      <xdr:grpSpPr>
        <a:xfrm>
          <a:off x="88135334" y="8571340"/>
          <a:ext cx="14165264" cy="32116882"/>
          <a:chOff x="79819500" y="4305496"/>
          <a:chExt cx="8847870" cy="363557769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E6CCABE4-B11A-6E1C-0883-A9F89244DB92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H$14:$BJ$29" spid="_x0000_s317737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6222337" y="345890712"/>
                <a:ext cx="2445033" cy="21972553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7E1F8069-FCAA-1386-F73A-5FB05C1B1E65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-79660814</xdr:colOff>
      <xdr:row>118</xdr:row>
      <xdr:rowOff>0</xdr:rowOff>
    </xdr:from>
    <xdr:to>
      <xdr:col>52</xdr:col>
      <xdr:colOff>1351181</xdr:colOff>
      <xdr:row>118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6CFE489A-A6B3-416C-A602-CBD8DAB42DA4}"/>
            </a:ext>
          </a:extLst>
        </xdr:cNvPr>
        <xdr:cNvGrpSpPr/>
      </xdr:nvGrpSpPr>
      <xdr:grpSpPr>
        <a:xfrm>
          <a:off x="-79660814" y="34391600"/>
          <a:ext cx="165898795" cy="0"/>
          <a:chOff x="-79730588" y="4229100"/>
          <a:chExt cx="167246288" cy="24738106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732C3CB5-00BA-A832-7B95-BB64E399E6BB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H$14:$BJ$29" spid="_x0000_s317738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-79730588" y="28967206"/>
                <a:ext cx="4029348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56681BE9-0E90-692E-9621-FCAE6281A825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56</xdr:col>
      <xdr:colOff>581644</xdr:colOff>
      <xdr:row>97</xdr:row>
      <xdr:rowOff>44824</xdr:rowOff>
    </xdr:from>
    <xdr:to>
      <xdr:col>62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27FFFF61-9B5A-4110-81F6-50F8BE3AD215}"/>
            </a:ext>
          </a:extLst>
        </xdr:cNvPr>
        <xdr:cNvSpPr/>
      </xdr:nvSpPr>
      <xdr:spPr>
        <a:xfrm>
          <a:off x="83822524" y="18011775"/>
          <a:ext cx="7210591" cy="24989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2118236</xdr:colOff>
      <xdr:row>4</xdr:row>
      <xdr:rowOff>779494</xdr:rowOff>
    </xdr:from>
    <xdr:to>
      <xdr:col>60</xdr:col>
      <xdr:colOff>1044009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5F01CE73-B11C-41EC-BFAE-EA35BD07C745}"/>
            </a:ext>
          </a:extLst>
        </xdr:cNvPr>
        <xdr:cNvGrpSpPr/>
      </xdr:nvGrpSpPr>
      <xdr:grpSpPr>
        <a:xfrm>
          <a:off x="87005036" y="4087844"/>
          <a:ext cx="7930073" cy="12220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4E678D96-E97A-074F-C010-6307A2D5BC8E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0E775B4D-38A9-6444-8A92-DDD9A2939CDB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46</xdr:col>
      <xdr:colOff>588309</xdr:colOff>
      <xdr:row>3</xdr:row>
      <xdr:rowOff>134471</xdr:rowOff>
    </xdr:from>
    <xdr:to>
      <xdr:col>52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C866C05B-0B40-454B-9361-C4C2F68103A2}"/>
            </a:ext>
          </a:extLst>
        </xdr:cNvPr>
        <xdr:cNvSpPr/>
      </xdr:nvSpPr>
      <xdr:spPr>
        <a:xfrm>
          <a:off x="75896769" y="2149961"/>
          <a:ext cx="3678180" cy="86087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59</xdr:col>
      <xdr:colOff>1043236</xdr:colOff>
      <xdr:row>104</xdr:row>
      <xdr:rowOff>571500</xdr:rowOff>
    </xdr:from>
    <xdr:to>
      <xdr:col>61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F875AD38-2314-4A72-89A0-E9203027E348}"/>
            </a:ext>
          </a:extLst>
        </xdr:cNvPr>
        <xdr:cNvSpPr/>
      </xdr:nvSpPr>
      <xdr:spPr>
        <a:xfrm>
          <a:off x="87648346" y="22764750"/>
          <a:ext cx="2340044" cy="19050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oneCellAnchor>
    <xdr:from>
      <xdr:col>52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826CD201-908A-48A1-9D38-13564046EE51}"/>
            </a:ext>
          </a:extLst>
        </xdr:cNvPr>
        <xdr:cNvSpPr txBox="1"/>
      </xdr:nvSpPr>
      <xdr:spPr>
        <a:xfrm>
          <a:off x="81379695" y="668655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52</xdr:col>
      <xdr:colOff>692859</xdr:colOff>
      <xdr:row>91</xdr:row>
      <xdr:rowOff>783516</xdr:rowOff>
    </xdr:from>
    <xdr:to>
      <xdr:col>56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46BA7264-266F-48CC-9A0C-3EAAD4ADB1AB}"/>
            </a:ext>
          </a:extLst>
        </xdr:cNvPr>
        <xdr:cNvSpPr/>
      </xdr:nvSpPr>
      <xdr:spPr>
        <a:xfrm>
          <a:off x="79714164" y="18011775"/>
          <a:ext cx="3919034" cy="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142875</xdr:colOff>
      <xdr:row>47</xdr:row>
      <xdr:rowOff>95250</xdr:rowOff>
    </xdr:from>
    <xdr:to>
      <xdr:col>70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59CD430D-9602-4B50-874D-EA9C7534D4F0}"/>
            </a:ext>
          </a:extLst>
        </xdr:cNvPr>
        <xdr:cNvSpPr/>
      </xdr:nvSpPr>
      <xdr:spPr>
        <a:xfrm>
          <a:off x="82760820" y="8820150"/>
          <a:ext cx="13419362" cy="0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59</xdr:col>
      <xdr:colOff>238125</xdr:colOff>
      <xdr:row>54</xdr:row>
      <xdr:rowOff>428625</xdr:rowOff>
    </xdr:from>
    <xdr:to>
      <xdr:col>62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F93F4223-E0F6-48AE-9587-19B1F2ECCB67}"/>
            </a:ext>
          </a:extLst>
        </xdr:cNvPr>
        <xdr:cNvSpPr/>
      </xdr:nvSpPr>
      <xdr:spPr>
        <a:xfrm>
          <a:off x="86841330" y="11106150"/>
          <a:ext cx="4223385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52</xdr:col>
      <xdr:colOff>1714500</xdr:colOff>
      <xdr:row>57</xdr:row>
      <xdr:rowOff>95250</xdr:rowOff>
    </xdr:from>
    <xdr:to>
      <xdr:col>57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F85887D4-8B80-4703-9EEF-E43052E2AB8B}"/>
            </a:ext>
          </a:extLst>
        </xdr:cNvPr>
        <xdr:cNvSpPr/>
      </xdr:nvSpPr>
      <xdr:spPr>
        <a:xfrm>
          <a:off x="80733900" y="11197590"/>
          <a:ext cx="4267200" cy="176403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47</xdr:col>
      <xdr:colOff>310543</xdr:colOff>
      <xdr:row>117</xdr:row>
      <xdr:rowOff>483168</xdr:rowOff>
    </xdr:from>
    <xdr:to>
      <xdr:col>57</xdr:col>
      <xdr:colOff>138463</xdr:colOff>
      <xdr:row>119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9CCF46C2-1DD5-48D4-B59F-0529B436115B}"/>
            </a:ext>
          </a:extLst>
        </xdr:cNvPr>
        <xdr:cNvSpPr/>
      </xdr:nvSpPr>
      <xdr:spPr>
        <a:xfrm>
          <a:off x="76236223" y="27244608"/>
          <a:ext cx="7756530" cy="1044779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57</xdr:col>
      <xdr:colOff>666750</xdr:colOff>
      <xdr:row>39</xdr:row>
      <xdr:rowOff>190500</xdr:rowOff>
    </xdr:from>
    <xdr:to>
      <xdr:col>73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9C34FB95-9C3C-4114-A9E0-ED50B5A1852B}"/>
            </a:ext>
          </a:extLst>
        </xdr:cNvPr>
        <xdr:cNvSpPr/>
      </xdr:nvSpPr>
      <xdr:spPr>
        <a:xfrm>
          <a:off x="84521040" y="8820150"/>
          <a:ext cx="13375547" cy="0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52</xdr:col>
      <xdr:colOff>305361</xdr:colOff>
      <xdr:row>48</xdr:row>
      <xdr:rowOff>375396</xdr:rowOff>
    </xdr:from>
    <xdr:to>
      <xdr:col>60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97128FA9-283C-41D8-A295-DC3488818E24}"/>
            </a:ext>
          </a:extLst>
        </xdr:cNvPr>
        <xdr:cNvSpPr/>
      </xdr:nvSpPr>
      <xdr:spPr>
        <a:xfrm>
          <a:off x="79324761" y="8820150"/>
          <a:ext cx="8973895" cy="228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1345072</xdr:colOff>
      <xdr:row>41</xdr:row>
      <xdr:rowOff>54947</xdr:rowOff>
    </xdr:from>
    <xdr:to>
      <xdr:col>57</xdr:col>
      <xdr:colOff>414207</xdr:colOff>
      <xdr:row>42</xdr:row>
      <xdr:rowOff>127943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9BC190E5-4651-4B27-8285-161B5A4C8CAB}"/>
            </a:ext>
          </a:extLst>
        </xdr:cNvPr>
        <xdr:cNvSpPr/>
      </xdr:nvSpPr>
      <xdr:spPr>
        <a:xfrm>
          <a:off x="80368282" y="8820150"/>
          <a:ext cx="3902120" cy="0"/>
        </a:xfrm>
        <a:prstGeom prst="wedgeRectCallout">
          <a:avLst>
            <a:gd name="adj1" fmla="val -61028"/>
            <a:gd name="adj2" fmla="val -600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47</xdr:col>
      <xdr:colOff>179293</xdr:colOff>
      <xdr:row>47</xdr:row>
      <xdr:rowOff>597720</xdr:rowOff>
    </xdr:from>
    <xdr:to>
      <xdr:col>51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170CC7F1-2969-4AA0-8FED-B7A15B7AA438}"/>
            </a:ext>
          </a:extLst>
        </xdr:cNvPr>
        <xdr:cNvSpPr/>
      </xdr:nvSpPr>
      <xdr:spPr>
        <a:xfrm>
          <a:off x="76101163" y="8820150"/>
          <a:ext cx="2509239" cy="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127072</xdr:colOff>
      <xdr:row>45</xdr:row>
      <xdr:rowOff>541692</xdr:rowOff>
    </xdr:from>
    <xdr:to>
      <xdr:col>52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7AB8D308-7DBD-4C07-8B10-E28850B9CC40}"/>
            </a:ext>
          </a:extLst>
        </xdr:cNvPr>
        <xdr:cNvSpPr txBox="1"/>
      </xdr:nvSpPr>
      <xdr:spPr>
        <a:xfrm>
          <a:off x="76673782" y="8820150"/>
          <a:ext cx="4515749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1074853</xdr:colOff>
      <xdr:row>125</xdr:row>
      <xdr:rowOff>95442</xdr:rowOff>
    </xdr:from>
    <xdr:to>
      <xdr:col>59</xdr:col>
      <xdr:colOff>1027435</xdr:colOff>
      <xdr:row>126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3B233B29-1070-44C8-95B0-0150C8A17824}"/>
            </a:ext>
          </a:extLst>
        </xdr:cNvPr>
        <xdr:cNvSpPr/>
      </xdr:nvSpPr>
      <xdr:spPr>
        <a:xfrm>
          <a:off x="84934858" y="32971932"/>
          <a:ext cx="2693877" cy="106668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261483</xdr:colOff>
      <xdr:row>90</xdr:row>
      <xdr:rowOff>69143</xdr:rowOff>
    </xdr:from>
    <xdr:to>
      <xdr:col>53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E2E6979A-5770-4ACD-BB59-DFA8A5178527}"/>
            </a:ext>
          </a:extLst>
        </xdr:cNvPr>
        <xdr:cNvSpPr/>
      </xdr:nvSpPr>
      <xdr:spPr>
        <a:xfrm>
          <a:off x="79278978" y="17317013"/>
          <a:ext cx="2146775" cy="694762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46</xdr:col>
      <xdr:colOff>313766</xdr:colOff>
      <xdr:row>50</xdr:row>
      <xdr:rowOff>537880</xdr:rowOff>
    </xdr:from>
    <xdr:to>
      <xdr:col>51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8D6DF81E-B449-4903-A331-AEDF5D10A0C7}"/>
            </a:ext>
          </a:extLst>
        </xdr:cNvPr>
        <xdr:cNvSpPr/>
      </xdr:nvSpPr>
      <xdr:spPr>
        <a:xfrm>
          <a:off x="75620321" y="8820150"/>
          <a:ext cx="3226286" cy="2286000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52</xdr:col>
      <xdr:colOff>1051946</xdr:colOff>
      <xdr:row>121</xdr:row>
      <xdr:rowOff>603212</xdr:rowOff>
    </xdr:from>
    <xdr:to>
      <xdr:col>55</xdr:col>
      <xdr:colOff>56637</xdr:colOff>
      <xdr:row>123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195E7510-4F48-445B-84A2-369A2EE1156D}"/>
            </a:ext>
          </a:extLst>
        </xdr:cNvPr>
        <xdr:cNvSpPr/>
      </xdr:nvSpPr>
      <xdr:spPr>
        <a:xfrm>
          <a:off x="80067536" y="30414557"/>
          <a:ext cx="2612761" cy="1057161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117885</xdr:colOff>
      <xdr:row>88</xdr:row>
      <xdr:rowOff>620134</xdr:rowOff>
    </xdr:from>
    <xdr:to>
      <xdr:col>54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07662124-793F-48A7-9125-8E5EB786B9A6}"/>
            </a:ext>
          </a:extLst>
        </xdr:cNvPr>
        <xdr:cNvSpPr/>
      </xdr:nvSpPr>
      <xdr:spPr>
        <a:xfrm>
          <a:off x="78518160" y="16347814"/>
          <a:ext cx="3770109" cy="1074756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63</xdr:col>
      <xdr:colOff>809624</xdr:colOff>
      <xdr:row>156</xdr:row>
      <xdr:rowOff>381000</xdr:rowOff>
    </xdr:from>
    <xdr:to>
      <xdr:col>69</xdr:col>
      <xdr:colOff>112057</xdr:colOff>
      <xdr:row>167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FB1C46BC-F0CA-4696-8A19-FF5BB2480167}"/>
            </a:ext>
          </a:extLst>
        </xdr:cNvPr>
        <xdr:cNvSpPr/>
      </xdr:nvSpPr>
      <xdr:spPr>
        <a:xfrm>
          <a:off x="92289629" y="54854475"/>
          <a:ext cx="3205778" cy="398145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53</xdr:col>
      <xdr:colOff>476250</xdr:colOff>
      <xdr:row>167</xdr:row>
      <xdr:rowOff>0</xdr:rowOff>
    </xdr:from>
    <xdr:to>
      <xdr:col>57</xdr:col>
      <xdr:colOff>539754</xdr:colOff>
      <xdr:row>167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24F55E30-0F95-4AE3-A6C4-D0E8E732D75E}"/>
            </a:ext>
          </a:extLst>
        </xdr:cNvPr>
        <xdr:cNvSpPr>
          <a:spLocks noChangeArrowheads="1"/>
        </xdr:cNvSpPr>
      </xdr:nvSpPr>
      <xdr:spPr bwMode="auto">
        <a:xfrm>
          <a:off x="81854040" y="58835925"/>
          <a:ext cx="2545719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66</xdr:col>
      <xdr:colOff>66673</xdr:colOff>
      <xdr:row>154</xdr:row>
      <xdr:rowOff>746961</xdr:rowOff>
    </xdr:from>
    <xdr:to>
      <xdr:col>70</xdr:col>
      <xdr:colOff>357436</xdr:colOff>
      <xdr:row>155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EA6E7390-BF1E-48BA-8CAE-D6F2F82028FF}"/>
            </a:ext>
          </a:extLst>
        </xdr:cNvPr>
        <xdr:cNvSpPr/>
      </xdr:nvSpPr>
      <xdr:spPr>
        <a:xfrm>
          <a:off x="93590743" y="53387826"/>
          <a:ext cx="2772978" cy="1001830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49</xdr:col>
      <xdr:colOff>75072</xdr:colOff>
      <xdr:row>30</xdr:row>
      <xdr:rowOff>359747</xdr:rowOff>
    </xdr:from>
    <xdr:to>
      <xdr:col>52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7E84ABA1-78C0-46D3-8C08-B55B905BFE6D}"/>
            </a:ext>
          </a:extLst>
        </xdr:cNvPr>
        <xdr:cNvSpPr/>
      </xdr:nvSpPr>
      <xdr:spPr>
        <a:xfrm>
          <a:off x="77237097" y="8383607"/>
          <a:ext cx="3925615" cy="436543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</xdr:col>
      <xdr:colOff>1226748</xdr:colOff>
      <xdr:row>122</xdr:row>
      <xdr:rowOff>666461</xdr:rowOff>
    </xdr:from>
    <xdr:to>
      <xdr:col>10</xdr:col>
      <xdr:colOff>344520</xdr:colOff>
      <xdr:row>124</xdr:row>
      <xdr:rowOff>185416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1352367F-7721-440A-8BED-17C666A29121}"/>
            </a:ext>
          </a:extLst>
        </xdr:cNvPr>
        <xdr:cNvSpPr/>
      </xdr:nvSpPr>
      <xdr:spPr>
        <a:xfrm>
          <a:off x="12096454" y="29633667"/>
          <a:ext cx="3376007" cy="1087778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23942</xdr:colOff>
      <xdr:row>76</xdr:row>
      <xdr:rowOff>266732</xdr:rowOff>
    </xdr:from>
    <xdr:to>
      <xdr:col>52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CFC394A0-C5B5-4F0A-BC3A-0E34EE4A1F06}"/>
            </a:ext>
          </a:extLst>
        </xdr:cNvPr>
        <xdr:cNvSpPr/>
      </xdr:nvSpPr>
      <xdr:spPr>
        <a:xfrm>
          <a:off x="77801282" y="13392150"/>
          <a:ext cx="3415575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141682</xdr:colOff>
      <xdr:row>75</xdr:row>
      <xdr:rowOff>513023</xdr:rowOff>
    </xdr:from>
    <xdr:to>
      <xdr:col>72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9CB39AF2-2337-48EC-8E4E-ABD51BA2B548}"/>
            </a:ext>
          </a:extLst>
        </xdr:cNvPr>
        <xdr:cNvSpPr/>
      </xdr:nvSpPr>
      <xdr:spPr>
        <a:xfrm>
          <a:off x="94284877" y="13392150"/>
          <a:ext cx="3477756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284542</xdr:colOff>
      <xdr:row>89</xdr:row>
      <xdr:rowOff>556485</xdr:rowOff>
    </xdr:from>
    <xdr:to>
      <xdr:col>62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0AADE060-F0EF-4768-9368-A9731C85558D}"/>
            </a:ext>
          </a:extLst>
        </xdr:cNvPr>
        <xdr:cNvSpPr/>
      </xdr:nvSpPr>
      <xdr:spPr>
        <a:xfrm>
          <a:off x="81669952" y="17040450"/>
          <a:ext cx="8819565" cy="96923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45</xdr:col>
      <xdr:colOff>1307735</xdr:colOff>
      <xdr:row>76</xdr:row>
      <xdr:rowOff>530858</xdr:rowOff>
    </xdr:from>
    <xdr:to>
      <xdr:col>51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BDCC0675-7CAA-4E38-B435-65CCE2BECD01}"/>
            </a:ext>
          </a:extLst>
        </xdr:cNvPr>
        <xdr:cNvSpPr/>
      </xdr:nvSpPr>
      <xdr:spPr>
        <a:xfrm>
          <a:off x="74444495" y="13392150"/>
          <a:ext cx="4358278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86</xdr:col>
      <xdr:colOff>120316</xdr:colOff>
      <xdr:row>96</xdr:row>
      <xdr:rowOff>754285</xdr:rowOff>
    </xdr:from>
    <xdr:to>
      <xdr:col>91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FDFBC8F3-C7BF-433B-A5E9-906F0E6C210D}"/>
            </a:ext>
          </a:extLst>
        </xdr:cNvPr>
        <xdr:cNvSpPr/>
      </xdr:nvSpPr>
      <xdr:spPr>
        <a:xfrm>
          <a:off x="106030696" y="18011775"/>
          <a:ext cx="3448678" cy="3141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100</xdr:col>
      <xdr:colOff>510617</xdr:colOff>
      <xdr:row>75</xdr:row>
      <xdr:rowOff>474137</xdr:rowOff>
    </xdr:from>
    <xdr:to>
      <xdr:col>106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BF037B6A-D817-410B-BC7F-76A5A42BC914}"/>
            </a:ext>
          </a:extLst>
        </xdr:cNvPr>
        <xdr:cNvSpPr/>
      </xdr:nvSpPr>
      <xdr:spPr>
        <a:xfrm>
          <a:off x="115090652" y="13392150"/>
          <a:ext cx="3455290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73</xdr:col>
      <xdr:colOff>174439</xdr:colOff>
      <xdr:row>161</xdr:row>
      <xdr:rowOff>590005</xdr:rowOff>
    </xdr:from>
    <xdr:to>
      <xdr:col>78</xdr:col>
      <xdr:colOff>538925</xdr:colOff>
      <xdr:row>162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D664D55C-687B-4D08-B9EE-5ED5ECC3A101}"/>
            </a:ext>
          </a:extLst>
        </xdr:cNvPr>
        <xdr:cNvSpPr/>
      </xdr:nvSpPr>
      <xdr:spPr>
        <a:xfrm>
          <a:off x="98030479" y="57311925"/>
          <a:ext cx="346582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50</xdr:col>
      <xdr:colOff>598358</xdr:colOff>
      <xdr:row>165</xdr:row>
      <xdr:rowOff>496549</xdr:rowOff>
    </xdr:from>
    <xdr:to>
      <xdr:col>53</xdr:col>
      <xdr:colOff>438071</xdr:colOff>
      <xdr:row>166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9051A9BE-E26E-4883-B509-C66A9CBED136}"/>
            </a:ext>
          </a:extLst>
        </xdr:cNvPr>
        <xdr:cNvSpPr/>
      </xdr:nvSpPr>
      <xdr:spPr>
        <a:xfrm>
          <a:off x="78377603" y="58835925"/>
          <a:ext cx="3445878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60</xdr:col>
      <xdr:colOff>1186552</xdr:colOff>
      <xdr:row>120</xdr:row>
      <xdr:rowOff>423328</xdr:rowOff>
    </xdr:from>
    <xdr:to>
      <xdr:col>62</xdr:col>
      <xdr:colOff>1048953</xdr:colOff>
      <xdr:row>121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CA847145-9871-444C-BFBA-D1D9AD263ACB}"/>
            </a:ext>
          </a:extLst>
        </xdr:cNvPr>
        <xdr:cNvSpPr/>
      </xdr:nvSpPr>
      <xdr:spPr>
        <a:xfrm>
          <a:off x="89056582" y="29476483"/>
          <a:ext cx="2390336" cy="862446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679305</xdr:colOff>
      <xdr:row>99</xdr:row>
      <xdr:rowOff>842211</xdr:rowOff>
    </xdr:from>
    <xdr:to>
      <xdr:col>62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467FD308-5D72-4CC0-925E-67162DE6F145}"/>
            </a:ext>
          </a:extLst>
        </xdr:cNvPr>
        <xdr:cNvSpPr/>
      </xdr:nvSpPr>
      <xdr:spPr>
        <a:xfrm>
          <a:off x="88545525" y="18884466"/>
          <a:ext cx="2333706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394511</xdr:colOff>
      <xdr:row>75</xdr:row>
      <xdr:rowOff>165191</xdr:rowOff>
    </xdr:from>
    <xdr:to>
      <xdr:col>53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C2112116-5339-4564-AD36-BB2AA1919BB8}"/>
            </a:ext>
          </a:extLst>
        </xdr:cNvPr>
        <xdr:cNvSpPr/>
      </xdr:nvSpPr>
      <xdr:spPr>
        <a:xfrm>
          <a:off x="79417721" y="13392150"/>
          <a:ext cx="2526156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1027959</xdr:colOff>
      <xdr:row>162</xdr:row>
      <xdr:rowOff>521368</xdr:rowOff>
    </xdr:from>
    <xdr:to>
      <xdr:col>56</xdr:col>
      <xdr:colOff>381000</xdr:colOff>
      <xdr:row>163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ADC676DD-717B-4054-AB50-62A27613D7CC}"/>
            </a:ext>
          </a:extLst>
        </xdr:cNvPr>
        <xdr:cNvSpPr/>
      </xdr:nvSpPr>
      <xdr:spPr>
        <a:xfrm>
          <a:off x="80047359" y="57311925"/>
          <a:ext cx="3572616" cy="324567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457037</xdr:colOff>
      <xdr:row>128</xdr:row>
      <xdr:rowOff>798111</xdr:rowOff>
    </xdr:from>
    <xdr:to>
      <xdr:col>62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8018CF59-406C-4ACB-8EAC-F6C875083D3C}"/>
            </a:ext>
          </a:extLst>
        </xdr:cNvPr>
        <xdr:cNvSpPr/>
      </xdr:nvSpPr>
      <xdr:spPr>
        <a:xfrm>
          <a:off x="88325162" y="35983461"/>
          <a:ext cx="2399861" cy="83898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870022</xdr:colOff>
      <xdr:row>161</xdr:row>
      <xdr:rowOff>1165275</xdr:rowOff>
    </xdr:from>
    <xdr:to>
      <xdr:col>60</xdr:col>
      <xdr:colOff>439253</xdr:colOff>
      <xdr:row>162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E8398727-B738-4BBF-BD42-4E04CD9D549F}"/>
            </a:ext>
          </a:extLst>
        </xdr:cNvPr>
        <xdr:cNvSpPr/>
      </xdr:nvSpPr>
      <xdr:spPr>
        <a:xfrm>
          <a:off x="85897792" y="57311925"/>
          <a:ext cx="2405776" cy="0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210238</xdr:colOff>
      <xdr:row>92</xdr:row>
      <xdr:rowOff>615427</xdr:rowOff>
    </xdr:from>
    <xdr:to>
      <xdr:col>60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122D3A50-DFF4-49D6-86EA-98E99497EF7E}"/>
            </a:ext>
          </a:extLst>
        </xdr:cNvPr>
        <xdr:cNvSpPr/>
      </xdr:nvSpPr>
      <xdr:spPr>
        <a:xfrm>
          <a:off x="84064528" y="18011775"/>
          <a:ext cx="3882376" cy="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1438747</xdr:colOff>
      <xdr:row>69</xdr:row>
      <xdr:rowOff>471217</xdr:rowOff>
    </xdr:from>
    <xdr:to>
      <xdr:col>56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97777991-0373-44ED-8CB9-CFA879007D39}"/>
            </a:ext>
          </a:extLst>
        </xdr:cNvPr>
        <xdr:cNvSpPr/>
      </xdr:nvSpPr>
      <xdr:spPr>
        <a:xfrm>
          <a:off x="80456242" y="13392150"/>
          <a:ext cx="3281735" cy="64747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211546</xdr:colOff>
      <xdr:row>114</xdr:row>
      <xdr:rowOff>224388</xdr:rowOff>
    </xdr:from>
    <xdr:to>
      <xdr:col>56</xdr:col>
      <xdr:colOff>43915</xdr:colOff>
      <xdr:row>115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A27BEA3C-126B-45FA-9270-629705A8608A}"/>
            </a:ext>
          </a:extLst>
        </xdr:cNvPr>
        <xdr:cNvSpPr/>
      </xdr:nvSpPr>
      <xdr:spPr>
        <a:xfrm>
          <a:off x="78608011" y="24701733"/>
          <a:ext cx="4676784" cy="866574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607933</xdr:colOff>
      <xdr:row>100</xdr:row>
      <xdr:rowOff>27008</xdr:rowOff>
    </xdr:from>
    <xdr:to>
      <xdr:col>58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A1D8DC06-9F33-4B84-85BA-F6DF7AEE3A16}"/>
            </a:ext>
          </a:extLst>
        </xdr:cNvPr>
        <xdr:cNvSpPr/>
      </xdr:nvSpPr>
      <xdr:spPr>
        <a:xfrm>
          <a:off x="82608658" y="18941753"/>
          <a:ext cx="3915547" cy="78822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331863</xdr:colOff>
      <xdr:row>114</xdr:row>
      <xdr:rowOff>280735</xdr:rowOff>
    </xdr:from>
    <xdr:to>
      <xdr:col>66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4C20F8DB-9A79-4077-962A-1E3A411416C0}"/>
            </a:ext>
          </a:extLst>
        </xdr:cNvPr>
        <xdr:cNvSpPr/>
      </xdr:nvSpPr>
      <xdr:spPr>
        <a:xfrm>
          <a:off x="89464908" y="24763795"/>
          <a:ext cx="4578627" cy="68419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492285</xdr:colOff>
      <xdr:row>93</xdr:row>
      <xdr:rowOff>280737</xdr:rowOff>
    </xdr:from>
    <xdr:to>
      <xdr:col>53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6B0960BF-B7C9-4838-8BC8-CBC38EB6C0C5}"/>
            </a:ext>
          </a:extLst>
        </xdr:cNvPr>
        <xdr:cNvSpPr/>
      </xdr:nvSpPr>
      <xdr:spPr>
        <a:xfrm>
          <a:off x="78892560" y="18011775"/>
          <a:ext cx="2691472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251650</xdr:colOff>
      <xdr:row>97</xdr:row>
      <xdr:rowOff>280737</xdr:rowOff>
    </xdr:from>
    <xdr:to>
      <xdr:col>55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5F5CA0CE-586C-47E0-99D0-AE42065F4195}"/>
            </a:ext>
          </a:extLst>
        </xdr:cNvPr>
        <xdr:cNvSpPr/>
      </xdr:nvSpPr>
      <xdr:spPr>
        <a:xfrm>
          <a:off x="78648115" y="18011775"/>
          <a:ext cx="4449186" cy="30178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91233</xdr:colOff>
      <xdr:row>54</xdr:row>
      <xdr:rowOff>320843</xdr:rowOff>
    </xdr:from>
    <xdr:to>
      <xdr:col>52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5C39DE05-19D4-4977-9FEF-AF76DCFBDF4A}"/>
            </a:ext>
          </a:extLst>
        </xdr:cNvPr>
        <xdr:cNvSpPr/>
      </xdr:nvSpPr>
      <xdr:spPr>
        <a:xfrm>
          <a:off x="78495318" y="11106150"/>
          <a:ext cx="2687863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251653</xdr:colOff>
      <xdr:row>87</xdr:row>
      <xdr:rowOff>160420</xdr:rowOff>
    </xdr:from>
    <xdr:to>
      <xdr:col>52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6DADD3B1-7713-4290-9E2A-D8197259CFF1}"/>
            </a:ext>
          </a:extLst>
        </xdr:cNvPr>
        <xdr:cNvSpPr/>
      </xdr:nvSpPr>
      <xdr:spPr>
        <a:xfrm>
          <a:off x="78028993" y="15126100"/>
          <a:ext cx="2716839" cy="693718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40</xdr:col>
      <xdr:colOff>168275</xdr:colOff>
      <xdr:row>142</xdr:row>
      <xdr:rowOff>0</xdr:rowOff>
    </xdr:from>
    <xdr:to>
      <xdr:col>42</xdr:col>
      <xdr:colOff>266717</xdr:colOff>
      <xdr:row>142</xdr:row>
      <xdr:rowOff>0</xdr:rowOff>
    </xdr:to>
    <xdr:sp macro="" textlink="">
      <xdr:nvSpPr>
        <xdr:cNvPr id="126" name="Text Box 12">
          <a:extLst>
            <a:ext uri="{FF2B5EF4-FFF2-40B4-BE49-F238E27FC236}">
              <a16:creationId xmlns:a16="http://schemas.microsoft.com/office/drawing/2014/main" id="{20579E4D-579E-4E89-83F7-77253E4BFBBE}"/>
            </a:ext>
          </a:extLst>
        </xdr:cNvPr>
        <xdr:cNvSpPr txBox="1">
          <a:spLocks noChangeArrowheads="1"/>
        </xdr:cNvSpPr>
      </xdr:nvSpPr>
      <xdr:spPr bwMode="auto">
        <a:xfrm>
          <a:off x="67370325" y="46091475"/>
          <a:ext cx="4524392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68</xdr:col>
      <xdr:colOff>1265463</xdr:colOff>
      <xdr:row>151</xdr:row>
      <xdr:rowOff>1612447</xdr:rowOff>
    </xdr:from>
    <xdr:to>
      <xdr:col>72</xdr:col>
      <xdr:colOff>551089</xdr:colOff>
      <xdr:row>152</xdr:row>
      <xdr:rowOff>183697</xdr:rowOff>
    </xdr:to>
    <xdr:sp macro="" textlink="">
      <xdr:nvSpPr>
        <xdr:cNvPr id="127" name="四角形吹き出し 44">
          <a:extLst>
            <a:ext uri="{FF2B5EF4-FFF2-40B4-BE49-F238E27FC236}">
              <a16:creationId xmlns:a16="http://schemas.microsoft.com/office/drawing/2014/main" id="{59B04295-C7DE-482A-9B10-6A77435B890A}"/>
            </a:ext>
          </a:extLst>
        </xdr:cNvPr>
        <xdr:cNvSpPr/>
      </xdr:nvSpPr>
      <xdr:spPr>
        <a:xfrm>
          <a:off x="95383893" y="50450932"/>
          <a:ext cx="2411731" cy="184785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49</xdr:col>
      <xdr:colOff>1041213</xdr:colOff>
      <xdr:row>139</xdr:row>
      <xdr:rowOff>904876</xdr:rowOff>
    </xdr:from>
    <xdr:to>
      <xdr:col>55</xdr:col>
      <xdr:colOff>142875</xdr:colOff>
      <xdr:row>140</xdr:row>
      <xdr:rowOff>619125</xdr:rowOff>
    </xdr:to>
    <xdr:sp macro="" textlink="">
      <xdr:nvSpPr>
        <xdr:cNvPr id="128" name="正方形/長方形 127">
          <a:extLst>
            <a:ext uri="{FF2B5EF4-FFF2-40B4-BE49-F238E27FC236}">
              <a16:creationId xmlns:a16="http://schemas.microsoft.com/office/drawing/2014/main" id="{049CA1E8-6B78-4357-84C7-56BBCF35C2EF}"/>
            </a:ext>
          </a:extLst>
        </xdr:cNvPr>
        <xdr:cNvSpPr/>
      </xdr:nvSpPr>
      <xdr:spPr>
        <a:xfrm>
          <a:off x="77778423" y="43051096"/>
          <a:ext cx="4982397" cy="103250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50</xdr:col>
      <xdr:colOff>447558</xdr:colOff>
      <xdr:row>144</xdr:row>
      <xdr:rowOff>368299</xdr:rowOff>
    </xdr:from>
    <xdr:to>
      <xdr:col>51</xdr:col>
      <xdr:colOff>1552942</xdr:colOff>
      <xdr:row>145</xdr:row>
      <xdr:rowOff>295530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E993A7B7-12AD-4025-805A-62CC623B5D4B}"/>
            </a:ext>
          </a:extLst>
        </xdr:cNvPr>
        <xdr:cNvSpPr/>
      </xdr:nvSpPr>
      <xdr:spPr>
        <a:xfrm>
          <a:off x="78226803" y="46091475"/>
          <a:ext cx="791059" cy="0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1179095</xdr:colOff>
      <xdr:row>144</xdr:row>
      <xdr:rowOff>181611</xdr:rowOff>
    </xdr:from>
    <xdr:to>
      <xdr:col>60</xdr:col>
      <xdr:colOff>1045675</xdr:colOff>
      <xdr:row>145</xdr:row>
      <xdr:rowOff>311386</xdr:rowOff>
    </xdr:to>
    <xdr:sp macro="" textlink="">
      <xdr:nvSpPr>
        <xdr:cNvPr id="130" name="四角形吹き出し 54">
          <a:extLst>
            <a:ext uri="{FF2B5EF4-FFF2-40B4-BE49-F238E27FC236}">
              <a16:creationId xmlns:a16="http://schemas.microsoft.com/office/drawing/2014/main" id="{9A05D56F-EB8D-4989-8F3B-95A0F342A0EE}"/>
            </a:ext>
          </a:extLst>
        </xdr:cNvPr>
        <xdr:cNvSpPr/>
      </xdr:nvSpPr>
      <xdr:spPr>
        <a:xfrm>
          <a:off x="86208770" y="46091475"/>
          <a:ext cx="2708840" cy="0"/>
        </a:xfrm>
        <a:prstGeom prst="wedgeRectCallout">
          <a:avLst>
            <a:gd name="adj1" fmla="val -66963"/>
            <a:gd name="adj2" fmla="val 445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171440</xdr:colOff>
      <xdr:row>100</xdr:row>
      <xdr:rowOff>802105</xdr:rowOff>
    </xdr:from>
    <xdr:to>
      <xdr:col>56</xdr:col>
      <xdr:colOff>401051</xdr:colOff>
      <xdr:row>101</xdr:row>
      <xdr:rowOff>852235</xdr:rowOff>
    </xdr:to>
    <xdr:sp macro="" textlink="">
      <xdr:nvSpPr>
        <xdr:cNvPr id="131" name="四角形吹き出し 34">
          <a:extLst>
            <a:ext uri="{FF2B5EF4-FFF2-40B4-BE49-F238E27FC236}">
              <a16:creationId xmlns:a16="http://schemas.microsoft.com/office/drawing/2014/main" id="{D6847F04-9D10-40F3-A58D-348EE552A97C}"/>
            </a:ext>
          </a:extLst>
        </xdr:cNvPr>
        <xdr:cNvSpPr/>
      </xdr:nvSpPr>
      <xdr:spPr>
        <a:xfrm>
          <a:off x="79194650" y="19718755"/>
          <a:ext cx="4441566" cy="93024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566283</xdr:colOff>
      <xdr:row>87</xdr:row>
      <xdr:rowOff>488243</xdr:rowOff>
    </xdr:from>
    <xdr:to>
      <xdr:col>57</xdr:col>
      <xdr:colOff>880448</xdr:colOff>
      <xdr:row>89</xdr:row>
      <xdr:rowOff>213810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B5C2E64C-66A4-4494-B5DB-776DAD69A66A}"/>
            </a:ext>
          </a:extLst>
        </xdr:cNvPr>
        <xdr:cNvSpPr/>
      </xdr:nvSpPr>
      <xdr:spPr>
        <a:xfrm>
          <a:off x="82565103" y="15450113"/>
          <a:ext cx="2175350" cy="1247662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8</xdr:col>
      <xdr:colOff>1116594</xdr:colOff>
      <xdr:row>131</xdr:row>
      <xdr:rowOff>670271</xdr:rowOff>
    </xdr:from>
    <xdr:to>
      <xdr:col>10</xdr:col>
      <xdr:colOff>232461</xdr:colOff>
      <xdr:row>133</xdr:row>
      <xdr:rowOff>295569</xdr:rowOff>
    </xdr:to>
    <xdr:sp macro="" textlink="">
      <xdr:nvSpPr>
        <xdr:cNvPr id="133" name="四角形吹き出し 34">
          <a:extLst>
            <a:ext uri="{FF2B5EF4-FFF2-40B4-BE49-F238E27FC236}">
              <a16:creationId xmlns:a16="http://schemas.microsoft.com/office/drawing/2014/main" id="{6661AB82-E31B-BCB2-2C5D-4DAF12D2B5FA}"/>
            </a:ext>
          </a:extLst>
        </xdr:cNvPr>
        <xdr:cNvSpPr/>
      </xdr:nvSpPr>
      <xdr:spPr>
        <a:xfrm>
          <a:off x="11986300" y="36585124"/>
          <a:ext cx="3374102" cy="1082063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17</xdr:col>
      <xdr:colOff>1176433</xdr:colOff>
      <xdr:row>141</xdr:row>
      <xdr:rowOff>1058667</xdr:rowOff>
    </xdr:from>
    <xdr:to>
      <xdr:col>19</xdr:col>
      <xdr:colOff>290395</xdr:colOff>
      <xdr:row>142</xdr:row>
      <xdr:rowOff>853959</xdr:rowOff>
    </xdr:to>
    <xdr:sp macro="" textlink="">
      <xdr:nvSpPr>
        <xdr:cNvPr id="134" name="四角形吹き出し 34">
          <a:extLst>
            <a:ext uri="{FF2B5EF4-FFF2-40B4-BE49-F238E27FC236}">
              <a16:creationId xmlns:a16="http://schemas.microsoft.com/office/drawing/2014/main" id="{E9C76513-76D5-CBF7-F61F-1F5B72E47C63}"/>
            </a:ext>
          </a:extLst>
        </xdr:cNvPr>
        <xdr:cNvSpPr/>
      </xdr:nvSpPr>
      <xdr:spPr>
        <a:xfrm>
          <a:off x="31208198" y="46442491"/>
          <a:ext cx="3372197" cy="1083968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12</xdr:col>
      <xdr:colOff>268534</xdr:colOff>
      <xdr:row>75</xdr:row>
      <xdr:rowOff>504088</xdr:rowOff>
    </xdr:from>
    <xdr:to>
      <xdr:col>13</xdr:col>
      <xdr:colOff>1526853</xdr:colOff>
      <xdr:row>77</xdr:row>
      <xdr:rowOff>13518</xdr:rowOff>
    </xdr:to>
    <xdr:sp macro="" textlink="">
      <xdr:nvSpPr>
        <xdr:cNvPr id="137" name="四角形吹き出し 34">
          <a:extLst>
            <a:ext uri="{FF2B5EF4-FFF2-40B4-BE49-F238E27FC236}">
              <a16:creationId xmlns:a16="http://schemas.microsoft.com/office/drawing/2014/main" id="{D7B5AB5F-5079-EAC1-6B62-182166B12DFA}"/>
            </a:ext>
          </a:extLst>
        </xdr:cNvPr>
        <xdr:cNvSpPr/>
      </xdr:nvSpPr>
      <xdr:spPr>
        <a:xfrm>
          <a:off x="19654710" y="18713647"/>
          <a:ext cx="3387437" cy="1078253"/>
        </a:xfrm>
        <a:prstGeom prst="wedgeRectCallout">
          <a:avLst>
            <a:gd name="adj1" fmla="val -59192"/>
            <a:gd name="adj2" fmla="val 9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14</xdr:col>
      <xdr:colOff>1060565</xdr:colOff>
      <xdr:row>163</xdr:row>
      <xdr:rowOff>664668</xdr:rowOff>
    </xdr:from>
    <xdr:to>
      <xdr:col>16</xdr:col>
      <xdr:colOff>170717</xdr:colOff>
      <xdr:row>164</xdr:row>
      <xdr:rowOff>665700</xdr:rowOff>
    </xdr:to>
    <xdr:sp macro="" textlink="">
      <xdr:nvSpPr>
        <xdr:cNvPr id="138" name="四角形吹き出し 34">
          <a:extLst>
            <a:ext uri="{FF2B5EF4-FFF2-40B4-BE49-F238E27FC236}">
              <a16:creationId xmlns:a16="http://schemas.microsoft.com/office/drawing/2014/main" id="{A8CB2912-561A-3DA0-6526-300F62FFB2E5}"/>
            </a:ext>
          </a:extLst>
        </xdr:cNvPr>
        <xdr:cNvSpPr/>
      </xdr:nvSpPr>
      <xdr:spPr>
        <a:xfrm>
          <a:off x="24704977" y="62745256"/>
          <a:ext cx="3368387" cy="785444"/>
        </a:xfrm>
        <a:prstGeom prst="wedgeRectCallout">
          <a:avLst>
            <a:gd name="adj1" fmla="val -77634"/>
            <a:gd name="adj2" fmla="val 2644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5379</xdr:colOff>
      <xdr:row>85</xdr:row>
      <xdr:rowOff>539675</xdr:rowOff>
    </xdr:from>
    <xdr:to>
      <xdr:col>60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8172C3E4-16C6-4044-8A55-8693337E0450}"/>
            </a:ext>
          </a:extLst>
        </xdr:cNvPr>
        <xdr:cNvSpPr/>
      </xdr:nvSpPr>
      <xdr:spPr>
        <a:xfrm>
          <a:off x="78483759" y="13973735"/>
          <a:ext cx="7083627" cy="896470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511271</xdr:colOff>
          <xdr:row>3</xdr:row>
          <xdr:rowOff>1240428</xdr:rowOff>
        </xdr:from>
        <xdr:to>
          <xdr:col>87</xdr:col>
          <xdr:colOff>368545</xdr:colOff>
          <xdr:row>39</xdr:row>
          <xdr:rowOff>437414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46DE02D8-5EC2-41BC-809D-4EA64439176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A$1:$BD$2" spid="_x0000_s3186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2395153" y="3257487"/>
              <a:ext cx="4258235" cy="138952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60</xdr:col>
      <xdr:colOff>646698</xdr:colOff>
      <xdr:row>60</xdr:row>
      <xdr:rowOff>0</xdr:rowOff>
    </xdr:from>
    <xdr:to>
      <xdr:col>62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79E26560-DB57-45FC-9F1C-71C21CD69AD6}"/>
            </a:ext>
          </a:extLst>
        </xdr:cNvPr>
        <xdr:cNvSpPr/>
      </xdr:nvSpPr>
      <xdr:spPr>
        <a:xfrm>
          <a:off x="85807818" y="13388340"/>
          <a:ext cx="2848476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110</xdr:col>
      <xdr:colOff>190500</xdr:colOff>
      <xdr:row>45</xdr:row>
      <xdr:rowOff>285750</xdr:rowOff>
    </xdr:from>
    <xdr:to>
      <xdr:col>116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92BD4824-0486-47BA-B9B2-80B7950A9EE7}"/>
            </a:ext>
          </a:extLst>
        </xdr:cNvPr>
        <xdr:cNvSpPr/>
      </xdr:nvSpPr>
      <xdr:spPr>
        <a:xfrm>
          <a:off x="120312180" y="8816340"/>
          <a:ext cx="365569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539750</xdr:colOff>
      <xdr:row>193</xdr:row>
      <xdr:rowOff>0</xdr:rowOff>
    </xdr:from>
    <xdr:to>
      <xdr:col>74</xdr:col>
      <xdr:colOff>380999</xdr:colOff>
      <xdr:row>193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2DCFE79A-10C0-48F5-BBA8-E240FCF83B84}"/>
            </a:ext>
          </a:extLst>
        </xdr:cNvPr>
        <xdr:cNvSpPr/>
      </xdr:nvSpPr>
      <xdr:spPr>
        <a:xfrm>
          <a:off x="95972630" y="73723500"/>
          <a:ext cx="2310129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79</xdr:col>
      <xdr:colOff>254000</xdr:colOff>
      <xdr:row>193</xdr:row>
      <xdr:rowOff>0</xdr:rowOff>
    </xdr:from>
    <xdr:to>
      <xdr:col>85</xdr:col>
      <xdr:colOff>476250</xdr:colOff>
      <xdr:row>193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78DBEC3D-4D9A-4908-B2DA-AED2F1AB9C95}"/>
            </a:ext>
          </a:extLst>
        </xdr:cNvPr>
        <xdr:cNvSpPr/>
      </xdr:nvSpPr>
      <xdr:spPr>
        <a:xfrm>
          <a:off x="101241860" y="73723500"/>
          <a:ext cx="392557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49</xdr:col>
      <xdr:colOff>463885</xdr:colOff>
      <xdr:row>54</xdr:row>
      <xdr:rowOff>200526</xdr:rowOff>
    </xdr:from>
    <xdr:to>
      <xdr:col>55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0B0AF5B2-49A7-40CB-9DF3-6353522C94AD}"/>
            </a:ext>
          </a:extLst>
        </xdr:cNvPr>
        <xdr:cNvSpPr/>
      </xdr:nvSpPr>
      <xdr:spPr>
        <a:xfrm>
          <a:off x="77090605" y="11102340"/>
          <a:ext cx="3527190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67</xdr:col>
      <xdr:colOff>428625</xdr:colOff>
      <xdr:row>193</xdr:row>
      <xdr:rowOff>0</xdr:rowOff>
    </xdr:from>
    <xdr:to>
      <xdr:col>73</xdr:col>
      <xdr:colOff>581025</xdr:colOff>
      <xdr:row>193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ADE3E15F-76E2-4602-96D9-2DBD750C0453}"/>
            </a:ext>
          </a:extLst>
        </xdr:cNvPr>
        <xdr:cNvSpPr/>
      </xdr:nvSpPr>
      <xdr:spPr>
        <a:xfrm>
          <a:off x="94009845" y="73723500"/>
          <a:ext cx="385572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196</xdr:row>
      <xdr:rowOff>609600</xdr:rowOff>
    </xdr:from>
    <xdr:to>
      <xdr:col>3</xdr:col>
      <xdr:colOff>3124200</xdr:colOff>
      <xdr:row>201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6E83E7BA-34BC-4A0A-ABE5-5BFFCEB958DE}"/>
            </a:ext>
          </a:extLst>
        </xdr:cNvPr>
        <xdr:cNvSpPr/>
      </xdr:nvSpPr>
      <xdr:spPr>
        <a:xfrm>
          <a:off x="1440180" y="76862940"/>
          <a:ext cx="3124200" cy="5394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58</xdr:col>
      <xdr:colOff>628650</xdr:colOff>
      <xdr:row>60</xdr:row>
      <xdr:rowOff>0</xdr:rowOff>
    </xdr:from>
    <xdr:to>
      <xdr:col>62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EF689C07-EE1B-4F3E-A8CE-ACE19ABA9AF0}"/>
            </a:ext>
          </a:extLst>
        </xdr:cNvPr>
        <xdr:cNvSpPr/>
      </xdr:nvSpPr>
      <xdr:spPr>
        <a:xfrm>
          <a:off x="84540090" y="13388340"/>
          <a:ext cx="383095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542924</xdr:colOff>
      <xdr:row>193</xdr:row>
      <xdr:rowOff>0</xdr:rowOff>
    </xdr:from>
    <xdr:to>
      <xdr:col>57</xdr:col>
      <xdr:colOff>628650</xdr:colOff>
      <xdr:row>193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059C7123-D877-441C-8E05-BE8510FA5974}"/>
            </a:ext>
          </a:extLst>
        </xdr:cNvPr>
        <xdr:cNvSpPr/>
      </xdr:nvSpPr>
      <xdr:spPr>
        <a:xfrm>
          <a:off x="78404084" y="73723500"/>
          <a:ext cx="5518786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877450</xdr:colOff>
      <xdr:row>31</xdr:row>
      <xdr:rowOff>319498</xdr:rowOff>
    </xdr:from>
    <xdr:to>
      <xdr:col>61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C7852E7-492B-4FF5-8A7D-43050E8F01A2}"/>
            </a:ext>
          </a:extLst>
        </xdr:cNvPr>
        <xdr:cNvSpPr/>
      </xdr:nvSpPr>
      <xdr:spPr>
        <a:xfrm>
          <a:off x="81207490" y="8816340"/>
          <a:ext cx="5223542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64</xdr:col>
      <xdr:colOff>476249</xdr:colOff>
      <xdr:row>31</xdr:row>
      <xdr:rowOff>0</xdr:rowOff>
    </xdr:from>
    <xdr:to>
      <xdr:col>66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CCF6F468-F971-402C-83FB-B339BBE23254}"/>
            </a:ext>
          </a:extLst>
        </xdr:cNvPr>
        <xdr:cNvSpPr/>
      </xdr:nvSpPr>
      <xdr:spPr>
        <a:xfrm>
          <a:off x="90910409" y="8816340"/>
          <a:ext cx="2630103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91</xdr:col>
      <xdr:colOff>190500</xdr:colOff>
      <xdr:row>91</xdr:row>
      <xdr:rowOff>0</xdr:rowOff>
    </xdr:from>
    <xdr:to>
      <xdr:col>98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FD98C3A-1411-4710-A755-F760C7A735D8}"/>
            </a:ext>
          </a:extLst>
        </xdr:cNvPr>
        <xdr:cNvGrpSpPr/>
      </xdr:nvGrpSpPr>
      <xdr:grpSpPr>
        <a:xfrm flipH="1">
          <a:off x="117516088" y="22262353"/>
          <a:ext cx="4254500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06C1A23E-4452-3B58-5A5E-996B8B324C6A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241A0C88-116E-29EA-2DDB-52D4CD6686EB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61</xdr:col>
      <xdr:colOff>538163</xdr:colOff>
      <xdr:row>193</xdr:row>
      <xdr:rowOff>0</xdr:rowOff>
    </xdr:from>
    <xdr:to>
      <xdr:col>63</xdr:col>
      <xdr:colOff>1287463</xdr:colOff>
      <xdr:row>193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71C65695-0695-4B90-A1B3-837BC4F086D2}"/>
            </a:ext>
          </a:extLst>
        </xdr:cNvPr>
        <xdr:cNvSpPr/>
      </xdr:nvSpPr>
      <xdr:spPr>
        <a:xfrm>
          <a:off x="86872763" y="73723500"/>
          <a:ext cx="356108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571501</xdr:colOff>
      <xdr:row>31</xdr:row>
      <xdr:rowOff>0</xdr:rowOff>
    </xdr:from>
    <xdr:to>
      <xdr:col>62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8D2FB653-C778-4D25-8009-29D3F494A486}"/>
            </a:ext>
          </a:extLst>
        </xdr:cNvPr>
        <xdr:cNvSpPr/>
      </xdr:nvSpPr>
      <xdr:spPr>
        <a:xfrm>
          <a:off x="85732621" y="8816340"/>
          <a:ext cx="3166534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343400</xdr:colOff>
      <xdr:row>31</xdr:row>
      <xdr:rowOff>0</xdr:rowOff>
    </xdr:from>
    <xdr:to>
      <xdr:col>63</xdr:col>
      <xdr:colOff>1000</xdr:colOff>
      <xdr:row>31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496BDD39-3CC1-47D4-8D2A-B255D98AA406}"/>
            </a:ext>
          </a:extLst>
        </xdr:cNvPr>
        <xdr:cNvGrpSpPr/>
      </xdr:nvGrpSpPr>
      <xdr:grpSpPr>
        <a:xfrm>
          <a:off x="93763106" y="4220882"/>
          <a:ext cx="3766423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A3602CB2-2968-8926-58B5-2CB07650509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F033830A-A771-46B0-400C-70DC74B0DE1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75</xdr:col>
      <xdr:colOff>383506</xdr:colOff>
      <xdr:row>60</xdr:row>
      <xdr:rowOff>0</xdr:rowOff>
    </xdr:from>
    <xdr:to>
      <xdr:col>79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8D754DF7-AA95-4618-BD35-EC13ABFA60A1}"/>
            </a:ext>
          </a:extLst>
        </xdr:cNvPr>
        <xdr:cNvSpPr/>
      </xdr:nvSpPr>
      <xdr:spPr>
        <a:xfrm>
          <a:off x="98902486" y="13388340"/>
          <a:ext cx="2704231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65</xdr:col>
      <xdr:colOff>644192</xdr:colOff>
      <xdr:row>102</xdr:row>
      <xdr:rowOff>0</xdr:rowOff>
    </xdr:from>
    <xdr:to>
      <xdr:col>70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5D07B581-4FCF-49A4-A60E-EAF068068906}"/>
            </a:ext>
          </a:extLst>
        </xdr:cNvPr>
        <xdr:cNvSpPr/>
      </xdr:nvSpPr>
      <xdr:spPr>
        <a:xfrm>
          <a:off x="92343272" y="20665440"/>
          <a:ext cx="3691188" cy="228600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69</xdr:col>
      <xdr:colOff>250658</xdr:colOff>
      <xdr:row>60</xdr:row>
      <xdr:rowOff>0</xdr:rowOff>
    </xdr:from>
    <xdr:to>
      <xdr:col>73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D9FF681E-49AA-4E90-8652-9C2DEE514321}"/>
            </a:ext>
          </a:extLst>
        </xdr:cNvPr>
        <xdr:cNvSpPr/>
      </xdr:nvSpPr>
      <xdr:spPr>
        <a:xfrm>
          <a:off x="95066318" y="13388340"/>
          <a:ext cx="2724550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1189508</xdr:colOff>
      <xdr:row>102</xdr:row>
      <xdr:rowOff>0</xdr:rowOff>
    </xdr:from>
    <xdr:to>
      <xdr:col>60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3162B3FA-483F-4AEB-90BE-C1FA747872D3}"/>
            </a:ext>
          </a:extLst>
        </xdr:cNvPr>
        <xdr:cNvSpPr/>
      </xdr:nvSpPr>
      <xdr:spPr>
        <a:xfrm>
          <a:off x="81519548" y="20665440"/>
          <a:ext cx="3641572" cy="22053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1169738</xdr:colOff>
      <xdr:row>54</xdr:row>
      <xdr:rowOff>0</xdr:rowOff>
    </xdr:from>
    <xdr:to>
      <xdr:col>70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0BB5A02A-0392-4688-A274-E65458C6A726}"/>
            </a:ext>
          </a:extLst>
        </xdr:cNvPr>
        <xdr:cNvSpPr/>
      </xdr:nvSpPr>
      <xdr:spPr>
        <a:xfrm>
          <a:off x="91603898" y="11102340"/>
          <a:ext cx="424396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61</xdr:col>
      <xdr:colOff>1054879</xdr:colOff>
      <xdr:row>108</xdr:row>
      <xdr:rowOff>582083</xdr:rowOff>
    </xdr:from>
    <xdr:to>
      <xdr:col>62</xdr:col>
      <xdr:colOff>1217085</xdr:colOff>
      <xdr:row>123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375827A4-89E7-451E-BD18-9AE6F4D0F55F}"/>
            </a:ext>
          </a:extLst>
        </xdr:cNvPr>
        <xdr:cNvSpPr/>
      </xdr:nvSpPr>
      <xdr:spPr>
        <a:xfrm>
          <a:off x="87389479" y="22951440"/>
          <a:ext cx="1731926" cy="6297918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51</xdr:col>
      <xdr:colOff>620245</xdr:colOff>
      <xdr:row>59</xdr:row>
      <xdr:rowOff>44823</xdr:rowOff>
    </xdr:from>
    <xdr:to>
      <xdr:col>55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BCCB98E3-CCD0-4A2E-B596-FD0A532E6802}"/>
            </a:ext>
          </a:extLst>
        </xdr:cNvPr>
        <xdr:cNvSpPr/>
      </xdr:nvSpPr>
      <xdr:spPr>
        <a:xfrm>
          <a:off x="78481405" y="12671163"/>
          <a:ext cx="3820870" cy="717177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1070031</xdr:colOff>
      <xdr:row>60</xdr:row>
      <xdr:rowOff>0</xdr:rowOff>
    </xdr:from>
    <xdr:to>
      <xdr:col>62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F483AD15-5288-4A34-A668-5EF310051FC8}"/>
            </a:ext>
          </a:extLst>
        </xdr:cNvPr>
        <xdr:cNvSpPr/>
      </xdr:nvSpPr>
      <xdr:spPr>
        <a:xfrm>
          <a:off x="86231151" y="13388340"/>
          <a:ext cx="2936185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627564</xdr:colOff>
      <xdr:row>60</xdr:row>
      <xdr:rowOff>0</xdr:rowOff>
    </xdr:from>
    <xdr:to>
      <xdr:col>55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3441AF2B-C520-49DD-B5EC-798B43C260F8}"/>
            </a:ext>
          </a:extLst>
        </xdr:cNvPr>
        <xdr:cNvSpPr/>
      </xdr:nvSpPr>
      <xdr:spPr>
        <a:xfrm>
          <a:off x="78481104" y="13388340"/>
          <a:ext cx="386007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588961</xdr:colOff>
      <xdr:row>30</xdr:row>
      <xdr:rowOff>693467</xdr:rowOff>
    </xdr:from>
    <xdr:to>
      <xdr:col>57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C89484CB-48A6-45B7-834C-9F6C401574D8}"/>
            </a:ext>
          </a:extLst>
        </xdr:cNvPr>
        <xdr:cNvSpPr/>
      </xdr:nvSpPr>
      <xdr:spPr>
        <a:xfrm>
          <a:off x="80301781" y="8709707"/>
          <a:ext cx="3571451" cy="106633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76</xdr:col>
      <xdr:colOff>576791</xdr:colOff>
      <xdr:row>59</xdr:row>
      <xdr:rowOff>740833</xdr:rowOff>
    </xdr:from>
    <xdr:to>
      <xdr:col>83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C5C8CFD6-D45B-421E-A7F9-E67379E22BEF}"/>
            </a:ext>
          </a:extLst>
        </xdr:cNvPr>
        <xdr:cNvSpPr/>
      </xdr:nvSpPr>
      <xdr:spPr>
        <a:xfrm>
          <a:off x="99712991" y="13367173"/>
          <a:ext cx="3902498" cy="4638887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82</xdr:col>
      <xdr:colOff>344432</xdr:colOff>
      <xdr:row>48</xdr:row>
      <xdr:rowOff>526357</xdr:rowOff>
    </xdr:from>
    <xdr:to>
      <xdr:col>88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FDAB1315-04FF-4023-AC6B-B097EB3FC4FD}"/>
            </a:ext>
          </a:extLst>
        </xdr:cNvPr>
        <xdr:cNvSpPr/>
      </xdr:nvSpPr>
      <xdr:spPr>
        <a:xfrm>
          <a:off x="103183952" y="8816340"/>
          <a:ext cx="344957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60</xdr:col>
      <xdr:colOff>809625</xdr:colOff>
      <xdr:row>129</xdr:row>
      <xdr:rowOff>95250</xdr:rowOff>
    </xdr:from>
    <xdr:to>
      <xdr:col>63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22F93DD9-06CD-4CA1-B8EB-58F11A8DB345}"/>
            </a:ext>
          </a:extLst>
        </xdr:cNvPr>
        <xdr:cNvSpPr/>
      </xdr:nvSpPr>
      <xdr:spPr>
        <a:xfrm>
          <a:off x="85970745" y="31428690"/>
          <a:ext cx="3941445" cy="564732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59</xdr:col>
      <xdr:colOff>0</xdr:colOff>
      <xdr:row>31</xdr:row>
      <xdr:rowOff>0</xdr:rowOff>
    </xdr:from>
    <xdr:to>
      <xdr:col>62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076DFDEF-4EF7-49DD-93FB-67845D2E8B7A}"/>
            </a:ext>
          </a:extLst>
        </xdr:cNvPr>
        <xdr:cNvSpPr/>
      </xdr:nvSpPr>
      <xdr:spPr>
        <a:xfrm>
          <a:off x="84543900" y="8816340"/>
          <a:ext cx="340804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47624</xdr:colOff>
      <xdr:row>102</xdr:row>
      <xdr:rowOff>0</xdr:rowOff>
    </xdr:from>
    <xdr:to>
      <xdr:col>64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773BDA49-DF2E-4FCD-9CBB-690DDC9945DC}"/>
            </a:ext>
          </a:extLst>
        </xdr:cNvPr>
        <xdr:cNvSpPr/>
      </xdr:nvSpPr>
      <xdr:spPr>
        <a:xfrm>
          <a:off x="87951944" y="20665440"/>
          <a:ext cx="2799715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504825</xdr:colOff>
      <xdr:row>45</xdr:row>
      <xdr:rowOff>361950</xdr:rowOff>
    </xdr:from>
    <xdr:to>
      <xdr:col>63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32745234-DA93-4225-86D3-269D5350ED3C}"/>
            </a:ext>
          </a:extLst>
        </xdr:cNvPr>
        <xdr:cNvSpPr/>
      </xdr:nvSpPr>
      <xdr:spPr>
        <a:xfrm>
          <a:off x="84431505" y="8816340"/>
          <a:ext cx="4956810" cy="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63</xdr:col>
      <xdr:colOff>381000</xdr:colOff>
      <xdr:row>54</xdr:row>
      <xdr:rowOff>0</xdr:rowOff>
    </xdr:from>
    <xdr:to>
      <xdr:col>67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72C9A868-B715-4506-8E91-F7B0C434347F}"/>
            </a:ext>
          </a:extLst>
        </xdr:cNvPr>
        <xdr:cNvSpPr/>
      </xdr:nvSpPr>
      <xdr:spPr>
        <a:xfrm>
          <a:off x="89550240" y="11102340"/>
          <a:ext cx="461979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513988</xdr:colOff>
      <xdr:row>123</xdr:row>
      <xdr:rowOff>359773</xdr:rowOff>
    </xdr:from>
    <xdr:to>
      <xdr:col>63</xdr:col>
      <xdr:colOff>1085488</xdr:colOff>
      <xdr:row>124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6F9FA898-DE97-4F91-A43A-4CE8374C1F24}"/>
            </a:ext>
          </a:extLst>
        </xdr:cNvPr>
        <xdr:cNvSpPr/>
      </xdr:nvSpPr>
      <xdr:spPr>
        <a:xfrm rot="1352453" flipH="1" flipV="1">
          <a:off x="85675108" y="29407213"/>
          <a:ext cx="4579620" cy="40222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1270</xdr:colOff>
      <xdr:row>91</xdr:row>
      <xdr:rowOff>0</xdr:rowOff>
    </xdr:from>
    <xdr:to>
      <xdr:col>83</xdr:col>
      <xdr:colOff>402589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B80A03A0-B307-496E-840F-F70CE58D3E8E}"/>
            </a:ext>
          </a:extLst>
        </xdr:cNvPr>
        <xdr:cNvGrpSpPr/>
      </xdr:nvGrpSpPr>
      <xdr:grpSpPr>
        <a:xfrm>
          <a:off x="102109270" y="22542500"/>
          <a:ext cx="10459719" cy="2052955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8F34AD0F-A957-17E8-C19E-367268A63ECB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868E6ACF-0FD1-18E0-12B0-DA32CECCC31C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BDAC758D-F687-BDAB-D8C9-441C565B6DB7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4E08CFAD-5689-CCFA-06E4-A67ED0FF6317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3D3F115D-49EE-9720-86DF-0B775DD09AC6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0B0EEC53-8B45-1198-0859-2A0DB8B4CE21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62</xdr:col>
      <xdr:colOff>12700</xdr:colOff>
      <xdr:row>96</xdr:row>
      <xdr:rowOff>619125</xdr:rowOff>
    </xdr:from>
    <xdr:to>
      <xdr:col>63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36597353-7A2D-447D-9368-762BA7558C76}"/>
            </a:ext>
          </a:extLst>
        </xdr:cNvPr>
        <xdr:cNvSpPr/>
      </xdr:nvSpPr>
      <xdr:spPr>
        <a:xfrm flipH="1" flipV="1">
          <a:off x="87917020" y="18006060"/>
          <a:ext cx="2061845" cy="285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285750</xdr:colOff>
      <xdr:row>60</xdr:row>
      <xdr:rowOff>0</xdr:rowOff>
    </xdr:from>
    <xdr:to>
      <xdr:col>61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70A16CF1-22C2-440C-8725-2473EF2C4E1A}"/>
            </a:ext>
          </a:extLst>
        </xdr:cNvPr>
        <xdr:cNvSpPr/>
      </xdr:nvSpPr>
      <xdr:spPr>
        <a:xfrm flipH="1" flipV="1">
          <a:off x="82977990" y="13388340"/>
          <a:ext cx="473773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62</xdr:col>
      <xdr:colOff>1289050</xdr:colOff>
      <xdr:row>126</xdr:row>
      <xdr:rowOff>619125</xdr:rowOff>
    </xdr:from>
    <xdr:to>
      <xdr:col>64</xdr:col>
      <xdr:colOff>857250</xdr:colOff>
      <xdr:row>127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5A98AF24-FD4C-4940-86BC-D5CD754113DA}"/>
            </a:ext>
          </a:extLst>
        </xdr:cNvPr>
        <xdr:cNvSpPr/>
      </xdr:nvSpPr>
      <xdr:spPr>
        <a:xfrm flipH="1" flipV="1">
          <a:off x="89170510" y="29809440"/>
          <a:ext cx="2120900" cy="619125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56</xdr:col>
      <xdr:colOff>210187</xdr:colOff>
      <xdr:row>3</xdr:row>
      <xdr:rowOff>250190</xdr:rowOff>
    </xdr:from>
    <xdr:to>
      <xdr:col>73</xdr:col>
      <xdr:colOff>247650</xdr:colOff>
      <xdr:row>4</xdr:row>
      <xdr:rowOff>515000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3FE1A987-50C6-49B4-95FE-64F40B82BA79}"/>
            </a:ext>
          </a:extLst>
        </xdr:cNvPr>
        <xdr:cNvGrpSpPr/>
      </xdr:nvGrpSpPr>
      <xdr:grpSpPr>
        <a:xfrm>
          <a:off x="91224737" y="2263140"/>
          <a:ext cx="1490281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F1DFBD49-85E7-3B44-A46A-4A6C5B860B62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B05D53CB-B876-C5A1-904C-9D2F4ADD4E38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55</xdr:col>
      <xdr:colOff>1714499</xdr:colOff>
      <xdr:row>2</xdr:row>
      <xdr:rowOff>349251</xdr:rowOff>
    </xdr:from>
    <xdr:to>
      <xdr:col>74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39A7F319-12F2-47BC-A6AA-903379A7C3DB}"/>
            </a:ext>
          </a:extLst>
        </xdr:cNvPr>
        <xdr:cNvSpPr/>
      </xdr:nvSpPr>
      <xdr:spPr>
        <a:xfrm>
          <a:off x="82044539" y="1743711"/>
          <a:ext cx="15904846" cy="202374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588644</xdr:colOff>
      <xdr:row>51</xdr:row>
      <xdr:rowOff>0</xdr:rowOff>
    </xdr:from>
    <xdr:to>
      <xdr:col>63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73824539-68D5-4F75-92AD-8DBAD4C04E0F}"/>
            </a:ext>
          </a:extLst>
        </xdr:cNvPr>
        <xdr:cNvSpPr/>
      </xdr:nvSpPr>
      <xdr:spPr>
        <a:xfrm>
          <a:off x="86923244" y="8816340"/>
          <a:ext cx="2610912" cy="9189720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427119</xdr:colOff>
      <xdr:row>107</xdr:row>
      <xdr:rowOff>685798</xdr:rowOff>
    </xdr:from>
    <xdr:to>
      <xdr:col>59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9C52E5D9-98D2-48E5-AD47-63634732A7FA}"/>
            </a:ext>
          </a:extLst>
        </xdr:cNvPr>
        <xdr:cNvSpPr/>
      </xdr:nvSpPr>
      <xdr:spPr>
        <a:xfrm>
          <a:off x="80757159" y="22951440"/>
          <a:ext cx="4401755" cy="2290010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51</xdr:col>
      <xdr:colOff>-1</xdr:colOff>
      <xdr:row>41</xdr:row>
      <xdr:rowOff>412377</xdr:rowOff>
    </xdr:from>
    <xdr:to>
      <xdr:col>57</xdr:col>
      <xdr:colOff>325173</xdr:colOff>
      <xdr:row>44</xdr:row>
      <xdr:rowOff>701803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1555A436-89BB-4C34-9374-D5BE4855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1159" y="8816340"/>
          <a:ext cx="5769664" cy="253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59</xdr:col>
      <xdr:colOff>438991</xdr:colOff>
      <xdr:row>100</xdr:row>
      <xdr:rowOff>748183</xdr:rowOff>
    </xdr:from>
    <xdr:to>
      <xdr:col>70</xdr:col>
      <xdr:colOff>88306</xdr:colOff>
      <xdr:row>160</xdr:row>
      <xdr:rowOff>556134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41E4B6A8-4BD6-4012-9E94-DBFD5D60301C}"/>
            </a:ext>
          </a:extLst>
        </xdr:cNvPr>
        <xdr:cNvGrpSpPr/>
      </xdr:nvGrpSpPr>
      <xdr:grpSpPr>
        <a:xfrm>
          <a:off x="93339491" y="24192383"/>
          <a:ext cx="10742765" cy="32313601"/>
          <a:chOff x="79819500" y="4305496"/>
          <a:chExt cx="8500281" cy="6788851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4426B713-923F-6ED0-2E0D-B383C7A60728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8642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85283661" y="10780610"/>
                <a:ext cx="3036120" cy="313737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6B4242FD-42A6-6FEE-F998-D898F734BD96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59</xdr:col>
      <xdr:colOff>88958</xdr:colOff>
      <xdr:row>30</xdr:row>
      <xdr:rowOff>772607</xdr:rowOff>
    </xdr:from>
    <xdr:to>
      <xdr:col>73</xdr:col>
      <xdr:colOff>61269</xdr:colOff>
      <xdr:row>129</xdr:row>
      <xdr:rowOff>321009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9FE36A99-302B-4EDA-90E8-707BC55FBEAE}"/>
            </a:ext>
          </a:extLst>
        </xdr:cNvPr>
        <xdr:cNvGrpSpPr/>
      </xdr:nvGrpSpPr>
      <xdr:grpSpPr>
        <a:xfrm>
          <a:off x="92989458" y="4210050"/>
          <a:ext cx="12951711" cy="32001159"/>
          <a:chOff x="79819500" y="4305496"/>
          <a:chExt cx="7952967" cy="341559997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8ECF87E1-3F0D-4BFA-E30F-0D90837BB036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8643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85423343" y="323180450"/>
                <a:ext cx="2349124" cy="22685043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9DB2BD52-5A9A-6188-6B11-7B2FC96F94A9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-79648929</xdr:colOff>
      <xdr:row>121</xdr:row>
      <xdr:rowOff>0</xdr:rowOff>
    </xdr:from>
    <xdr:to>
      <xdr:col>55</xdr:col>
      <xdr:colOff>1354991</xdr:colOff>
      <xdr:row>121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F5FEB574-DB3F-4B30-9489-3B3841A020C0}"/>
            </a:ext>
          </a:extLst>
        </xdr:cNvPr>
        <xdr:cNvGrpSpPr/>
      </xdr:nvGrpSpPr>
      <xdr:grpSpPr>
        <a:xfrm>
          <a:off x="-79648929" y="29768800"/>
          <a:ext cx="169611820" cy="0"/>
          <a:chOff x="-79716215" y="4229100"/>
          <a:chExt cx="167231915" cy="24144194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AA0FB13B-74CC-4D6E-A398-B7D279E24B1C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8644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-79716215" y="28373294"/>
                <a:ext cx="3899722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D213BAE1-770E-3ECA-A393-B1C17FDCEE2D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59</xdr:col>
      <xdr:colOff>581644</xdr:colOff>
      <xdr:row>97</xdr:row>
      <xdr:rowOff>44824</xdr:rowOff>
    </xdr:from>
    <xdr:to>
      <xdr:col>65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AF4B6189-CE61-4919-B5F6-AC17A5611124}"/>
            </a:ext>
          </a:extLst>
        </xdr:cNvPr>
        <xdr:cNvSpPr/>
      </xdr:nvSpPr>
      <xdr:spPr>
        <a:xfrm>
          <a:off x="85125544" y="18006060"/>
          <a:ext cx="7201066" cy="26894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2114426</xdr:colOff>
      <xdr:row>4</xdr:row>
      <xdr:rowOff>783304</xdr:rowOff>
    </xdr:from>
    <xdr:to>
      <xdr:col>63</xdr:col>
      <xdr:colOff>1047819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FB5E4AB7-1626-47DD-AA1E-E3B213ABF17D}"/>
            </a:ext>
          </a:extLst>
        </xdr:cNvPr>
        <xdr:cNvGrpSpPr/>
      </xdr:nvGrpSpPr>
      <xdr:grpSpPr>
        <a:xfrm>
          <a:off x="90722326" y="4091654"/>
          <a:ext cx="7937693" cy="11839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8D0C889F-13CA-1E0F-195B-87DA11D16EFD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E3336948-949B-A484-1CD2-509BE702CCA5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49</xdr:col>
      <xdr:colOff>588309</xdr:colOff>
      <xdr:row>3</xdr:row>
      <xdr:rowOff>134471</xdr:rowOff>
    </xdr:from>
    <xdr:to>
      <xdr:col>55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7601B9DE-C2BF-4F7F-92E5-8A60F5F6EA8D}"/>
            </a:ext>
          </a:extLst>
        </xdr:cNvPr>
        <xdr:cNvSpPr/>
      </xdr:nvSpPr>
      <xdr:spPr>
        <a:xfrm>
          <a:off x="77215029" y="2146151"/>
          <a:ext cx="3674370" cy="857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62</xdr:col>
      <xdr:colOff>1043236</xdr:colOff>
      <xdr:row>104</xdr:row>
      <xdr:rowOff>571500</xdr:rowOff>
    </xdr:from>
    <xdr:to>
      <xdr:col>64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9F372496-84FD-4B90-B654-98F68C5C42C5}"/>
            </a:ext>
          </a:extLst>
        </xdr:cNvPr>
        <xdr:cNvSpPr/>
      </xdr:nvSpPr>
      <xdr:spPr>
        <a:xfrm>
          <a:off x="88947556" y="22760940"/>
          <a:ext cx="2343854" cy="19050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oneCellAnchor>
    <xdr:from>
      <xdr:col>55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187F2915-468A-4DA4-8B21-FAF9810B7239}"/>
            </a:ext>
          </a:extLst>
        </xdr:cNvPr>
        <xdr:cNvSpPr txBox="1"/>
      </xdr:nvSpPr>
      <xdr:spPr>
        <a:xfrm>
          <a:off x="82690335" y="668274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55</xdr:col>
      <xdr:colOff>692859</xdr:colOff>
      <xdr:row>91</xdr:row>
      <xdr:rowOff>783516</xdr:rowOff>
    </xdr:from>
    <xdr:to>
      <xdr:col>59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1C48A7A6-ABD7-45AA-9709-32467443C72A}"/>
            </a:ext>
          </a:extLst>
        </xdr:cNvPr>
        <xdr:cNvSpPr/>
      </xdr:nvSpPr>
      <xdr:spPr>
        <a:xfrm>
          <a:off x="81022899" y="18006060"/>
          <a:ext cx="3913319" cy="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142875</xdr:colOff>
      <xdr:row>47</xdr:row>
      <xdr:rowOff>95250</xdr:rowOff>
    </xdr:from>
    <xdr:to>
      <xdr:col>73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AFAED1F6-478C-4AE2-9091-9FF19391772C}"/>
            </a:ext>
          </a:extLst>
        </xdr:cNvPr>
        <xdr:cNvSpPr/>
      </xdr:nvSpPr>
      <xdr:spPr>
        <a:xfrm>
          <a:off x="84069555" y="8816340"/>
          <a:ext cx="13394597" cy="0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62</xdr:col>
      <xdr:colOff>238125</xdr:colOff>
      <xdr:row>54</xdr:row>
      <xdr:rowOff>428625</xdr:rowOff>
    </xdr:from>
    <xdr:to>
      <xdr:col>65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61084063-7DFC-4F9C-B46C-081F2B4644B3}"/>
            </a:ext>
          </a:extLst>
        </xdr:cNvPr>
        <xdr:cNvSpPr/>
      </xdr:nvSpPr>
      <xdr:spPr>
        <a:xfrm>
          <a:off x="88142445" y="11102340"/>
          <a:ext cx="4223385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55</xdr:col>
      <xdr:colOff>1714500</xdr:colOff>
      <xdr:row>57</xdr:row>
      <xdr:rowOff>95250</xdr:rowOff>
    </xdr:from>
    <xdr:to>
      <xdr:col>60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8144B0F9-7034-40F0-B85C-BA4C12CBC5B2}"/>
            </a:ext>
          </a:extLst>
        </xdr:cNvPr>
        <xdr:cNvSpPr/>
      </xdr:nvSpPr>
      <xdr:spPr>
        <a:xfrm>
          <a:off x="82044540" y="11197590"/>
          <a:ext cx="4259580" cy="176212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50</xdr:col>
      <xdr:colOff>310543</xdr:colOff>
      <xdr:row>117</xdr:row>
      <xdr:rowOff>483168</xdr:rowOff>
    </xdr:from>
    <xdr:to>
      <xdr:col>60</xdr:col>
      <xdr:colOff>138463</xdr:colOff>
      <xdr:row>122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8EDEF100-88FB-4111-B21C-1CE1135BD7C1}"/>
            </a:ext>
          </a:extLst>
        </xdr:cNvPr>
        <xdr:cNvSpPr/>
      </xdr:nvSpPr>
      <xdr:spPr>
        <a:xfrm>
          <a:off x="77554483" y="27244608"/>
          <a:ext cx="7745100" cy="1040969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60</xdr:col>
      <xdr:colOff>666750</xdr:colOff>
      <xdr:row>39</xdr:row>
      <xdr:rowOff>190500</xdr:rowOff>
    </xdr:from>
    <xdr:to>
      <xdr:col>76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6B906BA2-D93A-482E-8A99-BF232B7242E2}"/>
            </a:ext>
          </a:extLst>
        </xdr:cNvPr>
        <xdr:cNvSpPr/>
      </xdr:nvSpPr>
      <xdr:spPr>
        <a:xfrm>
          <a:off x="85827870" y="8816340"/>
          <a:ext cx="13345067" cy="0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55</xdr:col>
      <xdr:colOff>305361</xdr:colOff>
      <xdr:row>48</xdr:row>
      <xdr:rowOff>375396</xdr:rowOff>
    </xdr:from>
    <xdr:to>
      <xdr:col>63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7C6581CD-1DA5-417D-B22D-4DFE9A27F0C8}"/>
            </a:ext>
          </a:extLst>
        </xdr:cNvPr>
        <xdr:cNvSpPr/>
      </xdr:nvSpPr>
      <xdr:spPr>
        <a:xfrm>
          <a:off x="80635401" y="8816340"/>
          <a:ext cx="8962465" cy="228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15</xdr:col>
      <xdr:colOff>560660</xdr:colOff>
      <xdr:row>85</xdr:row>
      <xdr:rowOff>0</xdr:rowOff>
    </xdr:from>
    <xdr:to>
      <xdr:col>17</xdr:col>
      <xdr:colOff>188185</xdr:colOff>
      <xdr:row>86</xdr:row>
      <xdr:rowOff>19694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5C7C82B1-58DC-4DA7-942E-C5E707583855}"/>
            </a:ext>
          </a:extLst>
        </xdr:cNvPr>
        <xdr:cNvSpPr/>
      </xdr:nvSpPr>
      <xdr:spPr>
        <a:xfrm>
          <a:off x="28463307" y="18153529"/>
          <a:ext cx="3885760" cy="804106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179293</xdr:colOff>
      <xdr:row>47</xdr:row>
      <xdr:rowOff>597720</xdr:rowOff>
    </xdr:from>
    <xdr:to>
      <xdr:col>54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B8CEAE45-28D8-40B7-A84C-D7BDD8A4F606}"/>
            </a:ext>
          </a:extLst>
        </xdr:cNvPr>
        <xdr:cNvSpPr/>
      </xdr:nvSpPr>
      <xdr:spPr>
        <a:xfrm>
          <a:off x="77423233" y="8816340"/>
          <a:ext cx="2503524" cy="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127072</xdr:colOff>
      <xdr:row>45</xdr:row>
      <xdr:rowOff>541692</xdr:rowOff>
    </xdr:from>
    <xdr:to>
      <xdr:col>55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85D62D75-28F1-4656-965A-BF549D7761ED}"/>
            </a:ext>
          </a:extLst>
        </xdr:cNvPr>
        <xdr:cNvSpPr txBox="1"/>
      </xdr:nvSpPr>
      <xdr:spPr>
        <a:xfrm>
          <a:off x="77988232" y="8816340"/>
          <a:ext cx="4511939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1074853</xdr:colOff>
      <xdr:row>128</xdr:row>
      <xdr:rowOff>95442</xdr:rowOff>
    </xdr:from>
    <xdr:to>
      <xdr:col>62</xdr:col>
      <xdr:colOff>1027435</xdr:colOff>
      <xdr:row>129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0B72F70F-6D3C-4621-8FD5-E7BF6B38FDA8}"/>
            </a:ext>
          </a:extLst>
        </xdr:cNvPr>
        <xdr:cNvSpPr/>
      </xdr:nvSpPr>
      <xdr:spPr>
        <a:xfrm>
          <a:off x="86235973" y="30666882"/>
          <a:ext cx="2695782" cy="105906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261483</xdr:colOff>
      <xdr:row>90</xdr:row>
      <xdr:rowOff>69143</xdr:rowOff>
    </xdr:from>
    <xdr:to>
      <xdr:col>56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B3B13C63-E2AA-478D-8954-856A828AF95F}"/>
            </a:ext>
          </a:extLst>
        </xdr:cNvPr>
        <xdr:cNvSpPr/>
      </xdr:nvSpPr>
      <xdr:spPr>
        <a:xfrm>
          <a:off x="80591523" y="17313203"/>
          <a:ext cx="2142965" cy="69285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49</xdr:col>
      <xdr:colOff>313766</xdr:colOff>
      <xdr:row>50</xdr:row>
      <xdr:rowOff>537880</xdr:rowOff>
    </xdr:from>
    <xdr:to>
      <xdr:col>54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152E739A-4A30-441B-8D7C-1665D1C245DE}"/>
            </a:ext>
          </a:extLst>
        </xdr:cNvPr>
        <xdr:cNvSpPr/>
      </xdr:nvSpPr>
      <xdr:spPr>
        <a:xfrm>
          <a:off x="76940486" y="8816340"/>
          <a:ext cx="3220571" cy="2286000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55</xdr:col>
      <xdr:colOff>1051946</xdr:colOff>
      <xdr:row>124</xdr:row>
      <xdr:rowOff>603212</xdr:rowOff>
    </xdr:from>
    <xdr:to>
      <xdr:col>58</xdr:col>
      <xdr:colOff>56637</xdr:colOff>
      <xdr:row>126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2B11D7F5-B012-4F7D-83C1-A82F2AFD36F9}"/>
            </a:ext>
          </a:extLst>
        </xdr:cNvPr>
        <xdr:cNvSpPr/>
      </xdr:nvSpPr>
      <xdr:spPr>
        <a:xfrm>
          <a:off x="81381986" y="29809440"/>
          <a:ext cx="2601331" cy="0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117885</xdr:colOff>
      <xdr:row>88</xdr:row>
      <xdr:rowOff>620134</xdr:rowOff>
    </xdr:from>
    <xdr:to>
      <xdr:col>57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C00E10CA-ECB9-42EC-B205-EE46D5A54566}"/>
            </a:ext>
          </a:extLst>
        </xdr:cNvPr>
        <xdr:cNvSpPr/>
      </xdr:nvSpPr>
      <xdr:spPr>
        <a:xfrm>
          <a:off x="79830705" y="16340194"/>
          <a:ext cx="3770109" cy="1080471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809624</xdr:colOff>
      <xdr:row>160</xdr:row>
      <xdr:rowOff>381000</xdr:rowOff>
    </xdr:from>
    <xdr:to>
      <xdr:col>72</xdr:col>
      <xdr:colOff>112057</xdr:colOff>
      <xdr:row>171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1EDDDB7B-C919-43B4-BF7A-4FC5298EE8B2}"/>
            </a:ext>
          </a:extLst>
        </xdr:cNvPr>
        <xdr:cNvSpPr/>
      </xdr:nvSpPr>
      <xdr:spPr>
        <a:xfrm>
          <a:off x="93583124" y="52501800"/>
          <a:ext cx="3196253" cy="397764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56</xdr:col>
      <xdr:colOff>476250</xdr:colOff>
      <xdr:row>171</xdr:row>
      <xdr:rowOff>0</xdr:rowOff>
    </xdr:from>
    <xdr:to>
      <xdr:col>60</xdr:col>
      <xdr:colOff>539754</xdr:colOff>
      <xdr:row>171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9A606942-F340-4358-9507-9845D791756B}"/>
            </a:ext>
          </a:extLst>
        </xdr:cNvPr>
        <xdr:cNvSpPr>
          <a:spLocks noChangeArrowheads="1"/>
        </xdr:cNvSpPr>
      </xdr:nvSpPr>
      <xdr:spPr bwMode="auto">
        <a:xfrm>
          <a:off x="83168490" y="56479440"/>
          <a:ext cx="2532384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69</xdr:col>
      <xdr:colOff>66673</xdr:colOff>
      <xdr:row>158</xdr:row>
      <xdr:rowOff>746961</xdr:rowOff>
    </xdr:from>
    <xdr:to>
      <xdr:col>73</xdr:col>
      <xdr:colOff>357436</xdr:colOff>
      <xdr:row>159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86E695D3-3658-46DE-9483-C3E5B515696D}"/>
            </a:ext>
          </a:extLst>
        </xdr:cNvPr>
        <xdr:cNvSpPr/>
      </xdr:nvSpPr>
      <xdr:spPr>
        <a:xfrm>
          <a:off x="94882333" y="51046581"/>
          <a:ext cx="2759643" cy="992305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75072</xdr:colOff>
      <xdr:row>30</xdr:row>
      <xdr:rowOff>359747</xdr:rowOff>
    </xdr:from>
    <xdr:to>
      <xdr:col>55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FB991D5C-EDDF-43A9-9A0F-F7DD388FB356}"/>
            </a:ext>
          </a:extLst>
        </xdr:cNvPr>
        <xdr:cNvSpPr/>
      </xdr:nvSpPr>
      <xdr:spPr>
        <a:xfrm>
          <a:off x="78553452" y="8375987"/>
          <a:ext cx="3917995" cy="440353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220124</xdr:colOff>
      <xdr:row>126</xdr:row>
      <xdr:rowOff>805190</xdr:rowOff>
    </xdr:from>
    <xdr:to>
      <xdr:col>61</xdr:col>
      <xdr:colOff>568638</xdr:colOff>
      <xdr:row>128</xdr:row>
      <xdr:rowOff>299380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C5251A0E-1D58-419B-90D1-470C95FA7EBA}"/>
            </a:ext>
          </a:extLst>
        </xdr:cNvPr>
        <xdr:cNvSpPr/>
      </xdr:nvSpPr>
      <xdr:spPr>
        <a:xfrm>
          <a:off x="83529584" y="29809440"/>
          <a:ext cx="3373654" cy="1061380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23942</xdr:colOff>
      <xdr:row>76</xdr:row>
      <xdr:rowOff>266732</xdr:rowOff>
    </xdr:from>
    <xdr:to>
      <xdr:col>55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8F2DB679-006E-4353-9BAF-F64F6450C558}"/>
            </a:ext>
          </a:extLst>
        </xdr:cNvPr>
        <xdr:cNvSpPr/>
      </xdr:nvSpPr>
      <xdr:spPr>
        <a:xfrm>
          <a:off x="79119542" y="13388340"/>
          <a:ext cx="3409860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141682</xdr:colOff>
      <xdr:row>75</xdr:row>
      <xdr:rowOff>513023</xdr:rowOff>
    </xdr:from>
    <xdr:to>
      <xdr:col>75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B2B10A98-F727-4545-AA42-29F6CA42E217}"/>
            </a:ext>
          </a:extLst>
        </xdr:cNvPr>
        <xdr:cNvSpPr/>
      </xdr:nvSpPr>
      <xdr:spPr>
        <a:xfrm>
          <a:off x="95574562" y="13388340"/>
          <a:ext cx="3468231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284542</xdr:colOff>
      <xdr:row>89</xdr:row>
      <xdr:rowOff>556485</xdr:rowOff>
    </xdr:from>
    <xdr:to>
      <xdr:col>65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78DAEDB9-9A03-435B-9ABC-3B0F453742A2}"/>
            </a:ext>
          </a:extLst>
        </xdr:cNvPr>
        <xdr:cNvSpPr/>
      </xdr:nvSpPr>
      <xdr:spPr>
        <a:xfrm>
          <a:off x="82976782" y="17038545"/>
          <a:ext cx="8808135" cy="96542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48</xdr:col>
      <xdr:colOff>1307735</xdr:colOff>
      <xdr:row>76</xdr:row>
      <xdr:rowOff>530858</xdr:rowOff>
    </xdr:from>
    <xdr:to>
      <xdr:col>54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5BC00AD5-5EAB-486A-A304-DC7AE004812A}"/>
            </a:ext>
          </a:extLst>
        </xdr:cNvPr>
        <xdr:cNvSpPr/>
      </xdr:nvSpPr>
      <xdr:spPr>
        <a:xfrm>
          <a:off x="75762755" y="13388340"/>
          <a:ext cx="4356373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89</xdr:col>
      <xdr:colOff>120316</xdr:colOff>
      <xdr:row>96</xdr:row>
      <xdr:rowOff>754285</xdr:rowOff>
    </xdr:from>
    <xdr:to>
      <xdr:col>94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6BD92B85-A553-4836-9F14-AB49F95F7348}"/>
            </a:ext>
          </a:extLst>
        </xdr:cNvPr>
        <xdr:cNvSpPr/>
      </xdr:nvSpPr>
      <xdr:spPr>
        <a:xfrm>
          <a:off x="107280376" y="18006060"/>
          <a:ext cx="3444868" cy="33324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103</xdr:col>
      <xdr:colOff>510617</xdr:colOff>
      <xdr:row>75</xdr:row>
      <xdr:rowOff>474137</xdr:rowOff>
    </xdr:from>
    <xdr:to>
      <xdr:col>109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B6660946-8EA6-43B7-8DF9-F38A0B6A756C}"/>
            </a:ext>
          </a:extLst>
        </xdr:cNvPr>
        <xdr:cNvSpPr/>
      </xdr:nvSpPr>
      <xdr:spPr>
        <a:xfrm>
          <a:off x="116311757" y="13388340"/>
          <a:ext cx="3449575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76</xdr:col>
      <xdr:colOff>174439</xdr:colOff>
      <xdr:row>165</xdr:row>
      <xdr:rowOff>590005</xdr:rowOff>
    </xdr:from>
    <xdr:to>
      <xdr:col>81</xdr:col>
      <xdr:colOff>538925</xdr:colOff>
      <xdr:row>166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FF998D1B-EB53-4A65-8F5B-F3C05FFEE484}"/>
            </a:ext>
          </a:extLst>
        </xdr:cNvPr>
        <xdr:cNvSpPr/>
      </xdr:nvSpPr>
      <xdr:spPr>
        <a:xfrm>
          <a:off x="99310639" y="54955440"/>
          <a:ext cx="345058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53</xdr:col>
      <xdr:colOff>598358</xdr:colOff>
      <xdr:row>169</xdr:row>
      <xdr:rowOff>496549</xdr:rowOff>
    </xdr:from>
    <xdr:to>
      <xdr:col>56</xdr:col>
      <xdr:colOff>438071</xdr:colOff>
      <xdr:row>170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845CB806-167D-4280-ADA9-99AB2699DBF7}"/>
            </a:ext>
          </a:extLst>
        </xdr:cNvPr>
        <xdr:cNvSpPr/>
      </xdr:nvSpPr>
      <xdr:spPr>
        <a:xfrm>
          <a:off x="79693958" y="56479440"/>
          <a:ext cx="3436353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63</xdr:col>
      <xdr:colOff>1186552</xdr:colOff>
      <xdr:row>123</xdr:row>
      <xdr:rowOff>423328</xdr:rowOff>
    </xdr:from>
    <xdr:to>
      <xdr:col>65</xdr:col>
      <xdr:colOff>1048953</xdr:colOff>
      <xdr:row>124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81BDDA2F-D701-489F-A3AE-D76F24CEBE58}"/>
            </a:ext>
          </a:extLst>
        </xdr:cNvPr>
        <xdr:cNvSpPr/>
      </xdr:nvSpPr>
      <xdr:spPr>
        <a:xfrm>
          <a:off x="90355792" y="29470768"/>
          <a:ext cx="2392241" cy="338672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679305</xdr:colOff>
      <xdr:row>99</xdr:row>
      <xdr:rowOff>842211</xdr:rowOff>
    </xdr:from>
    <xdr:to>
      <xdr:col>65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381F808C-D695-4EDD-ACC7-334D657FD087}"/>
            </a:ext>
          </a:extLst>
        </xdr:cNvPr>
        <xdr:cNvSpPr/>
      </xdr:nvSpPr>
      <xdr:spPr>
        <a:xfrm>
          <a:off x="89848545" y="18878751"/>
          <a:ext cx="2331801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394511</xdr:colOff>
      <xdr:row>75</xdr:row>
      <xdr:rowOff>165191</xdr:rowOff>
    </xdr:from>
    <xdr:to>
      <xdr:col>56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4D6FA600-DF4C-4D0C-A613-7885266D4FC4}"/>
            </a:ext>
          </a:extLst>
        </xdr:cNvPr>
        <xdr:cNvSpPr/>
      </xdr:nvSpPr>
      <xdr:spPr>
        <a:xfrm>
          <a:off x="80724551" y="13388340"/>
          <a:ext cx="2531871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1027959</xdr:colOff>
      <xdr:row>166</xdr:row>
      <xdr:rowOff>521368</xdr:rowOff>
    </xdr:from>
    <xdr:to>
      <xdr:col>59</xdr:col>
      <xdr:colOff>381000</xdr:colOff>
      <xdr:row>167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4B1FDA41-2059-4723-A951-573575F8F5A9}"/>
            </a:ext>
          </a:extLst>
        </xdr:cNvPr>
        <xdr:cNvSpPr/>
      </xdr:nvSpPr>
      <xdr:spPr>
        <a:xfrm>
          <a:off x="81357999" y="54955440"/>
          <a:ext cx="3566901" cy="328377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457037</xdr:colOff>
      <xdr:row>131</xdr:row>
      <xdr:rowOff>798111</xdr:rowOff>
    </xdr:from>
    <xdr:to>
      <xdr:col>65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1A14CEC3-48F9-4A0C-A7A3-590AE41A67CE}"/>
            </a:ext>
          </a:extLst>
        </xdr:cNvPr>
        <xdr:cNvSpPr/>
      </xdr:nvSpPr>
      <xdr:spPr>
        <a:xfrm>
          <a:off x="89626277" y="33663171"/>
          <a:ext cx="2399861" cy="83136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61</xdr:col>
      <xdr:colOff>870022</xdr:colOff>
      <xdr:row>165</xdr:row>
      <xdr:rowOff>1165275</xdr:rowOff>
    </xdr:from>
    <xdr:to>
      <xdr:col>63</xdr:col>
      <xdr:colOff>439253</xdr:colOff>
      <xdr:row>166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6F15EE39-7B18-4650-85F1-B49E9391501B}"/>
            </a:ext>
          </a:extLst>
        </xdr:cNvPr>
        <xdr:cNvSpPr/>
      </xdr:nvSpPr>
      <xdr:spPr>
        <a:xfrm>
          <a:off x="87204622" y="54955440"/>
          <a:ext cx="2403871" cy="0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210238</xdr:colOff>
      <xdr:row>92</xdr:row>
      <xdr:rowOff>615427</xdr:rowOff>
    </xdr:from>
    <xdr:to>
      <xdr:col>63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0F6E0972-C6D3-461E-A5D8-DF5D7F240BFD}"/>
            </a:ext>
          </a:extLst>
        </xdr:cNvPr>
        <xdr:cNvSpPr/>
      </xdr:nvSpPr>
      <xdr:spPr>
        <a:xfrm>
          <a:off x="85371358" y="18006060"/>
          <a:ext cx="3876661" cy="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1438747</xdr:colOff>
      <xdr:row>69</xdr:row>
      <xdr:rowOff>471217</xdr:rowOff>
    </xdr:from>
    <xdr:to>
      <xdr:col>59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3B8106AD-452B-48C3-BFF5-32BFD4E99436}"/>
            </a:ext>
          </a:extLst>
        </xdr:cNvPr>
        <xdr:cNvSpPr/>
      </xdr:nvSpPr>
      <xdr:spPr>
        <a:xfrm>
          <a:off x="81768787" y="13388340"/>
          <a:ext cx="3274115" cy="59032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16</xdr:col>
      <xdr:colOff>1430746</xdr:colOff>
      <xdr:row>103</xdr:row>
      <xdr:rowOff>224388</xdr:rowOff>
    </xdr:from>
    <xdr:to>
      <xdr:col>18</xdr:col>
      <xdr:colOff>1796515</xdr:colOff>
      <xdr:row>104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75A46C59-15F6-4A89-85F8-B7FE5F16A6C2}"/>
            </a:ext>
          </a:extLst>
        </xdr:cNvPr>
        <xdr:cNvSpPr/>
      </xdr:nvSpPr>
      <xdr:spPr>
        <a:xfrm>
          <a:off x="27262546" y="21865188"/>
          <a:ext cx="4632969" cy="868479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607933</xdr:colOff>
      <xdr:row>100</xdr:row>
      <xdr:rowOff>27008</xdr:rowOff>
    </xdr:from>
    <xdr:to>
      <xdr:col>61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90AC0496-01BB-4120-9AA5-D54B07308656}"/>
            </a:ext>
          </a:extLst>
        </xdr:cNvPr>
        <xdr:cNvSpPr/>
      </xdr:nvSpPr>
      <xdr:spPr>
        <a:xfrm>
          <a:off x="83917393" y="18939848"/>
          <a:ext cx="3909832" cy="78441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331863</xdr:colOff>
      <xdr:row>114</xdr:row>
      <xdr:rowOff>280735</xdr:rowOff>
    </xdr:from>
    <xdr:to>
      <xdr:col>69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C70F5ACA-B2D2-42BD-9657-8549390C8C26}"/>
            </a:ext>
          </a:extLst>
        </xdr:cNvPr>
        <xdr:cNvSpPr/>
      </xdr:nvSpPr>
      <xdr:spPr>
        <a:xfrm>
          <a:off x="90766023" y="24756175"/>
          <a:ext cx="4571007" cy="69181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492285</xdr:colOff>
      <xdr:row>93</xdr:row>
      <xdr:rowOff>280737</xdr:rowOff>
    </xdr:from>
    <xdr:to>
      <xdr:col>56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3104DE53-CAB9-4AAF-BEEF-63F919BB7811}"/>
            </a:ext>
          </a:extLst>
        </xdr:cNvPr>
        <xdr:cNvSpPr/>
      </xdr:nvSpPr>
      <xdr:spPr>
        <a:xfrm>
          <a:off x="80205105" y="18006060"/>
          <a:ext cx="2687662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251650</xdr:colOff>
      <xdr:row>97</xdr:row>
      <xdr:rowOff>280737</xdr:rowOff>
    </xdr:from>
    <xdr:to>
      <xdr:col>58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E10C67B6-CD0E-486F-AE2A-399197C8409B}"/>
            </a:ext>
          </a:extLst>
        </xdr:cNvPr>
        <xdr:cNvSpPr/>
      </xdr:nvSpPr>
      <xdr:spPr>
        <a:xfrm>
          <a:off x="79964470" y="18006060"/>
          <a:ext cx="4443471" cy="32083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91233</xdr:colOff>
      <xdr:row>54</xdr:row>
      <xdr:rowOff>320843</xdr:rowOff>
    </xdr:from>
    <xdr:to>
      <xdr:col>55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CC9C43FC-F3FB-4EA9-8875-803692DC9E28}"/>
            </a:ext>
          </a:extLst>
        </xdr:cNvPr>
        <xdr:cNvSpPr/>
      </xdr:nvSpPr>
      <xdr:spPr>
        <a:xfrm>
          <a:off x="79804053" y="11102340"/>
          <a:ext cx="2691673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251653</xdr:colOff>
      <xdr:row>87</xdr:row>
      <xdr:rowOff>160420</xdr:rowOff>
    </xdr:from>
    <xdr:to>
      <xdr:col>55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8F3149E5-5672-49B3-85AF-23A22A19E264}"/>
            </a:ext>
          </a:extLst>
        </xdr:cNvPr>
        <xdr:cNvSpPr/>
      </xdr:nvSpPr>
      <xdr:spPr>
        <a:xfrm>
          <a:off x="79347253" y="15118480"/>
          <a:ext cx="2707314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71</xdr:col>
      <xdr:colOff>1265463</xdr:colOff>
      <xdr:row>156</xdr:row>
      <xdr:rowOff>0</xdr:rowOff>
    </xdr:from>
    <xdr:to>
      <xdr:col>75</xdr:col>
      <xdr:colOff>551089</xdr:colOff>
      <xdr:row>156</xdr:row>
      <xdr:rowOff>183697</xdr:rowOff>
    </xdr:to>
    <xdr:sp macro="" textlink="">
      <xdr:nvSpPr>
        <xdr:cNvPr id="127" name="四角形吹き出し 44">
          <a:extLst>
            <a:ext uri="{FF2B5EF4-FFF2-40B4-BE49-F238E27FC236}">
              <a16:creationId xmlns:a16="http://schemas.microsoft.com/office/drawing/2014/main" id="{E384E0C5-AA63-49C8-9181-7889427EA073}"/>
            </a:ext>
          </a:extLst>
        </xdr:cNvPr>
        <xdr:cNvSpPr/>
      </xdr:nvSpPr>
      <xdr:spPr>
        <a:xfrm>
          <a:off x="96667863" y="48109687"/>
          <a:ext cx="2402206" cy="186690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55</xdr:col>
      <xdr:colOff>171440</xdr:colOff>
      <xdr:row>100</xdr:row>
      <xdr:rowOff>802105</xdr:rowOff>
    </xdr:from>
    <xdr:to>
      <xdr:col>59</xdr:col>
      <xdr:colOff>401051</xdr:colOff>
      <xdr:row>101</xdr:row>
      <xdr:rowOff>852235</xdr:rowOff>
    </xdr:to>
    <xdr:sp macro="" textlink="">
      <xdr:nvSpPr>
        <xdr:cNvPr id="131" name="四角形吹き出し 34">
          <a:extLst>
            <a:ext uri="{FF2B5EF4-FFF2-40B4-BE49-F238E27FC236}">
              <a16:creationId xmlns:a16="http://schemas.microsoft.com/office/drawing/2014/main" id="{64649166-F9C6-449B-8C94-B2820B625DE1}"/>
            </a:ext>
          </a:extLst>
        </xdr:cNvPr>
        <xdr:cNvSpPr/>
      </xdr:nvSpPr>
      <xdr:spPr>
        <a:xfrm>
          <a:off x="80501480" y="19714945"/>
          <a:ext cx="4443471" cy="92643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566283</xdr:colOff>
      <xdr:row>87</xdr:row>
      <xdr:rowOff>488243</xdr:rowOff>
    </xdr:from>
    <xdr:to>
      <xdr:col>60</xdr:col>
      <xdr:colOff>880448</xdr:colOff>
      <xdr:row>89</xdr:row>
      <xdr:rowOff>213810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0CF82820-C51E-46AB-9C4C-83C6453C1ABC}"/>
            </a:ext>
          </a:extLst>
        </xdr:cNvPr>
        <xdr:cNvSpPr/>
      </xdr:nvSpPr>
      <xdr:spPr>
        <a:xfrm>
          <a:off x="83875743" y="15446303"/>
          <a:ext cx="216582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331863</xdr:colOff>
      <xdr:row>117</xdr:row>
      <xdr:rowOff>280735</xdr:rowOff>
    </xdr:from>
    <xdr:to>
      <xdr:col>69</xdr:col>
      <xdr:colOff>521370</xdr:colOff>
      <xdr:row>118</xdr:row>
      <xdr:rowOff>210551</xdr:rowOff>
    </xdr:to>
    <xdr:sp macro="" textlink="">
      <xdr:nvSpPr>
        <xdr:cNvPr id="133" name="四角形吹き出し 34">
          <a:extLst>
            <a:ext uri="{FF2B5EF4-FFF2-40B4-BE49-F238E27FC236}">
              <a16:creationId xmlns:a16="http://schemas.microsoft.com/office/drawing/2014/main" id="{059B69C7-9D79-4683-A19E-E0CE265EE785}"/>
            </a:ext>
          </a:extLst>
        </xdr:cNvPr>
        <xdr:cNvSpPr/>
      </xdr:nvSpPr>
      <xdr:spPr>
        <a:xfrm>
          <a:off x="83389863" y="25045735"/>
          <a:ext cx="4609107" cy="69181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68</xdr:col>
      <xdr:colOff>135255</xdr:colOff>
      <xdr:row>144</xdr:row>
      <xdr:rowOff>0</xdr:rowOff>
    </xdr:from>
    <xdr:to>
      <xdr:col>74</xdr:col>
      <xdr:colOff>55244</xdr:colOff>
      <xdr:row>144</xdr:row>
      <xdr:rowOff>0</xdr:rowOff>
    </xdr:to>
    <xdr:grpSp>
      <xdr:nvGrpSpPr>
        <xdr:cNvPr id="134" name="グループ化 133">
          <a:extLst>
            <a:ext uri="{FF2B5EF4-FFF2-40B4-BE49-F238E27FC236}">
              <a16:creationId xmlns:a16="http://schemas.microsoft.com/office/drawing/2014/main" id="{5B43CADA-403F-4C8C-883C-39A80C1AF3AA}"/>
            </a:ext>
          </a:extLst>
        </xdr:cNvPr>
        <xdr:cNvGrpSpPr/>
      </xdr:nvGrpSpPr>
      <xdr:grpSpPr>
        <a:xfrm>
          <a:off x="102871905" y="49117250"/>
          <a:ext cx="3691889" cy="0"/>
          <a:chOff x="18002250" y="29337000"/>
          <a:chExt cx="2952749" cy="1333500"/>
        </a:xfrm>
      </xdr:grpSpPr>
      <xdr:sp macro="" textlink="">
        <xdr:nvSpPr>
          <xdr:cNvPr id="135" name="四角形吹き出し 28">
            <a:extLst>
              <a:ext uri="{FF2B5EF4-FFF2-40B4-BE49-F238E27FC236}">
                <a16:creationId xmlns:a16="http://schemas.microsoft.com/office/drawing/2014/main" id="{3D1EF907-3D38-00B6-F054-9C03429FF4D8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6" name="四角形吹き出し 29">
            <a:extLst>
              <a:ext uri="{FF2B5EF4-FFF2-40B4-BE49-F238E27FC236}">
                <a16:creationId xmlns:a16="http://schemas.microsoft.com/office/drawing/2014/main" id="{EF21D74B-C2E3-BC91-E969-C2ECD6AE04A0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68</xdr:col>
      <xdr:colOff>135255</xdr:colOff>
      <xdr:row>144</xdr:row>
      <xdr:rowOff>0</xdr:rowOff>
    </xdr:from>
    <xdr:to>
      <xdr:col>74</xdr:col>
      <xdr:colOff>55244</xdr:colOff>
      <xdr:row>144</xdr:row>
      <xdr:rowOff>0</xdr:rowOff>
    </xdr:to>
    <xdr:grpSp>
      <xdr:nvGrpSpPr>
        <xdr:cNvPr id="137" name="グループ化 136">
          <a:extLst>
            <a:ext uri="{FF2B5EF4-FFF2-40B4-BE49-F238E27FC236}">
              <a16:creationId xmlns:a16="http://schemas.microsoft.com/office/drawing/2014/main" id="{FC1E6393-7FCC-4536-843A-B155F8767C94}"/>
            </a:ext>
          </a:extLst>
        </xdr:cNvPr>
        <xdr:cNvGrpSpPr/>
      </xdr:nvGrpSpPr>
      <xdr:grpSpPr>
        <a:xfrm>
          <a:off x="102871905" y="49117250"/>
          <a:ext cx="3691889" cy="0"/>
          <a:chOff x="18002250" y="29337000"/>
          <a:chExt cx="2952749" cy="1333500"/>
        </a:xfrm>
      </xdr:grpSpPr>
      <xdr:sp macro="" textlink="">
        <xdr:nvSpPr>
          <xdr:cNvPr id="138" name="四角形吹き出し 31">
            <a:extLst>
              <a:ext uri="{FF2B5EF4-FFF2-40B4-BE49-F238E27FC236}">
                <a16:creationId xmlns:a16="http://schemas.microsoft.com/office/drawing/2014/main" id="{2DCB12A2-4B9D-F337-B3C6-2A9041A5C76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9" name="四角形吹き出し 32">
            <a:extLst>
              <a:ext uri="{FF2B5EF4-FFF2-40B4-BE49-F238E27FC236}">
                <a16:creationId xmlns:a16="http://schemas.microsoft.com/office/drawing/2014/main" id="{2F161E23-B3DF-A462-826D-4C883471391A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60</xdr:col>
      <xdr:colOff>192504</xdr:colOff>
      <xdr:row>138</xdr:row>
      <xdr:rowOff>451184</xdr:rowOff>
    </xdr:from>
    <xdr:to>
      <xdr:col>63</xdr:col>
      <xdr:colOff>576513</xdr:colOff>
      <xdr:row>140</xdr:row>
      <xdr:rowOff>150394</xdr:rowOff>
    </xdr:to>
    <xdr:sp macro="" textlink="">
      <xdr:nvSpPr>
        <xdr:cNvPr id="140" name="四角形吹き出し 43">
          <a:extLst>
            <a:ext uri="{FF2B5EF4-FFF2-40B4-BE49-F238E27FC236}">
              <a16:creationId xmlns:a16="http://schemas.microsoft.com/office/drawing/2014/main" id="{7C24FA7F-1F7A-4C19-993D-7938904BCD80}"/>
            </a:ext>
          </a:extLst>
        </xdr:cNvPr>
        <xdr:cNvSpPr/>
      </xdr:nvSpPr>
      <xdr:spPr>
        <a:xfrm>
          <a:off x="109935744" y="21878624"/>
          <a:ext cx="4483569" cy="2320490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56</xdr:col>
      <xdr:colOff>619125</xdr:colOff>
      <xdr:row>150</xdr:row>
      <xdr:rowOff>0</xdr:rowOff>
    </xdr:from>
    <xdr:to>
      <xdr:col>61</xdr:col>
      <xdr:colOff>11361</xdr:colOff>
      <xdr:row>150</xdr:row>
      <xdr:rowOff>0</xdr:rowOff>
    </xdr:to>
    <xdr:sp macro="" textlink="">
      <xdr:nvSpPr>
        <xdr:cNvPr id="141" name="四角形吹き出し 59">
          <a:extLst>
            <a:ext uri="{FF2B5EF4-FFF2-40B4-BE49-F238E27FC236}">
              <a16:creationId xmlns:a16="http://schemas.microsoft.com/office/drawing/2014/main" id="{EC5F2F6E-B4CE-4A0C-856C-CC4CE5604091}"/>
            </a:ext>
          </a:extLst>
        </xdr:cNvPr>
        <xdr:cNvSpPr/>
      </xdr:nvSpPr>
      <xdr:spPr>
        <a:xfrm>
          <a:off x="107337225" y="32819340"/>
          <a:ext cx="3987096" cy="0"/>
        </a:xfrm>
        <a:prstGeom prst="wedgeRectCallout">
          <a:avLst>
            <a:gd name="adj1" fmla="val 27990"/>
            <a:gd name="adj2" fmla="val -711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274081</xdr:colOff>
      <xdr:row>138</xdr:row>
      <xdr:rowOff>587377</xdr:rowOff>
    </xdr:from>
    <xdr:to>
      <xdr:col>64</xdr:col>
      <xdr:colOff>105833</xdr:colOff>
      <xdr:row>139</xdr:row>
      <xdr:rowOff>211667</xdr:rowOff>
    </xdr:to>
    <xdr:sp macro="" textlink="">
      <xdr:nvSpPr>
        <xdr:cNvPr id="142" name="四角形吹き出し 34">
          <a:extLst>
            <a:ext uri="{FF2B5EF4-FFF2-40B4-BE49-F238E27FC236}">
              <a16:creationId xmlns:a16="http://schemas.microsoft.com/office/drawing/2014/main" id="{2DFCAFBD-363D-48C5-BEF2-BF29495FB1B4}"/>
            </a:ext>
          </a:extLst>
        </xdr:cNvPr>
        <xdr:cNvSpPr/>
      </xdr:nvSpPr>
      <xdr:spPr>
        <a:xfrm>
          <a:off x="111587041" y="22014817"/>
          <a:ext cx="3626512" cy="934930"/>
        </a:xfrm>
        <a:prstGeom prst="wedgeRectCallout">
          <a:avLst>
            <a:gd name="adj1" fmla="val 9024"/>
            <a:gd name="adj2" fmla="val 2279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425614</xdr:colOff>
      <xdr:row>139</xdr:row>
      <xdr:rowOff>-1</xdr:rowOff>
    </xdr:from>
    <xdr:to>
      <xdr:col>66</xdr:col>
      <xdr:colOff>373479</xdr:colOff>
      <xdr:row>140</xdr:row>
      <xdr:rowOff>451183</xdr:rowOff>
    </xdr:to>
    <xdr:sp macro="" textlink="">
      <xdr:nvSpPr>
        <xdr:cNvPr id="143" name="四角形吹き出し 43">
          <a:extLst>
            <a:ext uri="{FF2B5EF4-FFF2-40B4-BE49-F238E27FC236}">
              <a16:creationId xmlns:a16="http://schemas.microsoft.com/office/drawing/2014/main" id="{6CB6BB51-300B-4073-BECB-9E428BC908D9}"/>
            </a:ext>
          </a:extLst>
        </xdr:cNvPr>
        <xdr:cNvSpPr/>
      </xdr:nvSpPr>
      <xdr:spPr>
        <a:xfrm>
          <a:off x="113003494" y="22738079"/>
          <a:ext cx="5982905" cy="1761824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62</xdr:col>
      <xdr:colOff>1043236</xdr:colOff>
      <xdr:row>148</xdr:row>
      <xdr:rowOff>0</xdr:rowOff>
    </xdr:from>
    <xdr:to>
      <xdr:col>64</xdr:col>
      <xdr:colOff>857250</xdr:colOff>
      <xdr:row>155</xdr:row>
      <xdr:rowOff>428626</xdr:rowOff>
    </xdr:to>
    <xdr:sp macro="" textlink="">
      <xdr:nvSpPr>
        <xdr:cNvPr id="144" name="四角形吹き出し 58">
          <a:extLst>
            <a:ext uri="{FF2B5EF4-FFF2-40B4-BE49-F238E27FC236}">
              <a16:creationId xmlns:a16="http://schemas.microsoft.com/office/drawing/2014/main" id="{FE41BAF3-1DF8-47DC-B0FD-56968A96A997}"/>
            </a:ext>
          </a:extLst>
        </xdr:cNvPr>
        <xdr:cNvSpPr/>
      </xdr:nvSpPr>
      <xdr:spPr>
        <a:xfrm>
          <a:off x="113621116" y="32295465"/>
          <a:ext cx="2343854" cy="952501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765057</xdr:colOff>
      <xdr:row>155</xdr:row>
      <xdr:rowOff>802104</xdr:rowOff>
    </xdr:from>
    <xdr:to>
      <xdr:col>52</xdr:col>
      <xdr:colOff>1925051</xdr:colOff>
      <xdr:row>156</xdr:row>
      <xdr:rowOff>729335</xdr:rowOff>
    </xdr:to>
    <xdr:sp macro="" textlink="">
      <xdr:nvSpPr>
        <xdr:cNvPr id="145" name="四角形吹き出し 34">
          <a:extLst>
            <a:ext uri="{FF2B5EF4-FFF2-40B4-BE49-F238E27FC236}">
              <a16:creationId xmlns:a16="http://schemas.microsoft.com/office/drawing/2014/main" id="{894102E9-3EE7-4990-9434-25953768BC5F}"/>
            </a:ext>
          </a:extLst>
        </xdr:cNvPr>
        <xdr:cNvSpPr/>
      </xdr:nvSpPr>
      <xdr:spPr>
        <a:xfrm>
          <a:off x="94391997" y="33621444"/>
          <a:ext cx="4063214" cy="1001651"/>
        </a:xfrm>
        <a:prstGeom prst="wedgeRectCallout">
          <a:avLst>
            <a:gd name="adj1" fmla="val 32321"/>
            <a:gd name="adj2" fmla="val -306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1308100</xdr:colOff>
      <xdr:row>143</xdr:row>
      <xdr:rowOff>783590</xdr:rowOff>
    </xdr:from>
    <xdr:to>
      <xdr:col>54</xdr:col>
      <xdr:colOff>2332990</xdr:colOff>
      <xdr:row>144</xdr:row>
      <xdr:rowOff>0</xdr:rowOff>
    </xdr:to>
    <xdr:sp macro="" textlink="">
      <xdr:nvSpPr>
        <xdr:cNvPr id="146" name="四角形吹き出し 54">
          <a:extLst>
            <a:ext uri="{FF2B5EF4-FFF2-40B4-BE49-F238E27FC236}">
              <a16:creationId xmlns:a16="http://schemas.microsoft.com/office/drawing/2014/main" id="{68B5F0DD-32C3-413A-B0AF-C09E729DFB3C}"/>
            </a:ext>
          </a:extLst>
        </xdr:cNvPr>
        <xdr:cNvSpPr/>
      </xdr:nvSpPr>
      <xdr:spPr>
        <a:xfrm>
          <a:off x="100741480" y="27484070"/>
          <a:ext cx="3928110" cy="724770"/>
        </a:xfrm>
        <a:prstGeom prst="wedgeRectCallout">
          <a:avLst>
            <a:gd name="adj1" fmla="val -38498"/>
            <a:gd name="adj2" fmla="val -2344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351790</xdr:colOff>
      <xdr:row>145</xdr:row>
      <xdr:rowOff>910590</xdr:rowOff>
    </xdr:from>
    <xdr:to>
      <xdr:col>54</xdr:col>
      <xdr:colOff>1384300</xdr:colOff>
      <xdr:row>146</xdr:row>
      <xdr:rowOff>0</xdr:rowOff>
    </xdr:to>
    <xdr:sp macro="" textlink="">
      <xdr:nvSpPr>
        <xdr:cNvPr id="147" name="四角形吹き出し 54">
          <a:extLst>
            <a:ext uri="{FF2B5EF4-FFF2-40B4-BE49-F238E27FC236}">
              <a16:creationId xmlns:a16="http://schemas.microsoft.com/office/drawing/2014/main" id="{D6E8C4D3-4CC3-46FB-97C1-BD7170180CB6}"/>
            </a:ext>
          </a:extLst>
        </xdr:cNvPr>
        <xdr:cNvSpPr/>
      </xdr:nvSpPr>
      <xdr:spPr>
        <a:xfrm>
          <a:off x="99785170" y="29767530"/>
          <a:ext cx="3935730" cy="766680"/>
        </a:xfrm>
        <a:prstGeom prst="wedgeRectCallout">
          <a:avLst>
            <a:gd name="adj1" fmla="val 56344"/>
            <a:gd name="adj2" fmla="val 832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2286000</xdr:colOff>
      <xdr:row>145</xdr:row>
      <xdr:rowOff>232410</xdr:rowOff>
    </xdr:from>
    <xdr:to>
      <xdr:col>52</xdr:col>
      <xdr:colOff>2457380</xdr:colOff>
      <xdr:row>155</xdr:row>
      <xdr:rowOff>158985</xdr:rowOff>
    </xdr:to>
    <xdr:sp macro="" textlink="">
      <xdr:nvSpPr>
        <xdr:cNvPr id="148" name="四角形吹き出し 54">
          <a:extLst>
            <a:ext uri="{FF2B5EF4-FFF2-40B4-BE49-F238E27FC236}">
              <a16:creationId xmlns:a16="http://schemas.microsoft.com/office/drawing/2014/main" id="{08FEF769-9F45-4D1E-B48A-B1BEFCBEEC7F}"/>
            </a:ext>
          </a:extLst>
        </xdr:cNvPr>
        <xdr:cNvSpPr/>
      </xdr:nvSpPr>
      <xdr:spPr>
        <a:xfrm>
          <a:off x="95912940" y="29241750"/>
          <a:ext cx="3074600" cy="3736575"/>
        </a:xfrm>
        <a:prstGeom prst="wedgeRectCallout">
          <a:avLst>
            <a:gd name="adj1" fmla="val -68619"/>
            <a:gd name="adj2" fmla="val 25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1848970</xdr:colOff>
      <xdr:row>54</xdr:row>
      <xdr:rowOff>392206</xdr:rowOff>
    </xdr:from>
    <xdr:to>
      <xdr:col>20</xdr:col>
      <xdr:colOff>2093185</xdr:colOff>
      <xdr:row>55</xdr:row>
      <xdr:rowOff>466025</xdr:rowOff>
    </xdr:to>
    <xdr:sp macro="" textlink="">
      <xdr:nvSpPr>
        <xdr:cNvPr id="126" name="四角形吹き出し 34">
          <a:extLst>
            <a:ext uri="{FF2B5EF4-FFF2-40B4-BE49-F238E27FC236}">
              <a16:creationId xmlns:a16="http://schemas.microsoft.com/office/drawing/2014/main" id="{A50244A0-532C-52D0-582A-CE2AEC02BA55}"/>
            </a:ext>
          </a:extLst>
        </xdr:cNvPr>
        <xdr:cNvSpPr/>
      </xdr:nvSpPr>
      <xdr:spPr>
        <a:xfrm>
          <a:off x="38268088" y="16136471"/>
          <a:ext cx="2373332" cy="858230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1680883</xdr:colOff>
      <xdr:row>133</xdr:row>
      <xdr:rowOff>224117</xdr:rowOff>
    </xdr:from>
    <xdr:to>
      <xdr:col>16</xdr:col>
      <xdr:colOff>410397</xdr:colOff>
      <xdr:row>134</xdr:row>
      <xdr:rowOff>355871</xdr:rowOff>
    </xdr:to>
    <xdr:sp macro="" textlink="">
      <xdr:nvSpPr>
        <xdr:cNvPr id="128" name="四角形吹き出し 34">
          <a:extLst>
            <a:ext uri="{FF2B5EF4-FFF2-40B4-BE49-F238E27FC236}">
              <a16:creationId xmlns:a16="http://schemas.microsoft.com/office/drawing/2014/main" id="{71A0639C-EF35-11DB-D1BA-85B4F33DEC4A}"/>
            </a:ext>
          </a:extLst>
        </xdr:cNvPr>
        <xdr:cNvSpPr/>
      </xdr:nvSpPr>
      <xdr:spPr>
        <a:xfrm>
          <a:off x="27454412" y="39892941"/>
          <a:ext cx="2987750" cy="916165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1570729</xdr:colOff>
      <xdr:row>144</xdr:row>
      <xdr:rowOff>222213</xdr:rowOff>
    </xdr:from>
    <xdr:to>
      <xdr:col>16</xdr:col>
      <xdr:colOff>296433</xdr:colOff>
      <xdr:row>145</xdr:row>
      <xdr:rowOff>359681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1DCDA33F-7E32-BDFD-27EF-CA9813617FCD}"/>
            </a:ext>
          </a:extLst>
        </xdr:cNvPr>
        <xdr:cNvSpPr/>
      </xdr:nvSpPr>
      <xdr:spPr>
        <a:xfrm>
          <a:off x="27344258" y="50088389"/>
          <a:ext cx="2983940" cy="921880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5379</xdr:colOff>
      <xdr:row>85</xdr:row>
      <xdr:rowOff>539675</xdr:rowOff>
    </xdr:from>
    <xdr:to>
      <xdr:col>60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BA6233DA-363E-4D2D-AC44-4D3ABB1C2D5E}"/>
            </a:ext>
          </a:extLst>
        </xdr:cNvPr>
        <xdr:cNvSpPr/>
      </xdr:nvSpPr>
      <xdr:spPr>
        <a:xfrm>
          <a:off x="78383429" y="18510175"/>
          <a:ext cx="7208087" cy="896470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511271</xdr:colOff>
          <xdr:row>3</xdr:row>
          <xdr:rowOff>1240428</xdr:rowOff>
        </xdr:from>
        <xdr:to>
          <xdr:col>87</xdr:col>
          <xdr:colOff>390621</xdr:colOff>
          <xdr:row>28</xdr:row>
          <xdr:rowOff>478428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A363A4B2-7B47-477A-9571-DC6543DDFD4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A$1:$BD$2" spid="_x0000_s3161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3000271" y="3272428"/>
              <a:ext cx="4318000" cy="13970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60</xdr:col>
      <xdr:colOff>646698</xdr:colOff>
      <xdr:row>60</xdr:row>
      <xdr:rowOff>0</xdr:rowOff>
    </xdr:from>
    <xdr:to>
      <xdr:col>62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725D57BB-AC77-4991-A24E-EB4DFBB2F969}"/>
            </a:ext>
          </a:extLst>
        </xdr:cNvPr>
        <xdr:cNvSpPr/>
      </xdr:nvSpPr>
      <xdr:spPr>
        <a:xfrm>
          <a:off x="85831948" y="17926050"/>
          <a:ext cx="2899276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110</xdr:col>
      <xdr:colOff>190500</xdr:colOff>
      <xdr:row>45</xdr:row>
      <xdr:rowOff>285750</xdr:rowOff>
    </xdr:from>
    <xdr:to>
      <xdr:col>116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208C5A4E-3418-47FA-831B-9ABB130BDB06}"/>
            </a:ext>
          </a:extLst>
        </xdr:cNvPr>
        <xdr:cNvSpPr/>
      </xdr:nvSpPr>
      <xdr:spPr>
        <a:xfrm>
          <a:off x="120986550" y="9067800"/>
          <a:ext cx="3724274" cy="209550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539750</xdr:colOff>
      <xdr:row>193</xdr:row>
      <xdr:rowOff>0</xdr:rowOff>
    </xdr:from>
    <xdr:to>
      <xdr:col>74</xdr:col>
      <xdr:colOff>380999</xdr:colOff>
      <xdr:row>193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12E4405B-BA87-46A6-9B22-57713797BF92}"/>
            </a:ext>
          </a:extLst>
        </xdr:cNvPr>
        <xdr:cNvSpPr/>
      </xdr:nvSpPr>
      <xdr:spPr>
        <a:xfrm>
          <a:off x="96189800" y="77527150"/>
          <a:ext cx="2355849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79</xdr:col>
      <xdr:colOff>254000</xdr:colOff>
      <xdr:row>193</xdr:row>
      <xdr:rowOff>0</xdr:rowOff>
    </xdr:from>
    <xdr:to>
      <xdr:col>85</xdr:col>
      <xdr:colOff>476250</xdr:colOff>
      <xdr:row>193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DD06583B-4248-492F-800A-8E85520ACB02}"/>
            </a:ext>
          </a:extLst>
        </xdr:cNvPr>
        <xdr:cNvSpPr/>
      </xdr:nvSpPr>
      <xdr:spPr>
        <a:xfrm>
          <a:off x="101561900" y="77527150"/>
          <a:ext cx="399415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49</xdr:col>
      <xdr:colOff>463885</xdr:colOff>
      <xdr:row>54</xdr:row>
      <xdr:rowOff>200526</xdr:rowOff>
    </xdr:from>
    <xdr:to>
      <xdr:col>55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57BD5406-E0E2-4AC8-94CC-3D0523B0C116}"/>
            </a:ext>
          </a:extLst>
        </xdr:cNvPr>
        <xdr:cNvSpPr/>
      </xdr:nvSpPr>
      <xdr:spPr>
        <a:xfrm>
          <a:off x="76955985" y="15840576"/>
          <a:ext cx="3595770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67</xdr:col>
      <xdr:colOff>428625</xdr:colOff>
      <xdr:row>193</xdr:row>
      <xdr:rowOff>0</xdr:rowOff>
    </xdr:from>
    <xdr:to>
      <xdr:col>73</xdr:col>
      <xdr:colOff>581025</xdr:colOff>
      <xdr:row>193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394E3F84-04F4-4AA5-A2D9-D564DB1AAC14}"/>
            </a:ext>
          </a:extLst>
        </xdr:cNvPr>
        <xdr:cNvSpPr/>
      </xdr:nvSpPr>
      <xdr:spPr>
        <a:xfrm>
          <a:off x="94192725" y="77527150"/>
          <a:ext cx="392430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196</xdr:row>
      <xdr:rowOff>609600</xdr:rowOff>
    </xdr:from>
    <xdr:to>
      <xdr:col>3</xdr:col>
      <xdr:colOff>3124200</xdr:colOff>
      <xdr:row>201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6B1212D-2ED8-457A-9C14-456A4B06D3E1}"/>
            </a:ext>
          </a:extLst>
        </xdr:cNvPr>
        <xdr:cNvSpPr/>
      </xdr:nvSpPr>
      <xdr:spPr>
        <a:xfrm>
          <a:off x="1466850" y="80638650"/>
          <a:ext cx="3124200" cy="5410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58</xdr:col>
      <xdr:colOff>628650</xdr:colOff>
      <xdr:row>60</xdr:row>
      <xdr:rowOff>0</xdr:rowOff>
    </xdr:from>
    <xdr:to>
      <xdr:col>62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55BA4917-0617-452B-833A-094ED5C4F15F}"/>
            </a:ext>
          </a:extLst>
        </xdr:cNvPr>
        <xdr:cNvSpPr/>
      </xdr:nvSpPr>
      <xdr:spPr>
        <a:xfrm>
          <a:off x="84556600" y="17926050"/>
          <a:ext cx="388937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542924</xdr:colOff>
      <xdr:row>193</xdr:row>
      <xdr:rowOff>0</xdr:rowOff>
    </xdr:from>
    <xdr:to>
      <xdr:col>57</xdr:col>
      <xdr:colOff>628650</xdr:colOff>
      <xdr:row>193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828B3744-DB77-41AC-A1EC-1653C3F7F672}"/>
            </a:ext>
          </a:extLst>
        </xdr:cNvPr>
        <xdr:cNvSpPr/>
      </xdr:nvSpPr>
      <xdr:spPr>
        <a:xfrm>
          <a:off x="78292324" y="77527150"/>
          <a:ext cx="5635626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877450</xdr:colOff>
      <xdr:row>31</xdr:row>
      <xdr:rowOff>319498</xdr:rowOff>
    </xdr:from>
    <xdr:to>
      <xdr:col>61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99C3FA6-A316-4249-8E43-8E327FCBB0B9}"/>
            </a:ext>
          </a:extLst>
        </xdr:cNvPr>
        <xdr:cNvSpPr/>
      </xdr:nvSpPr>
      <xdr:spPr>
        <a:xfrm>
          <a:off x="81141450" y="4210050"/>
          <a:ext cx="5334032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64</xdr:col>
      <xdr:colOff>476249</xdr:colOff>
      <xdr:row>31</xdr:row>
      <xdr:rowOff>0</xdr:rowOff>
    </xdr:from>
    <xdr:to>
      <xdr:col>66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B8410080-F327-41FB-B49B-EAD3626164B7}"/>
            </a:ext>
          </a:extLst>
        </xdr:cNvPr>
        <xdr:cNvSpPr/>
      </xdr:nvSpPr>
      <xdr:spPr>
        <a:xfrm>
          <a:off x="91033599" y="4210050"/>
          <a:ext cx="2678363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91</xdr:col>
      <xdr:colOff>190500</xdr:colOff>
      <xdr:row>91</xdr:row>
      <xdr:rowOff>0</xdr:rowOff>
    </xdr:from>
    <xdr:to>
      <xdr:col>98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38CFA00F-8FA9-409C-8187-035AA7EA1E47}"/>
            </a:ext>
          </a:extLst>
        </xdr:cNvPr>
        <xdr:cNvGrpSpPr/>
      </xdr:nvGrpSpPr>
      <xdr:grpSpPr>
        <a:xfrm flipH="1">
          <a:off x="126422150" y="24866600"/>
          <a:ext cx="4210050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515494DA-ED0A-5389-0ED8-32EA4CA63801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3B9D1E53-641B-1DB2-291D-703922C7DD38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61</xdr:col>
      <xdr:colOff>538163</xdr:colOff>
      <xdr:row>193</xdr:row>
      <xdr:rowOff>0</xdr:rowOff>
    </xdr:from>
    <xdr:to>
      <xdr:col>63</xdr:col>
      <xdr:colOff>1287463</xdr:colOff>
      <xdr:row>193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C6FD7872-A6BF-4447-8C6E-4C6C7FDD6241}"/>
            </a:ext>
          </a:extLst>
        </xdr:cNvPr>
        <xdr:cNvSpPr/>
      </xdr:nvSpPr>
      <xdr:spPr>
        <a:xfrm>
          <a:off x="86917213" y="77527150"/>
          <a:ext cx="363855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571501</xdr:colOff>
      <xdr:row>31</xdr:row>
      <xdr:rowOff>0</xdr:rowOff>
    </xdr:from>
    <xdr:to>
      <xdr:col>62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3CB0E836-CA76-4E4D-ABD6-FD0B3AC12416}"/>
            </a:ext>
          </a:extLst>
        </xdr:cNvPr>
        <xdr:cNvSpPr/>
      </xdr:nvSpPr>
      <xdr:spPr>
        <a:xfrm>
          <a:off x="85756751" y="4210050"/>
          <a:ext cx="3217334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343400</xdr:colOff>
      <xdr:row>5</xdr:row>
      <xdr:rowOff>0</xdr:rowOff>
    </xdr:from>
    <xdr:to>
      <xdr:col>63</xdr:col>
      <xdr:colOff>1000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4B1E6388-AC1F-4DD7-8542-0878D159AFED}"/>
            </a:ext>
          </a:extLst>
        </xdr:cNvPr>
        <xdr:cNvGrpSpPr/>
      </xdr:nvGrpSpPr>
      <xdr:grpSpPr>
        <a:xfrm>
          <a:off x="103594400" y="4191000"/>
          <a:ext cx="3721600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F8C74088-AD99-3819-874F-6E59504BDD0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554D5D0D-817D-E27A-4660-A876FE6EB6C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75</xdr:col>
      <xdr:colOff>383506</xdr:colOff>
      <xdr:row>60</xdr:row>
      <xdr:rowOff>0</xdr:rowOff>
    </xdr:from>
    <xdr:to>
      <xdr:col>79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8FCA7390-BFF0-4B26-88CA-61FDB4BF226C}"/>
            </a:ext>
          </a:extLst>
        </xdr:cNvPr>
        <xdr:cNvSpPr/>
      </xdr:nvSpPr>
      <xdr:spPr>
        <a:xfrm>
          <a:off x="99176806" y="17926050"/>
          <a:ext cx="2757571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65</xdr:col>
      <xdr:colOff>644192</xdr:colOff>
      <xdr:row>102</xdr:row>
      <xdr:rowOff>0</xdr:rowOff>
    </xdr:from>
    <xdr:to>
      <xdr:col>70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C8E3F817-01C9-4814-BA42-9E9924771201}"/>
            </a:ext>
          </a:extLst>
        </xdr:cNvPr>
        <xdr:cNvSpPr/>
      </xdr:nvSpPr>
      <xdr:spPr>
        <a:xfrm>
          <a:off x="92490592" y="25196800"/>
          <a:ext cx="3761038" cy="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69</xdr:col>
      <xdr:colOff>250658</xdr:colOff>
      <xdr:row>60</xdr:row>
      <xdr:rowOff>0</xdr:rowOff>
    </xdr:from>
    <xdr:to>
      <xdr:col>73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1837B789-8198-413A-8273-CE34A9328B2B}"/>
            </a:ext>
          </a:extLst>
        </xdr:cNvPr>
        <xdr:cNvSpPr/>
      </xdr:nvSpPr>
      <xdr:spPr>
        <a:xfrm>
          <a:off x="95272058" y="17926050"/>
          <a:ext cx="2770270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1189508</xdr:colOff>
      <xdr:row>102</xdr:row>
      <xdr:rowOff>0</xdr:rowOff>
    </xdr:from>
    <xdr:to>
      <xdr:col>60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D8FAE9A4-F690-4AA8-BD3B-AFE44E91E8A1}"/>
            </a:ext>
          </a:extLst>
        </xdr:cNvPr>
        <xdr:cNvSpPr/>
      </xdr:nvSpPr>
      <xdr:spPr>
        <a:xfrm>
          <a:off x="81453508" y="25196800"/>
          <a:ext cx="3731742" cy="0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1169738</xdr:colOff>
      <xdr:row>54</xdr:row>
      <xdr:rowOff>0</xdr:rowOff>
    </xdr:from>
    <xdr:to>
      <xdr:col>70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161CC29B-7FF1-45D9-9487-E868FE83560E}"/>
            </a:ext>
          </a:extLst>
        </xdr:cNvPr>
        <xdr:cNvSpPr/>
      </xdr:nvSpPr>
      <xdr:spPr>
        <a:xfrm>
          <a:off x="91727088" y="15640050"/>
          <a:ext cx="433794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61</xdr:col>
      <xdr:colOff>1054879</xdr:colOff>
      <xdr:row>108</xdr:row>
      <xdr:rowOff>582083</xdr:rowOff>
    </xdr:from>
    <xdr:to>
      <xdr:col>62</xdr:col>
      <xdr:colOff>1217085</xdr:colOff>
      <xdr:row>123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47324E28-D75F-4251-867E-6E5F9E5561E5}"/>
            </a:ext>
          </a:extLst>
        </xdr:cNvPr>
        <xdr:cNvSpPr/>
      </xdr:nvSpPr>
      <xdr:spPr>
        <a:xfrm>
          <a:off x="87433929" y="25196800"/>
          <a:ext cx="1762406" cy="6297918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51</xdr:col>
      <xdr:colOff>620245</xdr:colOff>
      <xdr:row>59</xdr:row>
      <xdr:rowOff>44823</xdr:rowOff>
    </xdr:from>
    <xdr:to>
      <xdr:col>55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E092DBD5-9FC5-4310-A7D8-5396D6421068}"/>
            </a:ext>
          </a:extLst>
        </xdr:cNvPr>
        <xdr:cNvSpPr/>
      </xdr:nvSpPr>
      <xdr:spPr>
        <a:xfrm>
          <a:off x="78369645" y="17926050"/>
          <a:ext cx="3866590" cy="0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1070031</xdr:colOff>
      <xdr:row>60</xdr:row>
      <xdr:rowOff>0</xdr:rowOff>
    </xdr:from>
    <xdr:to>
      <xdr:col>62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E0AF4EF1-47A1-4926-B973-6207A654DC54}"/>
            </a:ext>
          </a:extLst>
        </xdr:cNvPr>
        <xdr:cNvSpPr/>
      </xdr:nvSpPr>
      <xdr:spPr>
        <a:xfrm>
          <a:off x="86255281" y="17926050"/>
          <a:ext cx="3009845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627564</xdr:colOff>
      <xdr:row>60</xdr:row>
      <xdr:rowOff>0</xdr:rowOff>
    </xdr:from>
    <xdr:to>
      <xdr:col>55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4F12BA89-F4E1-438F-91E9-1963F7501381}"/>
            </a:ext>
          </a:extLst>
        </xdr:cNvPr>
        <xdr:cNvSpPr/>
      </xdr:nvSpPr>
      <xdr:spPr>
        <a:xfrm>
          <a:off x="78376964" y="17926050"/>
          <a:ext cx="389817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588961</xdr:colOff>
      <xdr:row>30</xdr:row>
      <xdr:rowOff>693467</xdr:rowOff>
    </xdr:from>
    <xdr:to>
      <xdr:col>57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EDD8CD23-E935-4BEB-97EC-8787559A7CA4}"/>
            </a:ext>
          </a:extLst>
        </xdr:cNvPr>
        <xdr:cNvSpPr/>
      </xdr:nvSpPr>
      <xdr:spPr>
        <a:xfrm>
          <a:off x="80224311" y="4210050"/>
          <a:ext cx="3638761" cy="5392238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76</xdr:col>
      <xdr:colOff>576791</xdr:colOff>
      <xdr:row>59</xdr:row>
      <xdr:rowOff>740833</xdr:rowOff>
    </xdr:from>
    <xdr:to>
      <xdr:col>83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57FCFD58-2548-4D70-8D5A-1DEE7A132FF3}"/>
            </a:ext>
          </a:extLst>
        </xdr:cNvPr>
        <xdr:cNvSpPr/>
      </xdr:nvSpPr>
      <xdr:spPr>
        <a:xfrm>
          <a:off x="99998741" y="17926050"/>
          <a:ext cx="3982508" cy="4616450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82</xdr:col>
      <xdr:colOff>344432</xdr:colOff>
      <xdr:row>48</xdr:row>
      <xdr:rowOff>526357</xdr:rowOff>
    </xdr:from>
    <xdr:to>
      <xdr:col>88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72F06BF3-C35D-472E-9285-65D3E30AF73F}"/>
            </a:ext>
          </a:extLst>
        </xdr:cNvPr>
        <xdr:cNvSpPr/>
      </xdr:nvSpPr>
      <xdr:spPr>
        <a:xfrm>
          <a:off x="103538282" y="11594407"/>
          <a:ext cx="3518156" cy="114212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60</xdr:col>
      <xdr:colOff>809625</xdr:colOff>
      <xdr:row>129</xdr:row>
      <xdr:rowOff>95250</xdr:rowOff>
    </xdr:from>
    <xdr:to>
      <xdr:col>63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4412868A-4E81-4F57-ABDD-E386F1C88CD7}"/>
            </a:ext>
          </a:extLst>
        </xdr:cNvPr>
        <xdr:cNvSpPr/>
      </xdr:nvSpPr>
      <xdr:spPr>
        <a:xfrm>
          <a:off x="85994875" y="35985450"/>
          <a:ext cx="4016375" cy="565367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59</xdr:col>
      <xdr:colOff>0</xdr:colOff>
      <xdr:row>31</xdr:row>
      <xdr:rowOff>0</xdr:rowOff>
    </xdr:from>
    <xdr:to>
      <xdr:col>62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71C9A46A-8085-42CB-865D-B7D5087FC7A9}"/>
            </a:ext>
          </a:extLst>
        </xdr:cNvPr>
        <xdr:cNvSpPr/>
      </xdr:nvSpPr>
      <xdr:spPr>
        <a:xfrm>
          <a:off x="84556600" y="4210050"/>
          <a:ext cx="347027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47624</xdr:colOff>
      <xdr:row>102</xdr:row>
      <xdr:rowOff>0</xdr:rowOff>
    </xdr:from>
    <xdr:to>
      <xdr:col>64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3FA8B424-A2A2-4C5B-B1C5-47C3531D63A1}"/>
            </a:ext>
          </a:extLst>
        </xdr:cNvPr>
        <xdr:cNvSpPr/>
      </xdr:nvSpPr>
      <xdr:spPr>
        <a:xfrm>
          <a:off x="88026874" y="25196800"/>
          <a:ext cx="2847975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504825</xdr:colOff>
      <xdr:row>45</xdr:row>
      <xdr:rowOff>361950</xdr:rowOff>
    </xdr:from>
    <xdr:to>
      <xdr:col>63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A131B065-5913-45ED-B432-F19B34366470}"/>
            </a:ext>
          </a:extLst>
        </xdr:cNvPr>
        <xdr:cNvSpPr/>
      </xdr:nvSpPr>
      <xdr:spPr>
        <a:xfrm>
          <a:off x="84432775" y="9144000"/>
          <a:ext cx="5054600" cy="177165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63</xdr:col>
      <xdr:colOff>381000</xdr:colOff>
      <xdr:row>54</xdr:row>
      <xdr:rowOff>0</xdr:rowOff>
    </xdr:from>
    <xdr:to>
      <xdr:col>67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B766F736-1AD9-492F-B2BC-1D43F896C669}"/>
            </a:ext>
          </a:extLst>
        </xdr:cNvPr>
        <xdr:cNvSpPr/>
      </xdr:nvSpPr>
      <xdr:spPr>
        <a:xfrm>
          <a:off x="89649300" y="15640050"/>
          <a:ext cx="470361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513988</xdr:colOff>
      <xdr:row>123</xdr:row>
      <xdr:rowOff>359773</xdr:rowOff>
    </xdr:from>
    <xdr:to>
      <xdr:col>63</xdr:col>
      <xdr:colOff>1085488</xdr:colOff>
      <xdr:row>124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5089B2F2-A569-47CD-8D64-F4918FC27835}"/>
            </a:ext>
          </a:extLst>
        </xdr:cNvPr>
        <xdr:cNvSpPr/>
      </xdr:nvSpPr>
      <xdr:spPr>
        <a:xfrm rot="1352453" flipH="1" flipV="1">
          <a:off x="85699238" y="31652573"/>
          <a:ext cx="4654550" cy="8134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1270</xdr:colOff>
      <xdr:row>91</xdr:row>
      <xdr:rowOff>0</xdr:rowOff>
    </xdr:from>
    <xdr:to>
      <xdr:col>83</xdr:col>
      <xdr:colOff>402589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C6DED360-79B9-40E8-A9DC-84AEA2ECC7AE}"/>
            </a:ext>
          </a:extLst>
        </xdr:cNvPr>
        <xdr:cNvGrpSpPr/>
      </xdr:nvGrpSpPr>
      <xdr:grpSpPr>
        <a:xfrm>
          <a:off x="111145320" y="24866600"/>
          <a:ext cx="10459719" cy="1825625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C22A35DD-37A7-5E10-3816-9996D9CF0F12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5FC0D6D7-12E9-51B7-B479-FD479C2E34EE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510D28AB-8479-36F9-BD0C-13F7D3522E65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709AF4C7-F5D2-3236-F650-D4133BDBBF68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CA9CB6F4-09C7-1760-3CEB-9EEF2FA333B0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B838E654-A22A-4016-CE18-DE68B7DD1392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62</xdr:col>
      <xdr:colOff>12700</xdr:colOff>
      <xdr:row>96</xdr:row>
      <xdr:rowOff>619125</xdr:rowOff>
    </xdr:from>
    <xdr:to>
      <xdr:col>63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81FA9460-500B-48DA-A6C1-65A2700E88EF}"/>
            </a:ext>
          </a:extLst>
        </xdr:cNvPr>
        <xdr:cNvSpPr/>
      </xdr:nvSpPr>
      <xdr:spPr>
        <a:xfrm flipH="1" flipV="1">
          <a:off x="87991950" y="22542500"/>
          <a:ext cx="2085975" cy="222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285750</xdr:colOff>
      <xdr:row>60</xdr:row>
      <xdr:rowOff>0</xdr:rowOff>
    </xdr:from>
    <xdr:to>
      <xdr:col>61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3648BFA4-357A-4626-B6F4-DA4729700F42}"/>
            </a:ext>
          </a:extLst>
        </xdr:cNvPr>
        <xdr:cNvSpPr/>
      </xdr:nvSpPr>
      <xdr:spPr>
        <a:xfrm flipH="1" flipV="1">
          <a:off x="82956400" y="17926050"/>
          <a:ext cx="480377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62</xdr:col>
      <xdr:colOff>1289050</xdr:colOff>
      <xdr:row>126</xdr:row>
      <xdr:rowOff>619125</xdr:rowOff>
    </xdr:from>
    <xdr:to>
      <xdr:col>64</xdr:col>
      <xdr:colOff>857250</xdr:colOff>
      <xdr:row>127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AC70A3E2-BA0B-44FC-ABA0-0CBCBF288D35}"/>
            </a:ext>
          </a:extLst>
        </xdr:cNvPr>
        <xdr:cNvSpPr/>
      </xdr:nvSpPr>
      <xdr:spPr>
        <a:xfrm flipH="1" flipV="1">
          <a:off x="89268300" y="34197925"/>
          <a:ext cx="2146300" cy="78740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56</xdr:col>
      <xdr:colOff>210187</xdr:colOff>
      <xdr:row>3</xdr:row>
      <xdr:rowOff>250190</xdr:rowOff>
    </xdr:from>
    <xdr:to>
      <xdr:col>73</xdr:col>
      <xdr:colOff>247650</xdr:colOff>
      <xdr:row>4</xdr:row>
      <xdr:rowOff>515000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E7D4424B-FD5B-416E-BE34-C9172AA4407B}"/>
            </a:ext>
          </a:extLst>
        </xdr:cNvPr>
        <xdr:cNvGrpSpPr/>
      </xdr:nvGrpSpPr>
      <xdr:grpSpPr>
        <a:xfrm>
          <a:off x="100260787" y="2263140"/>
          <a:ext cx="1490281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0EAF503D-98F5-449E-6C3A-0AA31804660A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09744451-F962-E1BD-96BC-7E2801D8D9D3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55</xdr:col>
      <xdr:colOff>1714499</xdr:colOff>
      <xdr:row>2</xdr:row>
      <xdr:rowOff>349251</xdr:rowOff>
    </xdr:from>
    <xdr:to>
      <xdr:col>74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9175C58F-0B39-43FA-A988-EFB2482F4F65}"/>
            </a:ext>
          </a:extLst>
        </xdr:cNvPr>
        <xdr:cNvSpPr/>
      </xdr:nvSpPr>
      <xdr:spPr>
        <a:xfrm>
          <a:off x="81978499" y="1746251"/>
          <a:ext cx="16233776" cy="20224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588644</xdr:colOff>
      <xdr:row>51</xdr:row>
      <xdr:rowOff>0</xdr:rowOff>
    </xdr:from>
    <xdr:to>
      <xdr:col>63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95B3A395-850B-4B45-917E-4B9B11315D22}"/>
            </a:ext>
          </a:extLst>
        </xdr:cNvPr>
        <xdr:cNvSpPr/>
      </xdr:nvSpPr>
      <xdr:spPr>
        <a:xfrm>
          <a:off x="86967694" y="13354050"/>
          <a:ext cx="2665522" cy="9188450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427119</xdr:colOff>
      <xdr:row>107</xdr:row>
      <xdr:rowOff>685798</xdr:rowOff>
    </xdr:from>
    <xdr:to>
      <xdr:col>59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3FEE4395-621D-447E-BEF5-02862F737D12}"/>
            </a:ext>
          </a:extLst>
        </xdr:cNvPr>
        <xdr:cNvSpPr/>
      </xdr:nvSpPr>
      <xdr:spPr>
        <a:xfrm>
          <a:off x="80691119" y="25196800"/>
          <a:ext cx="4494465" cy="2290010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51</xdr:col>
      <xdr:colOff>-1</xdr:colOff>
      <xdr:row>41</xdr:row>
      <xdr:rowOff>412377</xdr:rowOff>
    </xdr:from>
    <xdr:to>
      <xdr:col>57</xdr:col>
      <xdr:colOff>325172</xdr:colOff>
      <xdr:row>44</xdr:row>
      <xdr:rowOff>701803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70D6C70F-3567-43F7-BC36-C7DF521D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49399" y="6121027"/>
          <a:ext cx="5875074" cy="256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59</xdr:col>
      <xdr:colOff>438993</xdr:colOff>
      <xdr:row>100</xdr:row>
      <xdr:rowOff>748183</xdr:rowOff>
    </xdr:from>
    <xdr:to>
      <xdr:col>70</xdr:col>
      <xdr:colOff>77512</xdr:colOff>
      <xdr:row>158</xdr:row>
      <xdr:rowOff>905582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B4E34291-5E73-404A-9226-47A41EE225F2}"/>
            </a:ext>
          </a:extLst>
        </xdr:cNvPr>
        <xdr:cNvGrpSpPr/>
      </xdr:nvGrpSpPr>
      <xdr:grpSpPr>
        <a:xfrm>
          <a:off x="102375543" y="28815183"/>
          <a:ext cx="10731969" cy="26274949"/>
          <a:chOff x="79819500" y="4305496"/>
          <a:chExt cx="8491191" cy="6475114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BC54230F-5CFD-0E2A-7E23-B17ED3E79267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6116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85283661" y="10780610"/>
                <a:ext cx="3027030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BB4A5D06-6A93-3F27-192D-C2E11FB9B50B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59</xdr:col>
      <xdr:colOff>88957</xdr:colOff>
      <xdr:row>5</xdr:row>
      <xdr:rowOff>0</xdr:rowOff>
    </xdr:from>
    <xdr:to>
      <xdr:col>73</xdr:col>
      <xdr:colOff>53617</xdr:colOff>
      <xdr:row>126</xdr:row>
      <xdr:rowOff>509204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26E60BDD-4C97-4E9A-920A-CD86A7131DB5}"/>
            </a:ext>
          </a:extLst>
        </xdr:cNvPr>
        <xdr:cNvGrpSpPr/>
      </xdr:nvGrpSpPr>
      <xdr:grpSpPr>
        <a:xfrm>
          <a:off x="102025507" y="4210050"/>
          <a:ext cx="12944060" cy="29928754"/>
          <a:chOff x="79819500" y="4305496"/>
          <a:chExt cx="7947837" cy="318874957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27583813-F76E-2D01-DF0B-2E60AC883327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6117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5423343" y="323180453"/>
                <a:ext cx="2343994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A005B6B0-78AF-4214-38F2-1F6B4B242F3D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-79652078</xdr:colOff>
      <xdr:row>118</xdr:row>
      <xdr:rowOff>0</xdr:rowOff>
    </xdr:from>
    <xdr:to>
      <xdr:col>55</xdr:col>
      <xdr:colOff>1354991</xdr:colOff>
      <xdr:row>118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928EBA8E-3A1A-4F27-8B1A-A2B83BD487B4}"/>
            </a:ext>
          </a:extLst>
        </xdr:cNvPr>
        <xdr:cNvGrpSpPr/>
      </xdr:nvGrpSpPr>
      <xdr:grpSpPr>
        <a:xfrm>
          <a:off x="-79652078" y="29972000"/>
          <a:ext cx="179305069" cy="0"/>
          <a:chOff x="-79719495" y="4229100"/>
          <a:chExt cx="167235195" cy="2567940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26F4549C-0945-31D1-8C94-896B90AE0C3C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6118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-79719495" y="29908500"/>
                <a:ext cx="3938495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828AD44-1F5A-706B-E4F8-7588A60F662A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59</xdr:col>
      <xdr:colOff>581644</xdr:colOff>
      <xdr:row>97</xdr:row>
      <xdr:rowOff>44824</xdr:rowOff>
    </xdr:from>
    <xdr:to>
      <xdr:col>65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6B93B782-C949-4022-B65D-845B137DBC94}"/>
            </a:ext>
          </a:extLst>
        </xdr:cNvPr>
        <xdr:cNvSpPr/>
      </xdr:nvSpPr>
      <xdr:spPr>
        <a:xfrm>
          <a:off x="85138244" y="22542500"/>
          <a:ext cx="7335686" cy="26894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2114426</xdr:colOff>
      <xdr:row>4</xdr:row>
      <xdr:rowOff>783304</xdr:rowOff>
    </xdr:from>
    <xdr:to>
      <xdr:col>63</xdr:col>
      <xdr:colOff>1047819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D8AAEAB3-AD83-44EF-928A-48E7FE5A5A45}"/>
            </a:ext>
          </a:extLst>
        </xdr:cNvPr>
        <xdr:cNvGrpSpPr/>
      </xdr:nvGrpSpPr>
      <xdr:grpSpPr>
        <a:xfrm>
          <a:off x="99758376" y="4091654"/>
          <a:ext cx="7937693" cy="11839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4F5F8488-1F17-2A04-810D-AC615EBCDD41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573869E2-D766-553E-76E2-14E0B2405D4C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49</xdr:col>
      <xdr:colOff>588309</xdr:colOff>
      <xdr:row>3</xdr:row>
      <xdr:rowOff>134471</xdr:rowOff>
    </xdr:from>
    <xdr:to>
      <xdr:col>55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015E2D25-C592-426B-AAE1-408E77D4D40A}"/>
            </a:ext>
          </a:extLst>
        </xdr:cNvPr>
        <xdr:cNvSpPr/>
      </xdr:nvSpPr>
      <xdr:spPr>
        <a:xfrm>
          <a:off x="77080409" y="2147421"/>
          <a:ext cx="3742950" cy="857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62</xdr:col>
      <xdr:colOff>1043236</xdr:colOff>
      <xdr:row>104</xdr:row>
      <xdr:rowOff>571500</xdr:rowOff>
    </xdr:from>
    <xdr:to>
      <xdr:col>64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8584E5E4-3EE1-42BD-BB3E-434AC883D6EE}"/>
            </a:ext>
          </a:extLst>
        </xdr:cNvPr>
        <xdr:cNvSpPr/>
      </xdr:nvSpPr>
      <xdr:spPr>
        <a:xfrm>
          <a:off x="89022486" y="25196800"/>
          <a:ext cx="2392114" cy="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oneCellAnchor>
    <xdr:from>
      <xdr:col>55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8ADCE4AA-3669-4264-B066-AFB0F8A1977F}"/>
            </a:ext>
          </a:extLst>
        </xdr:cNvPr>
        <xdr:cNvSpPr txBox="1"/>
      </xdr:nvSpPr>
      <xdr:spPr>
        <a:xfrm>
          <a:off x="82667475" y="421005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55</xdr:col>
      <xdr:colOff>692859</xdr:colOff>
      <xdr:row>91</xdr:row>
      <xdr:rowOff>783516</xdr:rowOff>
    </xdr:from>
    <xdr:to>
      <xdr:col>59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A54B93EE-94D4-4321-85FC-999221F00130}"/>
            </a:ext>
          </a:extLst>
        </xdr:cNvPr>
        <xdr:cNvSpPr/>
      </xdr:nvSpPr>
      <xdr:spPr>
        <a:xfrm>
          <a:off x="80956859" y="22542500"/>
          <a:ext cx="3992059" cy="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142875</xdr:colOff>
      <xdr:row>47</xdr:row>
      <xdr:rowOff>95250</xdr:rowOff>
    </xdr:from>
    <xdr:to>
      <xdr:col>73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A6A0DDBB-47F3-46ED-B1E8-5EED03333D02}"/>
            </a:ext>
          </a:extLst>
        </xdr:cNvPr>
        <xdr:cNvSpPr/>
      </xdr:nvSpPr>
      <xdr:spPr>
        <a:xfrm>
          <a:off x="84070825" y="10401300"/>
          <a:ext cx="13644787" cy="1095375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62</xdr:col>
      <xdr:colOff>238125</xdr:colOff>
      <xdr:row>54</xdr:row>
      <xdr:rowOff>428625</xdr:rowOff>
    </xdr:from>
    <xdr:to>
      <xdr:col>65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1AA5AD69-AA23-45EE-98DF-4744F591C02D}"/>
            </a:ext>
          </a:extLst>
        </xdr:cNvPr>
        <xdr:cNvSpPr/>
      </xdr:nvSpPr>
      <xdr:spPr>
        <a:xfrm>
          <a:off x="88217375" y="16068675"/>
          <a:ext cx="4295775" cy="176212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55</xdr:col>
      <xdr:colOff>1714500</xdr:colOff>
      <xdr:row>57</xdr:row>
      <xdr:rowOff>95250</xdr:rowOff>
    </xdr:from>
    <xdr:to>
      <xdr:col>60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2C46092A-5027-4658-B567-5C02FA24FA1B}"/>
            </a:ext>
          </a:extLst>
        </xdr:cNvPr>
        <xdr:cNvSpPr/>
      </xdr:nvSpPr>
      <xdr:spPr>
        <a:xfrm>
          <a:off x="81978500" y="17926050"/>
          <a:ext cx="4349750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50</xdr:col>
      <xdr:colOff>310543</xdr:colOff>
      <xdr:row>117</xdr:row>
      <xdr:rowOff>483168</xdr:rowOff>
    </xdr:from>
    <xdr:to>
      <xdr:col>60</xdr:col>
      <xdr:colOff>138463</xdr:colOff>
      <xdr:row>122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4FB9DD9F-E2B1-4B16-9A9C-6889B7A872C0}"/>
            </a:ext>
          </a:extLst>
        </xdr:cNvPr>
        <xdr:cNvSpPr/>
      </xdr:nvSpPr>
      <xdr:spPr>
        <a:xfrm>
          <a:off x="77431293" y="29489968"/>
          <a:ext cx="7892420" cy="1040969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60</xdr:col>
      <xdr:colOff>666750</xdr:colOff>
      <xdr:row>39</xdr:row>
      <xdr:rowOff>190500</xdr:rowOff>
    </xdr:from>
    <xdr:to>
      <xdr:col>76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30FB0F0D-3C15-45DF-89A3-4CE4364EF4E3}"/>
            </a:ext>
          </a:extLst>
        </xdr:cNvPr>
        <xdr:cNvSpPr/>
      </xdr:nvSpPr>
      <xdr:spPr>
        <a:xfrm>
          <a:off x="85852000" y="4400550"/>
          <a:ext cx="13606687" cy="1831975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55</xdr:col>
      <xdr:colOff>305361</xdr:colOff>
      <xdr:row>48</xdr:row>
      <xdr:rowOff>375396</xdr:rowOff>
    </xdr:from>
    <xdr:to>
      <xdr:col>63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40FDDC81-F25D-4603-A313-167C00D59A1E}"/>
            </a:ext>
          </a:extLst>
        </xdr:cNvPr>
        <xdr:cNvSpPr/>
      </xdr:nvSpPr>
      <xdr:spPr>
        <a:xfrm>
          <a:off x="80569361" y="11443446"/>
          <a:ext cx="9127565" cy="6334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69</xdr:col>
      <xdr:colOff>179660</xdr:colOff>
      <xdr:row>49</xdr:row>
      <xdr:rowOff>381000</xdr:rowOff>
    </xdr:from>
    <xdr:to>
      <xdr:col>75</xdr:col>
      <xdr:colOff>315185</xdr:colOff>
      <xdr:row>50</xdr:row>
      <xdr:rowOff>400694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C5E16051-3A73-4421-928D-4C5DB62FAE51}"/>
            </a:ext>
          </a:extLst>
        </xdr:cNvPr>
        <xdr:cNvSpPr/>
      </xdr:nvSpPr>
      <xdr:spPr>
        <a:xfrm>
          <a:off x="95683660" y="12319000"/>
          <a:ext cx="3945525" cy="78169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179293</xdr:colOff>
      <xdr:row>47</xdr:row>
      <xdr:rowOff>597720</xdr:rowOff>
    </xdr:from>
    <xdr:to>
      <xdr:col>54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D96C3957-CC9C-4112-844F-01771141BFF1}"/>
            </a:ext>
          </a:extLst>
        </xdr:cNvPr>
        <xdr:cNvSpPr/>
      </xdr:nvSpPr>
      <xdr:spPr>
        <a:xfrm>
          <a:off x="77300043" y="10903770"/>
          <a:ext cx="2549244" cy="88702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127072</xdr:colOff>
      <xdr:row>45</xdr:row>
      <xdr:rowOff>541692</xdr:rowOff>
    </xdr:from>
    <xdr:to>
      <xdr:col>55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5276C8BF-2206-4FCA-BBED-1D412F73F960}"/>
            </a:ext>
          </a:extLst>
        </xdr:cNvPr>
        <xdr:cNvSpPr txBox="1"/>
      </xdr:nvSpPr>
      <xdr:spPr>
        <a:xfrm>
          <a:off x="77876472" y="9323742"/>
          <a:ext cx="4557659" cy="15127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1074853</xdr:colOff>
      <xdr:row>128</xdr:row>
      <xdr:rowOff>95442</xdr:rowOff>
    </xdr:from>
    <xdr:to>
      <xdr:col>62</xdr:col>
      <xdr:colOff>1027435</xdr:colOff>
      <xdr:row>129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C475B5CF-137F-4C69-893E-D6DE4B8BFA62}"/>
            </a:ext>
          </a:extLst>
        </xdr:cNvPr>
        <xdr:cNvSpPr/>
      </xdr:nvSpPr>
      <xdr:spPr>
        <a:xfrm>
          <a:off x="86260103" y="35223642"/>
          <a:ext cx="2746582" cy="105906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261483</xdr:colOff>
      <xdr:row>90</xdr:row>
      <xdr:rowOff>69143</xdr:rowOff>
    </xdr:from>
    <xdr:to>
      <xdr:col>56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1B674628-EF6D-41A2-947F-C8F41F656458}"/>
            </a:ext>
          </a:extLst>
        </xdr:cNvPr>
        <xdr:cNvSpPr/>
      </xdr:nvSpPr>
      <xdr:spPr>
        <a:xfrm>
          <a:off x="80525483" y="21849643"/>
          <a:ext cx="2187415" cy="69285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49</xdr:col>
      <xdr:colOff>313766</xdr:colOff>
      <xdr:row>50</xdr:row>
      <xdr:rowOff>537880</xdr:rowOff>
    </xdr:from>
    <xdr:to>
      <xdr:col>54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1BBC5E6D-0EBC-4F2B-A67C-464AC1DBBD41}"/>
            </a:ext>
          </a:extLst>
        </xdr:cNvPr>
        <xdr:cNvSpPr/>
      </xdr:nvSpPr>
      <xdr:spPr>
        <a:xfrm>
          <a:off x="76805866" y="13129930"/>
          <a:ext cx="3277721" cy="3048001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55</xdr:col>
      <xdr:colOff>1051946</xdr:colOff>
      <xdr:row>124</xdr:row>
      <xdr:rowOff>603212</xdr:rowOff>
    </xdr:from>
    <xdr:to>
      <xdr:col>58</xdr:col>
      <xdr:colOff>56637</xdr:colOff>
      <xdr:row>126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30A772B2-FF23-4490-8A9F-A7BFCB56D8C7}"/>
            </a:ext>
          </a:extLst>
        </xdr:cNvPr>
        <xdr:cNvSpPr/>
      </xdr:nvSpPr>
      <xdr:spPr>
        <a:xfrm>
          <a:off x="81315946" y="32658012"/>
          <a:ext cx="2668641" cy="105144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117885</xdr:colOff>
      <xdr:row>88</xdr:row>
      <xdr:rowOff>620134</xdr:rowOff>
    </xdr:from>
    <xdr:to>
      <xdr:col>57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1AF3D97E-F878-48BA-A34A-F942EE67D1A9}"/>
            </a:ext>
          </a:extLst>
        </xdr:cNvPr>
        <xdr:cNvSpPr/>
      </xdr:nvSpPr>
      <xdr:spPr>
        <a:xfrm>
          <a:off x="79753235" y="20876634"/>
          <a:ext cx="3837419" cy="1080471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809624</xdr:colOff>
      <xdr:row>160</xdr:row>
      <xdr:rowOff>381000</xdr:rowOff>
    </xdr:from>
    <xdr:to>
      <xdr:col>72</xdr:col>
      <xdr:colOff>112057</xdr:colOff>
      <xdr:row>171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EAB00055-EC02-42A2-80C5-4FF4E8543F44}"/>
            </a:ext>
          </a:extLst>
        </xdr:cNvPr>
        <xdr:cNvSpPr/>
      </xdr:nvSpPr>
      <xdr:spPr>
        <a:xfrm>
          <a:off x="93767274" y="56330850"/>
          <a:ext cx="3252133" cy="397510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56</xdr:col>
      <xdr:colOff>476250</xdr:colOff>
      <xdr:row>171</xdr:row>
      <xdr:rowOff>0</xdr:rowOff>
    </xdr:from>
    <xdr:to>
      <xdr:col>60</xdr:col>
      <xdr:colOff>539754</xdr:colOff>
      <xdr:row>171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C44EE041-A208-4773-981D-30C761E1E1E1}"/>
            </a:ext>
          </a:extLst>
        </xdr:cNvPr>
        <xdr:cNvSpPr>
          <a:spLocks noChangeArrowheads="1"/>
        </xdr:cNvSpPr>
      </xdr:nvSpPr>
      <xdr:spPr bwMode="auto">
        <a:xfrm>
          <a:off x="83146900" y="60305950"/>
          <a:ext cx="2578104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69</xdr:col>
      <xdr:colOff>66673</xdr:colOff>
      <xdr:row>158</xdr:row>
      <xdr:rowOff>746961</xdr:rowOff>
    </xdr:from>
    <xdr:to>
      <xdr:col>73</xdr:col>
      <xdr:colOff>357436</xdr:colOff>
      <xdr:row>159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D8334A1F-67FF-4493-86F1-BF9573800210}"/>
            </a:ext>
          </a:extLst>
        </xdr:cNvPr>
        <xdr:cNvSpPr/>
      </xdr:nvSpPr>
      <xdr:spPr>
        <a:xfrm>
          <a:off x="95088073" y="54880711"/>
          <a:ext cx="2805363" cy="989765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75072</xdr:colOff>
      <xdr:row>30</xdr:row>
      <xdr:rowOff>359747</xdr:rowOff>
    </xdr:from>
    <xdr:to>
      <xdr:col>55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26DC462C-FE93-4E52-863B-47FE85D587E5}"/>
            </a:ext>
          </a:extLst>
        </xdr:cNvPr>
        <xdr:cNvSpPr/>
      </xdr:nvSpPr>
      <xdr:spPr>
        <a:xfrm>
          <a:off x="78453122" y="4210050"/>
          <a:ext cx="3952285" cy="432743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220124</xdr:colOff>
      <xdr:row>126</xdr:row>
      <xdr:rowOff>805190</xdr:rowOff>
    </xdr:from>
    <xdr:to>
      <xdr:col>61</xdr:col>
      <xdr:colOff>568638</xdr:colOff>
      <xdr:row>128</xdr:row>
      <xdr:rowOff>299380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23BDD5B6-8D50-4158-9C8C-5728F9D01B89}"/>
            </a:ext>
          </a:extLst>
        </xdr:cNvPr>
        <xdr:cNvSpPr/>
      </xdr:nvSpPr>
      <xdr:spPr>
        <a:xfrm>
          <a:off x="83519424" y="34364940"/>
          <a:ext cx="3428264" cy="1062640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23942</xdr:colOff>
      <xdr:row>76</xdr:row>
      <xdr:rowOff>266732</xdr:rowOff>
    </xdr:from>
    <xdr:to>
      <xdr:col>55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6BC518AF-4839-4956-8114-768DFBC0BFD9}"/>
            </a:ext>
          </a:extLst>
        </xdr:cNvPr>
        <xdr:cNvSpPr/>
      </xdr:nvSpPr>
      <xdr:spPr>
        <a:xfrm>
          <a:off x="79030642" y="17926050"/>
          <a:ext cx="3432720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141682</xdr:colOff>
      <xdr:row>75</xdr:row>
      <xdr:rowOff>513023</xdr:rowOff>
    </xdr:from>
    <xdr:to>
      <xdr:col>75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A6791967-B2E4-4C13-BF97-CAC4D3DFBF52}"/>
            </a:ext>
          </a:extLst>
        </xdr:cNvPr>
        <xdr:cNvSpPr/>
      </xdr:nvSpPr>
      <xdr:spPr>
        <a:xfrm>
          <a:off x="95791732" y="17926050"/>
          <a:ext cx="3525381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284542</xdr:colOff>
      <xdr:row>89</xdr:row>
      <xdr:rowOff>556485</xdr:rowOff>
    </xdr:from>
    <xdr:to>
      <xdr:col>65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E9E00F9B-38EC-4612-92A5-69B87E99E79D}"/>
            </a:ext>
          </a:extLst>
        </xdr:cNvPr>
        <xdr:cNvSpPr/>
      </xdr:nvSpPr>
      <xdr:spPr>
        <a:xfrm>
          <a:off x="82955192" y="21574985"/>
          <a:ext cx="8977045" cy="96542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48</xdr:col>
      <xdr:colOff>1307735</xdr:colOff>
      <xdr:row>76</xdr:row>
      <xdr:rowOff>530858</xdr:rowOff>
    </xdr:from>
    <xdr:to>
      <xdr:col>54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54949B4D-2CF7-4AA7-BF99-E58514B80F55}"/>
            </a:ext>
          </a:extLst>
        </xdr:cNvPr>
        <xdr:cNvSpPr/>
      </xdr:nvSpPr>
      <xdr:spPr>
        <a:xfrm>
          <a:off x="75590035" y="17926050"/>
          <a:ext cx="4451623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89</xdr:col>
      <xdr:colOff>120316</xdr:colOff>
      <xdr:row>96</xdr:row>
      <xdr:rowOff>754285</xdr:rowOff>
    </xdr:from>
    <xdr:to>
      <xdr:col>94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2621684A-9017-419B-AE72-FD12A90ABF60}"/>
            </a:ext>
          </a:extLst>
        </xdr:cNvPr>
        <xdr:cNvSpPr/>
      </xdr:nvSpPr>
      <xdr:spPr>
        <a:xfrm>
          <a:off x="107714716" y="22542500"/>
          <a:ext cx="3502018" cy="25704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103</xdr:col>
      <xdr:colOff>510617</xdr:colOff>
      <xdr:row>75</xdr:row>
      <xdr:rowOff>474137</xdr:rowOff>
    </xdr:from>
    <xdr:to>
      <xdr:col>109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9D2331BD-2CA2-4DFD-9935-FCC9759D067D}"/>
            </a:ext>
          </a:extLst>
        </xdr:cNvPr>
        <xdr:cNvSpPr/>
      </xdr:nvSpPr>
      <xdr:spPr>
        <a:xfrm>
          <a:off x="116906117" y="17926050"/>
          <a:ext cx="3518155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76</xdr:col>
      <xdr:colOff>174439</xdr:colOff>
      <xdr:row>165</xdr:row>
      <xdr:rowOff>590005</xdr:rowOff>
    </xdr:from>
    <xdr:to>
      <xdr:col>81</xdr:col>
      <xdr:colOff>538925</xdr:colOff>
      <xdr:row>166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34559C5B-DDB0-485B-BE56-F9E673BACBD5}"/>
            </a:ext>
          </a:extLst>
        </xdr:cNvPr>
        <xdr:cNvSpPr/>
      </xdr:nvSpPr>
      <xdr:spPr>
        <a:xfrm>
          <a:off x="99596389" y="58781950"/>
          <a:ext cx="350773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53</xdr:col>
      <xdr:colOff>598358</xdr:colOff>
      <xdr:row>169</xdr:row>
      <xdr:rowOff>496549</xdr:rowOff>
    </xdr:from>
    <xdr:to>
      <xdr:col>56</xdr:col>
      <xdr:colOff>438071</xdr:colOff>
      <xdr:row>170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E5A66911-579B-40F7-B295-80E8192EF06D}"/>
            </a:ext>
          </a:extLst>
        </xdr:cNvPr>
        <xdr:cNvSpPr/>
      </xdr:nvSpPr>
      <xdr:spPr>
        <a:xfrm>
          <a:off x="79605058" y="60305950"/>
          <a:ext cx="3503663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63</xdr:col>
      <xdr:colOff>1186552</xdr:colOff>
      <xdr:row>123</xdr:row>
      <xdr:rowOff>423328</xdr:rowOff>
    </xdr:from>
    <xdr:to>
      <xdr:col>65</xdr:col>
      <xdr:colOff>1048953</xdr:colOff>
      <xdr:row>124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360DC647-16AD-42B2-9C65-449627E6BCFC}"/>
            </a:ext>
          </a:extLst>
        </xdr:cNvPr>
        <xdr:cNvSpPr/>
      </xdr:nvSpPr>
      <xdr:spPr>
        <a:xfrm>
          <a:off x="90454852" y="31716128"/>
          <a:ext cx="2440501" cy="866256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679305</xdr:colOff>
      <xdr:row>99</xdr:row>
      <xdr:rowOff>842211</xdr:rowOff>
    </xdr:from>
    <xdr:to>
      <xdr:col>65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2734BAFD-088F-4D0B-B801-338902692A3F}"/>
            </a:ext>
          </a:extLst>
        </xdr:cNvPr>
        <xdr:cNvSpPr/>
      </xdr:nvSpPr>
      <xdr:spPr>
        <a:xfrm>
          <a:off x="89947605" y="23410111"/>
          <a:ext cx="2380061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394511</xdr:colOff>
      <xdr:row>75</xdr:row>
      <xdr:rowOff>165191</xdr:rowOff>
    </xdr:from>
    <xdr:to>
      <xdr:col>56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55A23F0C-C4AF-45D2-86F8-0CBF0B305F34}"/>
            </a:ext>
          </a:extLst>
        </xdr:cNvPr>
        <xdr:cNvSpPr/>
      </xdr:nvSpPr>
      <xdr:spPr>
        <a:xfrm>
          <a:off x="80658511" y="17926050"/>
          <a:ext cx="2576321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1027959</xdr:colOff>
      <xdr:row>166</xdr:row>
      <xdr:rowOff>521368</xdr:rowOff>
    </xdr:from>
    <xdr:to>
      <xdr:col>59</xdr:col>
      <xdr:colOff>381000</xdr:colOff>
      <xdr:row>167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2C187608-A847-4D2A-B4BD-C4AD35E03DAE}"/>
            </a:ext>
          </a:extLst>
        </xdr:cNvPr>
        <xdr:cNvSpPr/>
      </xdr:nvSpPr>
      <xdr:spPr>
        <a:xfrm>
          <a:off x="81291959" y="58781950"/>
          <a:ext cx="3645641" cy="328377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457037</xdr:colOff>
      <xdr:row>131</xdr:row>
      <xdr:rowOff>798111</xdr:rowOff>
    </xdr:from>
    <xdr:to>
      <xdr:col>65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0E7B30A8-67B7-499E-854E-3BEC4892D222}"/>
            </a:ext>
          </a:extLst>
        </xdr:cNvPr>
        <xdr:cNvSpPr/>
      </xdr:nvSpPr>
      <xdr:spPr>
        <a:xfrm>
          <a:off x="89725337" y="38218661"/>
          <a:ext cx="2448121" cy="83517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61</xdr:col>
      <xdr:colOff>870022</xdr:colOff>
      <xdr:row>165</xdr:row>
      <xdr:rowOff>1165275</xdr:rowOff>
    </xdr:from>
    <xdr:to>
      <xdr:col>63</xdr:col>
      <xdr:colOff>439253</xdr:colOff>
      <xdr:row>166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18188F42-E82C-4B93-9394-29820FFA39ED}"/>
            </a:ext>
          </a:extLst>
        </xdr:cNvPr>
        <xdr:cNvSpPr/>
      </xdr:nvSpPr>
      <xdr:spPr>
        <a:xfrm>
          <a:off x="87249072" y="58781950"/>
          <a:ext cx="2458481" cy="0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210238</xdr:colOff>
      <xdr:row>92</xdr:row>
      <xdr:rowOff>615427</xdr:rowOff>
    </xdr:from>
    <xdr:to>
      <xdr:col>63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F28F0B91-3E57-40EB-862B-725E31B93A33}"/>
            </a:ext>
          </a:extLst>
        </xdr:cNvPr>
        <xdr:cNvSpPr/>
      </xdr:nvSpPr>
      <xdr:spPr>
        <a:xfrm>
          <a:off x="85395488" y="22542500"/>
          <a:ext cx="3951591" cy="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1438747</xdr:colOff>
      <xdr:row>69</xdr:row>
      <xdr:rowOff>471217</xdr:rowOff>
    </xdr:from>
    <xdr:to>
      <xdr:col>59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0E0D33A9-DCA1-40CC-BF96-88867968C2A2}"/>
            </a:ext>
          </a:extLst>
        </xdr:cNvPr>
        <xdr:cNvSpPr/>
      </xdr:nvSpPr>
      <xdr:spPr>
        <a:xfrm>
          <a:off x="81702747" y="17926050"/>
          <a:ext cx="3352855" cy="57762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16</xdr:col>
      <xdr:colOff>1430746</xdr:colOff>
      <xdr:row>103</xdr:row>
      <xdr:rowOff>224388</xdr:rowOff>
    </xdr:from>
    <xdr:to>
      <xdr:col>18</xdr:col>
      <xdr:colOff>1796515</xdr:colOff>
      <xdr:row>104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25901F3B-8DC7-4E43-876E-249918FFCFEA}"/>
            </a:ext>
          </a:extLst>
        </xdr:cNvPr>
        <xdr:cNvSpPr/>
      </xdr:nvSpPr>
      <xdr:spPr>
        <a:xfrm>
          <a:off x="31739296" y="25196800"/>
          <a:ext cx="4645669" cy="0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607933</xdr:colOff>
      <xdr:row>100</xdr:row>
      <xdr:rowOff>27008</xdr:rowOff>
    </xdr:from>
    <xdr:to>
      <xdr:col>61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D5687A2A-25FF-43D9-B91E-A37DFCFD41A8}"/>
            </a:ext>
          </a:extLst>
        </xdr:cNvPr>
        <xdr:cNvSpPr/>
      </xdr:nvSpPr>
      <xdr:spPr>
        <a:xfrm>
          <a:off x="83907233" y="23471208"/>
          <a:ext cx="3964442" cy="78441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331863</xdr:colOff>
      <xdr:row>114</xdr:row>
      <xdr:rowOff>280735</xdr:rowOff>
    </xdr:from>
    <xdr:to>
      <xdr:col>69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F7C4A331-A5DE-404B-9976-57889ED1CC39}"/>
            </a:ext>
          </a:extLst>
        </xdr:cNvPr>
        <xdr:cNvSpPr/>
      </xdr:nvSpPr>
      <xdr:spPr>
        <a:xfrm>
          <a:off x="90889213" y="27001535"/>
          <a:ext cx="4653557" cy="69181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492285</xdr:colOff>
      <xdr:row>93</xdr:row>
      <xdr:rowOff>280737</xdr:rowOff>
    </xdr:from>
    <xdr:to>
      <xdr:col>56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B70CFA12-C781-4AF3-92AB-59583AB3B084}"/>
            </a:ext>
          </a:extLst>
        </xdr:cNvPr>
        <xdr:cNvSpPr/>
      </xdr:nvSpPr>
      <xdr:spPr>
        <a:xfrm>
          <a:off x="80127635" y="22542500"/>
          <a:ext cx="2743542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251650</xdr:colOff>
      <xdr:row>97</xdr:row>
      <xdr:rowOff>280737</xdr:rowOff>
    </xdr:from>
    <xdr:to>
      <xdr:col>58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3AD8524F-4563-4305-9EFD-3A995D802284}"/>
            </a:ext>
          </a:extLst>
        </xdr:cNvPr>
        <xdr:cNvSpPr/>
      </xdr:nvSpPr>
      <xdr:spPr>
        <a:xfrm>
          <a:off x="79887000" y="22542500"/>
          <a:ext cx="4522211" cy="25733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91233</xdr:colOff>
      <xdr:row>54</xdr:row>
      <xdr:rowOff>320843</xdr:rowOff>
    </xdr:from>
    <xdr:to>
      <xdr:col>55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B882B46D-7365-4748-AC52-5BC14D73FAD1}"/>
            </a:ext>
          </a:extLst>
        </xdr:cNvPr>
        <xdr:cNvSpPr/>
      </xdr:nvSpPr>
      <xdr:spPr>
        <a:xfrm>
          <a:off x="79726583" y="15960893"/>
          <a:ext cx="2703103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251653</xdr:colOff>
      <xdr:row>87</xdr:row>
      <xdr:rowOff>160420</xdr:rowOff>
    </xdr:from>
    <xdr:to>
      <xdr:col>55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8DD86F4B-73A7-4EE4-9C38-1A4F695C9786}"/>
            </a:ext>
          </a:extLst>
        </xdr:cNvPr>
        <xdr:cNvSpPr/>
      </xdr:nvSpPr>
      <xdr:spPr>
        <a:xfrm>
          <a:off x="79258353" y="19654920"/>
          <a:ext cx="2730174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71</xdr:col>
      <xdr:colOff>1265463</xdr:colOff>
      <xdr:row>156</xdr:row>
      <xdr:rowOff>0</xdr:rowOff>
    </xdr:from>
    <xdr:to>
      <xdr:col>75</xdr:col>
      <xdr:colOff>551089</xdr:colOff>
      <xdr:row>156</xdr:row>
      <xdr:rowOff>183697</xdr:rowOff>
    </xdr:to>
    <xdr:sp macro="" textlink="">
      <xdr:nvSpPr>
        <xdr:cNvPr id="126" name="四角形吹き出し 44">
          <a:extLst>
            <a:ext uri="{FF2B5EF4-FFF2-40B4-BE49-F238E27FC236}">
              <a16:creationId xmlns:a16="http://schemas.microsoft.com/office/drawing/2014/main" id="{0766C9A4-6CA7-45F2-A69D-9DF4C8CFBD57}"/>
            </a:ext>
          </a:extLst>
        </xdr:cNvPr>
        <xdr:cNvSpPr/>
      </xdr:nvSpPr>
      <xdr:spPr>
        <a:xfrm>
          <a:off x="96909163" y="51949350"/>
          <a:ext cx="2435226" cy="183697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55</xdr:col>
      <xdr:colOff>171440</xdr:colOff>
      <xdr:row>100</xdr:row>
      <xdr:rowOff>802105</xdr:rowOff>
    </xdr:from>
    <xdr:to>
      <xdr:col>59</xdr:col>
      <xdr:colOff>401051</xdr:colOff>
      <xdr:row>101</xdr:row>
      <xdr:rowOff>852235</xdr:rowOff>
    </xdr:to>
    <xdr:sp macro="" textlink="">
      <xdr:nvSpPr>
        <xdr:cNvPr id="127" name="四角形吹き出し 34">
          <a:extLst>
            <a:ext uri="{FF2B5EF4-FFF2-40B4-BE49-F238E27FC236}">
              <a16:creationId xmlns:a16="http://schemas.microsoft.com/office/drawing/2014/main" id="{247F2CE6-ED5F-49E7-9178-2183E2763BA0}"/>
            </a:ext>
          </a:extLst>
        </xdr:cNvPr>
        <xdr:cNvSpPr/>
      </xdr:nvSpPr>
      <xdr:spPr>
        <a:xfrm>
          <a:off x="80435440" y="24246305"/>
          <a:ext cx="4522211" cy="92643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566283</xdr:colOff>
      <xdr:row>87</xdr:row>
      <xdr:rowOff>488243</xdr:rowOff>
    </xdr:from>
    <xdr:to>
      <xdr:col>60</xdr:col>
      <xdr:colOff>880448</xdr:colOff>
      <xdr:row>89</xdr:row>
      <xdr:rowOff>213810</xdr:rowOff>
    </xdr:to>
    <xdr:sp macro="" textlink="">
      <xdr:nvSpPr>
        <xdr:cNvPr id="128" name="四角形吹き出し 34">
          <a:extLst>
            <a:ext uri="{FF2B5EF4-FFF2-40B4-BE49-F238E27FC236}">
              <a16:creationId xmlns:a16="http://schemas.microsoft.com/office/drawing/2014/main" id="{16F7EEE4-97AD-440B-B0DA-07419E940A2A}"/>
            </a:ext>
          </a:extLst>
        </xdr:cNvPr>
        <xdr:cNvSpPr/>
      </xdr:nvSpPr>
      <xdr:spPr>
        <a:xfrm>
          <a:off x="83865583" y="19982743"/>
          <a:ext cx="220011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331863</xdr:colOff>
      <xdr:row>117</xdr:row>
      <xdr:rowOff>280735</xdr:rowOff>
    </xdr:from>
    <xdr:to>
      <xdr:col>69</xdr:col>
      <xdr:colOff>521370</xdr:colOff>
      <xdr:row>118</xdr:row>
      <xdr:rowOff>210551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2FD05126-B2D6-4DBB-B73B-6D6E107C718C}"/>
            </a:ext>
          </a:extLst>
        </xdr:cNvPr>
        <xdr:cNvSpPr/>
      </xdr:nvSpPr>
      <xdr:spPr>
        <a:xfrm>
          <a:off x="90889213" y="29287535"/>
          <a:ext cx="4653557" cy="481265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68</xdr:col>
      <xdr:colOff>135255</xdr:colOff>
      <xdr:row>144</xdr:row>
      <xdr:rowOff>0</xdr:rowOff>
    </xdr:from>
    <xdr:to>
      <xdr:col>74</xdr:col>
      <xdr:colOff>55244</xdr:colOff>
      <xdr:row>144</xdr:row>
      <xdr:rowOff>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36EE5AAD-3E7A-466F-A84C-5C5AE2E66A2F}"/>
            </a:ext>
          </a:extLst>
        </xdr:cNvPr>
        <xdr:cNvGrpSpPr/>
      </xdr:nvGrpSpPr>
      <xdr:grpSpPr>
        <a:xfrm>
          <a:off x="111907955" y="49168050"/>
          <a:ext cx="3691889" cy="0"/>
          <a:chOff x="18002250" y="29337000"/>
          <a:chExt cx="2952749" cy="1333500"/>
        </a:xfrm>
      </xdr:grpSpPr>
      <xdr:sp macro="" textlink="">
        <xdr:nvSpPr>
          <xdr:cNvPr id="131" name="四角形吹き出し 28">
            <a:extLst>
              <a:ext uri="{FF2B5EF4-FFF2-40B4-BE49-F238E27FC236}">
                <a16:creationId xmlns:a16="http://schemas.microsoft.com/office/drawing/2014/main" id="{35FB60E7-28C2-3738-4BF6-3C632A8AB024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2" name="四角形吹き出し 29">
            <a:extLst>
              <a:ext uri="{FF2B5EF4-FFF2-40B4-BE49-F238E27FC236}">
                <a16:creationId xmlns:a16="http://schemas.microsoft.com/office/drawing/2014/main" id="{2B0B6BEE-F3D4-7308-03F2-C832D4AE2719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68</xdr:col>
      <xdr:colOff>135255</xdr:colOff>
      <xdr:row>144</xdr:row>
      <xdr:rowOff>0</xdr:rowOff>
    </xdr:from>
    <xdr:to>
      <xdr:col>74</xdr:col>
      <xdr:colOff>55244</xdr:colOff>
      <xdr:row>144</xdr:row>
      <xdr:rowOff>0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1F45832B-07F3-40CA-9246-2FDE18D85894}"/>
            </a:ext>
          </a:extLst>
        </xdr:cNvPr>
        <xdr:cNvGrpSpPr/>
      </xdr:nvGrpSpPr>
      <xdr:grpSpPr>
        <a:xfrm>
          <a:off x="111907955" y="49168050"/>
          <a:ext cx="3691889" cy="0"/>
          <a:chOff x="18002250" y="29337000"/>
          <a:chExt cx="2952749" cy="1333500"/>
        </a:xfrm>
      </xdr:grpSpPr>
      <xdr:sp macro="" textlink="">
        <xdr:nvSpPr>
          <xdr:cNvPr id="134" name="四角形吹き出し 31">
            <a:extLst>
              <a:ext uri="{FF2B5EF4-FFF2-40B4-BE49-F238E27FC236}">
                <a16:creationId xmlns:a16="http://schemas.microsoft.com/office/drawing/2014/main" id="{E0163DE7-5236-DF3D-A12D-9D8E6445E99B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5" name="四角形吹き出し 32">
            <a:extLst>
              <a:ext uri="{FF2B5EF4-FFF2-40B4-BE49-F238E27FC236}">
                <a16:creationId xmlns:a16="http://schemas.microsoft.com/office/drawing/2014/main" id="{06E5C8DB-7717-505C-F5C5-9AC598AB90BD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60</xdr:col>
      <xdr:colOff>192504</xdr:colOff>
      <xdr:row>138</xdr:row>
      <xdr:rowOff>451184</xdr:rowOff>
    </xdr:from>
    <xdr:to>
      <xdr:col>63</xdr:col>
      <xdr:colOff>576513</xdr:colOff>
      <xdr:row>140</xdr:row>
      <xdr:rowOff>150394</xdr:rowOff>
    </xdr:to>
    <xdr:sp macro="" textlink="">
      <xdr:nvSpPr>
        <xdr:cNvPr id="136" name="四角形吹き出し 43">
          <a:extLst>
            <a:ext uri="{FF2B5EF4-FFF2-40B4-BE49-F238E27FC236}">
              <a16:creationId xmlns:a16="http://schemas.microsoft.com/office/drawing/2014/main" id="{159CD73C-9482-4F32-9DE4-B30AD5346EF8}"/>
            </a:ext>
          </a:extLst>
        </xdr:cNvPr>
        <xdr:cNvSpPr/>
      </xdr:nvSpPr>
      <xdr:spPr>
        <a:xfrm>
          <a:off x="85377754" y="43523234"/>
          <a:ext cx="4467059" cy="2315410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56</xdr:col>
      <xdr:colOff>619125</xdr:colOff>
      <xdr:row>150</xdr:row>
      <xdr:rowOff>0</xdr:rowOff>
    </xdr:from>
    <xdr:to>
      <xdr:col>61</xdr:col>
      <xdr:colOff>11361</xdr:colOff>
      <xdr:row>150</xdr:row>
      <xdr:rowOff>0</xdr:rowOff>
    </xdr:to>
    <xdr:sp macro="" textlink="">
      <xdr:nvSpPr>
        <xdr:cNvPr id="137" name="四角形吹き出し 59">
          <a:extLst>
            <a:ext uri="{FF2B5EF4-FFF2-40B4-BE49-F238E27FC236}">
              <a16:creationId xmlns:a16="http://schemas.microsoft.com/office/drawing/2014/main" id="{F3CDC105-E69D-4ACD-BF36-68C74A75E51A}"/>
            </a:ext>
          </a:extLst>
        </xdr:cNvPr>
        <xdr:cNvSpPr/>
      </xdr:nvSpPr>
      <xdr:spPr>
        <a:xfrm>
          <a:off x="83289775" y="50641250"/>
          <a:ext cx="3100636" cy="0"/>
        </a:xfrm>
        <a:prstGeom prst="wedgeRectCallout">
          <a:avLst>
            <a:gd name="adj1" fmla="val 27990"/>
            <a:gd name="adj2" fmla="val -711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274081</xdr:colOff>
      <xdr:row>138</xdr:row>
      <xdr:rowOff>587377</xdr:rowOff>
    </xdr:from>
    <xdr:to>
      <xdr:col>64</xdr:col>
      <xdr:colOff>105833</xdr:colOff>
      <xdr:row>139</xdr:row>
      <xdr:rowOff>211667</xdr:rowOff>
    </xdr:to>
    <xdr:sp macro="" textlink="">
      <xdr:nvSpPr>
        <xdr:cNvPr id="138" name="四角形吹き出し 34">
          <a:extLst>
            <a:ext uri="{FF2B5EF4-FFF2-40B4-BE49-F238E27FC236}">
              <a16:creationId xmlns:a16="http://schemas.microsoft.com/office/drawing/2014/main" id="{B3986D9E-6D31-4258-A127-1C5A1BF09B9D}"/>
            </a:ext>
          </a:extLst>
        </xdr:cNvPr>
        <xdr:cNvSpPr/>
      </xdr:nvSpPr>
      <xdr:spPr>
        <a:xfrm>
          <a:off x="86653131" y="43659427"/>
          <a:ext cx="4010052" cy="932390"/>
        </a:xfrm>
        <a:prstGeom prst="wedgeRectCallout">
          <a:avLst>
            <a:gd name="adj1" fmla="val 9024"/>
            <a:gd name="adj2" fmla="val 2279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425614</xdr:colOff>
      <xdr:row>139</xdr:row>
      <xdr:rowOff>-1</xdr:rowOff>
    </xdr:from>
    <xdr:to>
      <xdr:col>66</xdr:col>
      <xdr:colOff>373479</xdr:colOff>
      <xdr:row>140</xdr:row>
      <xdr:rowOff>451183</xdr:rowOff>
    </xdr:to>
    <xdr:sp macro="" textlink="">
      <xdr:nvSpPr>
        <xdr:cNvPr id="139" name="四角形吹き出し 43">
          <a:extLst>
            <a:ext uri="{FF2B5EF4-FFF2-40B4-BE49-F238E27FC236}">
              <a16:creationId xmlns:a16="http://schemas.microsoft.com/office/drawing/2014/main" id="{C9549AAF-DF6C-49D4-8155-F6CC32211FDB}"/>
            </a:ext>
          </a:extLst>
        </xdr:cNvPr>
        <xdr:cNvSpPr/>
      </xdr:nvSpPr>
      <xdr:spPr>
        <a:xfrm>
          <a:off x="88404864" y="44380149"/>
          <a:ext cx="5104065" cy="1759284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62</xdr:col>
      <xdr:colOff>1043236</xdr:colOff>
      <xdr:row>148</xdr:row>
      <xdr:rowOff>0</xdr:rowOff>
    </xdr:from>
    <xdr:to>
      <xdr:col>64</xdr:col>
      <xdr:colOff>857250</xdr:colOff>
      <xdr:row>155</xdr:row>
      <xdr:rowOff>428626</xdr:rowOff>
    </xdr:to>
    <xdr:sp macro="" textlink="">
      <xdr:nvSpPr>
        <xdr:cNvPr id="140" name="四角形吹き出し 58">
          <a:extLst>
            <a:ext uri="{FF2B5EF4-FFF2-40B4-BE49-F238E27FC236}">
              <a16:creationId xmlns:a16="http://schemas.microsoft.com/office/drawing/2014/main" id="{6196AD66-48D1-4382-A54F-F67E11668A79}"/>
            </a:ext>
          </a:extLst>
        </xdr:cNvPr>
        <xdr:cNvSpPr/>
      </xdr:nvSpPr>
      <xdr:spPr>
        <a:xfrm>
          <a:off x="89022486" y="50641250"/>
          <a:ext cx="2392114" cy="428626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765057</xdr:colOff>
      <xdr:row>155</xdr:row>
      <xdr:rowOff>802104</xdr:rowOff>
    </xdr:from>
    <xdr:to>
      <xdr:col>52</xdr:col>
      <xdr:colOff>1925051</xdr:colOff>
      <xdr:row>156</xdr:row>
      <xdr:rowOff>729335</xdr:rowOff>
    </xdr:to>
    <xdr:sp macro="" textlink="">
      <xdr:nvSpPr>
        <xdr:cNvPr id="141" name="四角形吹き出し 34">
          <a:extLst>
            <a:ext uri="{FF2B5EF4-FFF2-40B4-BE49-F238E27FC236}">
              <a16:creationId xmlns:a16="http://schemas.microsoft.com/office/drawing/2014/main" id="{9586859B-7FEE-4E66-A6E9-8D558D5E9D0C}"/>
            </a:ext>
          </a:extLst>
        </xdr:cNvPr>
        <xdr:cNvSpPr/>
      </xdr:nvSpPr>
      <xdr:spPr>
        <a:xfrm>
          <a:off x="78381107" y="51443354"/>
          <a:ext cx="626594" cy="1235331"/>
        </a:xfrm>
        <a:prstGeom prst="wedgeRectCallout">
          <a:avLst>
            <a:gd name="adj1" fmla="val 32321"/>
            <a:gd name="adj2" fmla="val -306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1308100</xdr:colOff>
      <xdr:row>143</xdr:row>
      <xdr:rowOff>783590</xdr:rowOff>
    </xdr:from>
    <xdr:to>
      <xdr:col>54</xdr:col>
      <xdr:colOff>2332990</xdr:colOff>
      <xdr:row>144</xdr:row>
      <xdr:rowOff>0</xdr:rowOff>
    </xdr:to>
    <xdr:sp macro="" textlink="">
      <xdr:nvSpPr>
        <xdr:cNvPr id="142" name="四角形吹き出し 54">
          <a:extLst>
            <a:ext uri="{FF2B5EF4-FFF2-40B4-BE49-F238E27FC236}">
              <a16:creationId xmlns:a16="http://schemas.microsoft.com/office/drawing/2014/main" id="{BD8129E7-265E-4C31-BAC6-184307DC8065}"/>
            </a:ext>
          </a:extLst>
        </xdr:cNvPr>
        <xdr:cNvSpPr/>
      </xdr:nvSpPr>
      <xdr:spPr>
        <a:xfrm>
          <a:off x="79635350" y="49119790"/>
          <a:ext cx="631190" cy="0"/>
        </a:xfrm>
        <a:prstGeom prst="wedgeRectCallout">
          <a:avLst>
            <a:gd name="adj1" fmla="val -38498"/>
            <a:gd name="adj2" fmla="val -2344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351790</xdr:colOff>
      <xdr:row>145</xdr:row>
      <xdr:rowOff>910590</xdr:rowOff>
    </xdr:from>
    <xdr:to>
      <xdr:col>54</xdr:col>
      <xdr:colOff>1384300</xdr:colOff>
      <xdr:row>146</xdr:row>
      <xdr:rowOff>0</xdr:rowOff>
    </xdr:to>
    <xdr:sp macro="" textlink="">
      <xdr:nvSpPr>
        <xdr:cNvPr id="143" name="四角形吹き出し 54">
          <a:extLst>
            <a:ext uri="{FF2B5EF4-FFF2-40B4-BE49-F238E27FC236}">
              <a16:creationId xmlns:a16="http://schemas.microsoft.com/office/drawing/2014/main" id="{0BE2DBBD-D3A5-4F83-985C-AABD8D649227}"/>
            </a:ext>
          </a:extLst>
        </xdr:cNvPr>
        <xdr:cNvSpPr/>
      </xdr:nvSpPr>
      <xdr:spPr>
        <a:xfrm>
          <a:off x="79358490" y="50643790"/>
          <a:ext cx="905510" cy="0"/>
        </a:xfrm>
        <a:prstGeom prst="wedgeRectCallout">
          <a:avLst>
            <a:gd name="adj1" fmla="val 56344"/>
            <a:gd name="adj2" fmla="val 832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2286000</xdr:colOff>
      <xdr:row>145</xdr:row>
      <xdr:rowOff>232410</xdr:rowOff>
    </xdr:from>
    <xdr:to>
      <xdr:col>52</xdr:col>
      <xdr:colOff>2457380</xdr:colOff>
      <xdr:row>155</xdr:row>
      <xdr:rowOff>158985</xdr:rowOff>
    </xdr:to>
    <xdr:sp macro="" textlink="">
      <xdr:nvSpPr>
        <xdr:cNvPr id="144" name="四角形吹き出し 54">
          <a:extLst>
            <a:ext uri="{FF2B5EF4-FFF2-40B4-BE49-F238E27FC236}">
              <a16:creationId xmlns:a16="http://schemas.microsoft.com/office/drawing/2014/main" id="{5AA26594-5319-4848-89AD-2DE472DE51C3}"/>
            </a:ext>
          </a:extLst>
        </xdr:cNvPr>
        <xdr:cNvSpPr/>
      </xdr:nvSpPr>
      <xdr:spPr>
        <a:xfrm>
          <a:off x="78378050" y="50111660"/>
          <a:ext cx="628580" cy="688575"/>
        </a:xfrm>
        <a:prstGeom prst="wedgeRectCallout">
          <a:avLst>
            <a:gd name="adj1" fmla="val -68619"/>
            <a:gd name="adj2" fmla="val 25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49</xdr:col>
      <xdr:colOff>45116</xdr:colOff>
      <xdr:row>87</xdr:row>
      <xdr:rowOff>464889</xdr:rowOff>
    </xdr:from>
    <xdr:to>
      <xdr:col>52</xdr:col>
      <xdr:colOff>531084</xdr:colOff>
      <xdr:row>88</xdr:row>
      <xdr:rowOff>507300</xdr:rowOff>
    </xdr:to>
    <xdr:sp macro="" textlink="">
      <xdr:nvSpPr>
        <xdr:cNvPr id="145" name="四角形吹き出し 34">
          <a:extLst>
            <a:ext uri="{FF2B5EF4-FFF2-40B4-BE49-F238E27FC236}">
              <a16:creationId xmlns:a16="http://schemas.microsoft.com/office/drawing/2014/main" id="{508FD5E8-5BAF-47F7-A362-DE04279D1A25}"/>
            </a:ext>
          </a:extLst>
        </xdr:cNvPr>
        <xdr:cNvSpPr/>
      </xdr:nvSpPr>
      <xdr:spPr>
        <a:xfrm>
          <a:off x="84398516" y="23820189"/>
          <a:ext cx="2429068" cy="804411"/>
        </a:xfrm>
        <a:prstGeom prst="wedgeRectCallout">
          <a:avLst>
            <a:gd name="adj1" fmla="val -157"/>
            <a:gd name="adj2" fmla="val -1598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0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4000">
              <a:latin typeface="Meiryo UI" panose="020B0604030504040204" pitchFamily="50" charset="-128"/>
              <a:ea typeface="Meiryo UI" panose="020B0604030504040204" pitchFamily="50" charset="-128"/>
            </a:rPr>
            <a:t>含む</a:t>
          </a:r>
          <a:endParaRPr kumimoji="1" lang="en-US" altLang="ja-JP" sz="4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410883</xdr:colOff>
      <xdr:row>138</xdr:row>
      <xdr:rowOff>986117</xdr:rowOff>
    </xdr:from>
    <xdr:to>
      <xdr:col>55</xdr:col>
      <xdr:colOff>2188397</xdr:colOff>
      <xdr:row>139</xdr:row>
      <xdr:rowOff>546371</xdr:rowOff>
    </xdr:to>
    <xdr:sp macro="" textlink="">
      <xdr:nvSpPr>
        <xdr:cNvPr id="146" name="四角形吹き出し 34">
          <a:extLst>
            <a:ext uri="{FF2B5EF4-FFF2-40B4-BE49-F238E27FC236}">
              <a16:creationId xmlns:a16="http://schemas.microsoft.com/office/drawing/2014/main" id="{CA47BE01-0F63-4739-B38E-B33252464571}"/>
            </a:ext>
          </a:extLst>
        </xdr:cNvPr>
        <xdr:cNvSpPr/>
      </xdr:nvSpPr>
      <xdr:spPr>
        <a:xfrm>
          <a:off x="79912883" y="44102617"/>
          <a:ext cx="3047514" cy="89375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1062729</xdr:colOff>
      <xdr:row>157</xdr:row>
      <xdr:rowOff>158713</xdr:rowOff>
    </xdr:from>
    <xdr:to>
      <xdr:col>58</xdr:col>
      <xdr:colOff>423433</xdr:colOff>
      <xdr:row>157</xdr:row>
      <xdr:rowOff>1058181</xdr:rowOff>
    </xdr:to>
    <xdr:sp macro="" textlink="">
      <xdr:nvSpPr>
        <xdr:cNvPr id="147" name="四角形吹き出し 34">
          <a:extLst>
            <a:ext uri="{FF2B5EF4-FFF2-40B4-BE49-F238E27FC236}">
              <a16:creationId xmlns:a16="http://schemas.microsoft.com/office/drawing/2014/main" id="{C9E2E3A1-4FB0-47B8-80FE-C5178F7035A1}"/>
            </a:ext>
          </a:extLst>
        </xdr:cNvPr>
        <xdr:cNvSpPr/>
      </xdr:nvSpPr>
      <xdr:spPr>
        <a:xfrm>
          <a:off x="81834729" y="53117713"/>
          <a:ext cx="3043704" cy="899468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853028</xdr:colOff>
      <xdr:row>125</xdr:row>
      <xdr:rowOff>277813</xdr:rowOff>
    </xdr:from>
    <xdr:to>
      <xdr:col>18</xdr:col>
      <xdr:colOff>635000</xdr:colOff>
      <xdr:row>126</xdr:row>
      <xdr:rowOff>222803</xdr:rowOff>
    </xdr:to>
    <xdr:sp macro="" textlink="">
      <xdr:nvSpPr>
        <xdr:cNvPr id="149" name="四角形吹き出し 34">
          <a:extLst>
            <a:ext uri="{FF2B5EF4-FFF2-40B4-BE49-F238E27FC236}">
              <a16:creationId xmlns:a16="http://schemas.microsoft.com/office/drawing/2014/main" id="{9A7647E3-A00D-FB9A-C4BE-451486E4F99B}"/>
            </a:ext>
          </a:extLst>
        </xdr:cNvPr>
        <xdr:cNvSpPr/>
      </xdr:nvSpPr>
      <xdr:spPr>
        <a:xfrm>
          <a:off x="40619903" y="33615313"/>
          <a:ext cx="2599785" cy="699053"/>
        </a:xfrm>
        <a:prstGeom prst="wedgeRectCallout">
          <a:avLst>
            <a:gd name="adj1" fmla="val -76627"/>
            <a:gd name="adj2" fmla="val 49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258196</xdr:colOff>
      <xdr:row>91</xdr:row>
      <xdr:rowOff>563525</xdr:rowOff>
    </xdr:from>
    <xdr:to>
      <xdr:col>22</xdr:col>
      <xdr:colOff>810700</xdr:colOff>
      <xdr:row>93</xdr:row>
      <xdr:rowOff>90971</xdr:rowOff>
    </xdr:to>
    <xdr:sp macro="" textlink="">
      <xdr:nvSpPr>
        <xdr:cNvPr id="150" name="四角形吹き出し 34">
          <a:extLst>
            <a:ext uri="{FF2B5EF4-FFF2-40B4-BE49-F238E27FC236}">
              <a16:creationId xmlns:a16="http://schemas.microsoft.com/office/drawing/2014/main" id="{3C9E561D-CFD3-330E-62E6-0B7FC34F7223}"/>
            </a:ext>
          </a:extLst>
        </xdr:cNvPr>
        <xdr:cNvSpPr/>
      </xdr:nvSpPr>
      <xdr:spPr>
        <a:xfrm>
          <a:off x="41295071" y="25328525"/>
          <a:ext cx="2695629" cy="1035571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</a:t>
          </a:r>
        </a:p>
      </xdr:txBody>
    </xdr:sp>
    <xdr:clientData/>
  </xdr:twoCellAnchor>
  <xdr:twoCellAnchor>
    <xdr:from>
      <xdr:col>50</xdr:col>
      <xdr:colOff>599931</xdr:colOff>
      <xdr:row>45</xdr:row>
      <xdr:rowOff>39686</xdr:rowOff>
    </xdr:from>
    <xdr:to>
      <xdr:col>54</xdr:col>
      <xdr:colOff>515939</xdr:colOff>
      <xdr:row>46</xdr:row>
      <xdr:rowOff>81045</xdr:rowOff>
    </xdr:to>
    <xdr:sp macro="" textlink="">
      <xdr:nvSpPr>
        <xdr:cNvPr id="151" name="四角形吹き出し 34">
          <a:extLst>
            <a:ext uri="{FF2B5EF4-FFF2-40B4-BE49-F238E27FC236}">
              <a16:creationId xmlns:a16="http://schemas.microsoft.com/office/drawing/2014/main" id="{E7BED688-1F33-7993-177D-2C2C1482FD5B}"/>
            </a:ext>
          </a:extLst>
        </xdr:cNvPr>
        <xdr:cNvSpPr/>
      </xdr:nvSpPr>
      <xdr:spPr>
        <a:xfrm>
          <a:off x="85610556" y="11191874"/>
          <a:ext cx="2456008" cy="795421"/>
        </a:xfrm>
        <a:prstGeom prst="wedgeRectCallout">
          <a:avLst>
            <a:gd name="adj1" fmla="val -81055"/>
            <a:gd name="adj2" fmla="val 347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1538802</xdr:colOff>
      <xdr:row>165</xdr:row>
      <xdr:rowOff>209036</xdr:rowOff>
    </xdr:from>
    <xdr:to>
      <xdr:col>21</xdr:col>
      <xdr:colOff>342928</xdr:colOff>
      <xdr:row>166</xdr:row>
      <xdr:rowOff>305071</xdr:rowOff>
    </xdr:to>
    <xdr:sp macro="" textlink="">
      <xdr:nvSpPr>
        <xdr:cNvPr id="148" name="四角形吹き出し 34">
          <a:extLst>
            <a:ext uri="{FF2B5EF4-FFF2-40B4-BE49-F238E27FC236}">
              <a16:creationId xmlns:a16="http://schemas.microsoft.com/office/drawing/2014/main" id="{606ECE41-9BA2-879E-125B-897170171004}"/>
            </a:ext>
          </a:extLst>
        </xdr:cNvPr>
        <xdr:cNvSpPr/>
      </xdr:nvSpPr>
      <xdr:spPr>
        <a:xfrm>
          <a:off x="38210052" y="65514817"/>
          <a:ext cx="3090376" cy="869942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11</xdr:col>
      <xdr:colOff>2109108</xdr:colOff>
      <xdr:row>59</xdr:row>
      <xdr:rowOff>220170</xdr:rowOff>
    </xdr:from>
    <xdr:to>
      <xdr:col>13</xdr:col>
      <xdr:colOff>331275</xdr:colOff>
      <xdr:row>85</xdr:row>
      <xdr:rowOff>340179</xdr:rowOff>
    </xdr:to>
    <xdr:sp macro="" textlink="">
      <xdr:nvSpPr>
        <xdr:cNvPr id="152" name="四角形吹き出し 34">
          <a:extLst>
            <a:ext uri="{FF2B5EF4-FFF2-40B4-BE49-F238E27FC236}">
              <a16:creationId xmlns:a16="http://schemas.microsoft.com/office/drawing/2014/main" id="{F3565E7A-C485-6F96-7275-3E8BC6F2A62E}"/>
            </a:ext>
          </a:extLst>
        </xdr:cNvPr>
        <xdr:cNvSpPr/>
      </xdr:nvSpPr>
      <xdr:spPr>
        <a:xfrm>
          <a:off x="25105179" y="19610349"/>
          <a:ext cx="3937167" cy="936437"/>
        </a:xfrm>
        <a:prstGeom prst="wedgeRectCallout">
          <a:avLst>
            <a:gd name="adj1" fmla="val 84880"/>
            <a:gd name="adj2" fmla="val -657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5379</xdr:colOff>
      <xdr:row>85</xdr:row>
      <xdr:rowOff>539675</xdr:rowOff>
    </xdr:from>
    <xdr:to>
      <xdr:col>60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EAAD48E8-2974-4EA9-8291-0DF4AA819DD8}"/>
            </a:ext>
          </a:extLst>
        </xdr:cNvPr>
        <xdr:cNvSpPr/>
      </xdr:nvSpPr>
      <xdr:spPr>
        <a:xfrm>
          <a:off x="86486029" y="20834275"/>
          <a:ext cx="7208087" cy="896470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511271</xdr:colOff>
          <xdr:row>3</xdr:row>
          <xdr:rowOff>1240428</xdr:rowOff>
        </xdr:from>
        <xdr:to>
          <xdr:col>87</xdr:col>
          <xdr:colOff>375200</xdr:colOff>
          <xdr:row>28</xdr:row>
          <xdr:rowOff>378642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6A63EFFD-4C3A-4777-B62E-18AAC3F458E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A$1:$BD$2" spid="_x0000_s3148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0184842" y="3236142"/>
              <a:ext cx="4308929" cy="136071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639375</xdr:colOff>
          <xdr:row>0</xdr:row>
          <xdr:rowOff>515134</xdr:rowOff>
        </xdr:from>
        <xdr:to>
          <xdr:col>42</xdr:col>
          <xdr:colOff>1773303</xdr:colOff>
          <xdr:row>2</xdr:row>
          <xdr:rowOff>515134</xdr:rowOff>
        </xdr:to>
        <xdr:pic>
          <xdr:nvPicPr>
            <xdr:cNvPr id="4" name="Picture 1">
              <a:extLst>
                <a:ext uri="{FF2B5EF4-FFF2-40B4-BE49-F238E27FC236}">
                  <a16:creationId xmlns:a16="http://schemas.microsoft.com/office/drawing/2014/main" id="{3CD8A174-7952-4649-A0ED-790C1C8D4A71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I$1:$BM$2" spid="_x0000_s31483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1260446" y="515134"/>
              <a:ext cx="6576786" cy="136071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60</xdr:col>
      <xdr:colOff>646698</xdr:colOff>
      <xdr:row>60</xdr:row>
      <xdr:rowOff>0</xdr:rowOff>
    </xdr:from>
    <xdr:to>
      <xdr:col>62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80880077-1895-480C-9D39-B06DA1CD892D}"/>
            </a:ext>
          </a:extLst>
        </xdr:cNvPr>
        <xdr:cNvSpPr/>
      </xdr:nvSpPr>
      <xdr:spPr>
        <a:xfrm>
          <a:off x="93934548" y="20250150"/>
          <a:ext cx="2899276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110</xdr:col>
      <xdr:colOff>190500</xdr:colOff>
      <xdr:row>45</xdr:row>
      <xdr:rowOff>285750</xdr:rowOff>
    </xdr:from>
    <xdr:to>
      <xdr:col>116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B09CE644-579A-4B8E-B7EA-3D5CA99214BB}"/>
            </a:ext>
          </a:extLst>
        </xdr:cNvPr>
        <xdr:cNvSpPr/>
      </xdr:nvSpPr>
      <xdr:spPr>
        <a:xfrm>
          <a:off x="129089150" y="11391900"/>
          <a:ext cx="3724274" cy="209550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539750</xdr:colOff>
      <xdr:row>193</xdr:row>
      <xdr:rowOff>0</xdr:rowOff>
    </xdr:from>
    <xdr:to>
      <xdr:col>74</xdr:col>
      <xdr:colOff>380999</xdr:colOff>
      <xdr:row>193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035C8AAB-8A27-40DE-A079-F86947A70933}"/>
            </a:ext>
          </a:extLst>
        </xdr:cNvPr>
        <xdr:cNvSpPr/>
      </xdr:nvSpPr>
      <xdr:spPr>
        <a:xfrm>
          <a:off x="104292400" y="79101950"/>
          <a:ext cx="2355849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79</xdr:col>
      <xdr:colOff>254000</xdr:colOff>
      <xdr:row>193</xdr:row>
      <xdr:rowOff>0</xdr:rowOff>
    </xdr:from>
    <xdr:to>
      <xdr:col>85</xdr:col>
      <xdr:colOff>476250</xdr:colOff>
      <xdr:row>193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1F9AED40-5D42-448C-B72A-E3E8B0496E99}"/>
            </a:ext>
          </a:extLst>
        </xdr:cNvPr>
        <xdr:cNvSpPr/>
      </xdr:nvSpPr>
      <xdr:spPr>
        <a:xfrm>
          <a:off x="109664500" y="79101950"/>
          <a:ext cx="399415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49</xdr:col>
      <xdr:colOff>463885</xdr:colOff>
      <xdr:row>54</xdr:row>
      <xdr:rowOff>200526</xdr:rowOff>
    </xdr:from>
    <xdr:to>
      <xdr:col>55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29225E2C-EE95-4CC3-A326-ED27F7BB9C76}"/>
            </a:ext>
          </a:extLst>
        </xdr:cNvPr>
        <xdr:cNvSpPr/>
      </xdr:nvSpPr>
      <xdr:spPr>
        <a:xfrm>
          <a:off x="85058585" y="17964150"/>
          <a:ext cx="3595770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67</xdr:col>
      <xdr:colOff>428625</xdr:colOff>
      <xdr:row>193</xdr:row>
      <xdr:rowOff>0</xdr:rowOff>
    </xdr:from>
    <xdr:to>
      <xdr:col>73</xdr:col>
      <xdr:colOff>581025</xdr:colOff>
      <xdr:row>193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9737DD24-D492-443C-8C50-E4E72C37097D}"/>
            </a:ext>
          </a:extLst>
        </xdr:cNvPr>
        <xdr:cNvSpPr/>
      </xdr:nvSpPr>
      <xdr:spPr>
        <a:xfrm>
          <a:off x="102295325" y="79101950"/>
          <a:ext cx="392430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196</xdr:row>
      <xdr:rowOff>609600</xdr:rowOff>
    </xdr:from>
    <xdr:to>
      <xdr:col>3</xdr:col>
      <xdr:colOff>3124200</xdr:colOff>
      <xdr:row>201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483EAF60-17A2-419D-90F5-7E8B660AA498}"/>
            </a:ext>
          </a:extLst>
        </xdr:cNvPr>
        <xdr:cNvSpPr/>
      </xdr:nvSpPr>
      <xdr:spPr>
        <a:xfrm>
          <a:off x="1466850" y="82213450"/>
          <a:ext cx="3124200" cy="5410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58</xdr:col>
      <xdr:colOff>628650</xdr:colOff>
      <xdr:row>60</xdr:row>
      <xdr:rowOff>0</xdr:rowOff>
    </xdr:from>
    <xdr:to>
      <xdr:col>62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245C49AC-5C63-4824-9800-600A9339A9D8}"/>
            </a:ext>
          </a:extLst>
        </xdr:cNvPr>
        <xdr:cNvSpPr/>
      </xdr:nvSpPr>
      <xdr:spPr>
        <a:xfrm>
          <a:off x="92659200" y="20250150"/>
          <a:ext cx="388937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542924</xdr:colOff>
      <xdr:row>193</xdr:row>
      <xdr:rowOff>0</xdr:rowOff>
    </xdr:from>
    <xdr:to>
      <xdr:col>57</xdr:col>
      <xdr:colOff>628650</xdr:colOff>
      <xdr:row>193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599705C0-BED7-45CC-8AFF-6657023653ED}"/>
            </a:ext>
          </a:extLst>
        </xdr:cNvPr>
        <xdr:cNvSpPr/>
      </xdr:nvSpPr>
      <xdr:spPr>
        <a:xfrm>
          <a:off x="86394924" y="79101950"/>
          <a:ext cx="5635626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877450</xdr:colOff>
      <xdr:row>31</xdr:row>
      <xdr:rowOff>319498</xdr:rowOff>
    </xdr:from>
    <xdr:to>
      <xdr:col>61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7E1664F-FAFC-437B-89B9-99343E4A9E1E}"/>
            </a:ext>
          </a:extLst>
        </xdr:cNvPr>
        <xdr:cNvSpPr/>
      </xdr:nvSpPr>
      <xdr:spPr>
        <a:xfrm>
          <a:off x="89244050" y="6534150"/>
          <a:ext cx="5334032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64</xdr:col>
      <xdr:colOff>476249</xdr:colOff>
      <xdr:row>31</xdr:row>
      <xdr:rowOff>0</xdr:rowOff>
    </xdr:from>
    <xdr:to>
      <xdr:col>66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2587789E-F5B4-48E2-B749-2BBF4EBED2D7}"/>
            </a:ext>
          </a:extLst>
        </xdr:cNvPr>
        <xdr:cNvSpPr/>
      </xdr:nvSpPr>
      <xdr:spPr>
        <a:xfrm>
          <a:off x="99136199" y="6534150"/>
          <a:ext cx="2678363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91</xdr:col>
      <xdr:colOff>190500</xdr:colOff>
      <xdr:row>91</xdr:row>
      <xdr:rowOff>0</xdr:rowOff>
    </xdr:from>
    <xdr:to>
      <xdr:col>98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F339BD43-0569-4F4F-9978-379904B2FADA}"/>
            </a:ext>
          </a:extLst>
        </xdr:cNvPr>
        <xdr:cNvGrpSpPr/>
      </xdr:nvGrpSpPr>
      <xdr:grpSpPr>
        <a:xfrm flipH="1">
          <a:off x="122307350" y="24866600"/>
          <a:ext cx="4210050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134669EE-DAC1-94C0-D519-0E7F24EBF4DC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30882E63-F846-F00B-457E-0CAF7B10D567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61</xdr:col>
      <xdr:colOff>538163</xdr:colOff>
      <xdr:row>193</xdr:row>
      <xdr:rowOff>0</xdr:rowOff>
    </xdr:from>
    <xdr:to>
      <xdr:col>63</xdr:col>
      <xdr:colOff>1287463</xdr:colOff>
      <xdr:row>193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BC3D00EA-4A29-433C-A3E0-8E7B32069A95}"/>
            </a:ext>
          </a:extLst>
        </xdr:cNvPr>
        <xdr:cNvSpPr/>
      </xdr:nvSpPr>
      <xdr:spPr>
        <a:xfrm>
          <a:off x="95019813" y="79101950"/>
          <a:ext cx="363855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571501</xdr:colOff>
      <xdr:row>31</xdr:row>
      <xdr:rowOff>0</xdr:rowOff>
    </xdr:from>
    <xdr:to>
      <xdr:col>62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C12D3A81-E47A-4AA3-8B74-0641DF2B37F6}"/>
            </a:ext>
          </a:extLst>
        </xdr:cNvPr>
        <xdr:cNvSpPr/>
      </xdr:nvSpPr>
      <xdr:spPr>
        <a:xfrm>
          <a:off x="93859351" y="6534150"/>
          <a:ext cx="3217334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343400</xdr:colOff>
      <xdr:row>5</xdr:row>
      <xdr:rowOff>0</xdr:rowOff>
    </xdr:from>
    <xdr:to>
      <xdr:col>63</xdr:col>
      <xdr:colOff>1000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241FB368-8BE7-4BF7-B9BE-3C4A0288B145}"/>
            </a:ext>
          </a:extLst>
        </xdr:cNvPr>
        <xdr:cNvGrpSpPr/>
      </xdr:nvGrpSpPr>
      <xdr:grpSpPr>
        <a:xfrm>
          <a:off x="98450900" y="4218214"/>
          <a:ext cx="3694386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20923ACE-36CF-708F-603E-5342208F24E4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7B81D325-323E-895F-D6EA-5BECBB62729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75</xdr:col>
      <xdr:colOff>383506</xdr:colOff>
      <xdr:row>60</xdr:row>
      <xdr:rowOff>0</xdr:rowOff>
    </xdr:from>
    <xdr:to>
      <xdr:col>79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128E470C-8C65-4DA8-BE14-56C56CCA5261}"/>
            </a:ext>
          </a:extLst>
        </xdr:cNvPr>
        <xdr:cNvSpPr/>
      </xdr:nvSpPr>
      <xdr:spPr>
        <a:xfrm>
          <a:off x="107279406" y="20250150"/>
          <a:ext cx="2757571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65</xdr:col>
      <xdr:colOff>644192</xdr:colOff>
      <xdr:row>102</xdr:row>
      <xdr:rowOff>0</xdr:rowOff>
    </xdr:from>
    <xdr:to>
      <xdr:col>70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C2AC5D90-BCE2-4C68-9900-64E7A6A300A2}"/>
            </a:ext>
          </a:extLst>
        </xdr:cNvPr>
        <xdr:cNvSpPr/>
      </xdr:nvSpPr>
      <xdr:spPr>
        <a:xfrm>
          <a:off x="100593192" y="29819600"/>
          <a:ext cx="3761038" cy="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69</xdr:col>
      <xdr:colOff>250658</xdr:colOff>
      <xdr:row>60</xdr:row>
      <xdr:rowOff>0</xdr:rowOff>
    </xdr:from>
    <xdr:to>
      <xdr:col>73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4AE88E4F-8297-461A-91D3-CF030EF3CA85}"/>
            </a:ext>
          </a:extLst>
        </xdr:cNvPr>
        <xdr:cNvSpPr/>
      </xdr:nvSpPr>
      <xdr:spPr>
        <a:xfrm>
          <a:off x="103374658" y="20250150"/>
          <a:ext cx="2770270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1189508</xdr:colOff>
      <xdr:row>102</xdr:row>
      <xdr:rowOff>0</xdr:rowOff>
    </xdr:from>
    <xdr:to>
      <xdr:col>60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561AFBC7-C2C5-4730-81B2-ABC39E2EC040}"/>
            </a:ext>
          </a:extLst>
        </xdr:cNvPr>
        <xdr:cNvSpPr/>
      </xdr:nvSpPr>
      <xdr:spPr>
        <a:xfrm>
          <a:off x="89556108" y="29819600"/>
          <a:ext cx="3731742" cy="0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1169738</xdr:colOff>
      <xdr:row>54</xdr:row>
      <xdr:rowOff>0</xdr:rowOff>
    </xdr:from>
    <xdr:to>
      <xdr:col>70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965CB2E3-D62C-4051-8066-CCBCA13B1D89}"/>
            </a:ext>
          </a:extLst>
        </xdr:cNvPr>
        <xdr:cNvSpPr/>
      </xdr:nvSpPr>
      <xdr:spPr>
        <a:xfrm>
          <a:off x="99829688" y="17964150"/>
          <a:ext cx="433794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61</xdr:col>
      <xdr:colOff>1054879</xdr:colOff>
      <xdr:row>108</xdr:row>
      <xdr:rowOff>582083</xdr:rowOff>
    </xdr:from>
    <xdr:to>
      <xdr:col>62</xdr:col>
      <xdr:colOff>1217085</xdr:colOff>
      <xdr:row>123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E4317215-D662-4D87-A80D-9C93F86312AB}"/>
            </a:ext>
          </a:extLst>
        </xdr:cNvPr>
        <xdr:cNvSpPr/>
      </xdr:nvSpPr>
      <xdr:spPr>
        <a:xfrm>
          <a:off x="95536529" y="29819600"/>
          <a:ext cx="1762406" cy="1725918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51</xdr:col>
      <xdr:colOff>620245</xdr:colOff>
      <xdr:row>59</xdr:row>
      <xdr:rowOff>44823</xdr:rowOff>
    </xdr:from>
    <xdr:to>
      <xdr:col>55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EC729322-76A1-4B1F-B386-50ACB70AF38C}"/>
            </a:ext>
          </a:extLst>
        </xdr:cNvPr>
        <xdr:cNvSpPr/>
      </xdr:nvSpPr>
      <xdr:spPr>
        <a:xfrm>
          <a:off x="86472245" y="19532973"/>
          <a:ext cx="3866590" cy="717177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1070031</xdr:colOff>
      <xdr:row>60</xdr:row>
      <xdr:rowOff>0</xdr:rowOff>
    </xdr:from>
    <xdr:to>
      <xdr:col>62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F7F29C5B-59CD-4CD0-B073-D5BFE196EC27}"/>
            </a:ext>
          </a:extLst>
        </xdr:cNvPr>
        <xdr:cNvSpPr/>
      </xdr:nvSpPr>
      <xdr:spPr>
        <a:xfrm>
          <a:off x="94357881" y="20250150"/>
          <a:ext cx="3009845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627564</xdr:colOff>
      <xdr:row>60</xdr:row>
      <xdr:rowOff>0</xdr:rowOff>
    </xdr:from>
    <xdr:to>
      <xdr:col>55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D1B0D4B1-CEEE-47D1-BCE4-CFB10637C5FE}"/>
            </a:ext>
          </a:extLst>
        </xdr:cNvPr>
        <xdr:cNvSpPr/>
      </xdr:nvSpPr>
      <xdr:spPr>
        <a:xfrm>
          <a:off x="86479564" y="20250150"/>
          <a:ext cx="389817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588961</xdr:colOff>
      <xdr:row>30</xdr:row>
      <xdr:rowOff>693467</xdr:rowOff>
    </xdr:from>
    <xdr:to>
      <xdr:col>57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C1EFFE55-181E-42C0-A511-D0FC7280C387}"/>
            </a:ext>
          </a:extLst>
        </xdr:cNvPr>
        <xdr:cNvSpPr/>
      </xdr:nvSpPr>
      <xdr:spPr>
        <a:xfrm>
          <a:off x="88326911" y="6427517"/>
          <a:ext cx="3638761" cy="5498871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76</xdr:col>
      <xdr:colOff>576791</xdr:colOff>
      <xdr:row>59</xdr:row>
      <xdr:rowOff>740833</xdr:rowOff>
    </xdr:from>
    <xdr:to>
      <xdr:col>83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DC5B4BA0-D23A-4C8D-801A-D071899200C8}"/>
            </a:ext>
          </a:extLst>
        </xdr:cNvPr>
        <xdr:cNvSpPr/>
      </xdr:nvSpPr>
      <xdr:spPr>
        <a:xfrm>
          <a:off x="108101341" y="20228983"/>
          <a:ext cx="3982508" cy="5400503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82</xdr:col>
      <xdr:colOff>344432</xdr:colOff>
      <xdr:row>48</xdr:row>
      <xdr:rowOff>526357</xdr:rowOff>
    </xdr:from>
    <xdr:to>
      <xdr:col>88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C6DF119A-8722-41C0-B45D-0CAA92B2E1B0}"/>
            </a:ext>
          </a:extLst>
        </xdr:cNvPr>
        <xdr:cNvSpPr/>
      </xdr:nvSpPr>
      <xdr:spPr>
        <a:xfrm>
          <a:off x="111640882" y="13918507"/>
          <a:ext cx="3518156" cy="114212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60</xdr:col>
      <xdr:colOff>809625</xdr:colOff>
      <xdr:row>129</xdr:row>
      <xdr:rowOff>95250</xdr:rowOff>
    </xdr:from>
    <xdr:to>
      <xdr:col>63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9113AB64-6835-46F2-A6D4-686E7F7E5490}"/>
            </a:ext>
          </a:extLst>
        </xdr:cNvPr>
        <xdr:cNvSpPr/>
      </xdr:nvSpPr>
      <xdr:spPr>
        <a:xfrm>
          <a:off x="94097475" y="36036250"/>
          <a:ext cx="4016375" cy="565367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59</xdr:col>
      <xdr:colOff>0</xdr:colOff>
      <xdr:row>31</xdr:row>
      <xdr:rowOff>0</xdr:rowOff>
    </xdr:from>
    <xdr:to>
      <xdr:col>62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55181654-B28F-4CEC-8117-38ABD0D34E7D}"/>
            </a:ext>
          </a:extLst>
        </xdr:cNvPr>
        <xdr:cNvSpPr/>
      </xdr:nvSpPr>
      <xdr:spPr>
        <a:xfrm>
          <a:off x="92659200" y="6534150"/>
          <a:ext cx="347027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47624</xdr:colOff>
      <xdr:row>102</xdr:row>
      <xdr:rowOff>0</xdr:rowOff>
    </xdr:from>
    <xdr:to>
      <xdr:col>64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999D3803-F8D6-45B3-ABAA-3ED291461AA2}"/>
            </a:ext>
          </a:extLst>
        </xdr:cNvPr>
        <xdr:cNvSpPr/>
      </xdr:nvSpPr>
      <xdr:spPr>
        <a:xfrm>
          <a:off x="96129474" y="29819600"/>
          <a:ext cx="2847975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504825</xdr:colOff>
      <xdr:row>45</xdr:row>
      <xdr:rowOff>361950</xdr:rowOff>
    </xdr:from>
    <xdr:to>
      <xdr:col>63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F5DC0792-2731-4654-B0A6-FEF9C9DDE933}"/>
            </a:ext>
          </a:extLst>
        </xdr:cNvPr>
        <xdr:cNvSpPr/>
      </xdr:nvSpPr>
      <xdr:spPr>
        <a:xfrm>
          <a:off x="92535375" y="11468100"/>
          <a:ext cx="5054600" cy="177165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63</xdr:col>
      <xdr:colOff>381000</xdr:colOff>
      <xdr:row>54</xdr:row>
      <xdr:rowOff>0</xdr:rowOff>
    </xdr:from>
    <xdr:to>
      <xdr:col>67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B12AFA83-DE46-407A-8DB7-B1AB30344395}"/>
            </a:ext>
          </a:extLst>
        </xdr:cNvPr>
        <xdr:cNvSpPr/>
      </xdr:nvSpPr>
      <xdr:spPr>
        <a:xfrm>
          <a:off x="97751900" y="17964150"/>
          <a:ext cx="470361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513988</xdr:colOff>
      <xdr:row>123</xdr:row>
      <xdr:rowOff>359773</xdr:rowOff>
    </xdr:from>
    <xdr:to>
      <xdr:col>63</xdr:col>
      <xdr:colOff>1085488</xdr:colOff>
      <xdr:row>124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EA690F46-CA6F-4BDE-954F-B0E466EE85A4}"/>
            </a:ext>
          </a:extLst>
        </xdr:cNvPr>
        <xdr:cNvSpPr/>
      </xdr:nvSpPr>
      <xdr:spPr>
        <a:xfrm rot="1352453" flipH="1" flipV="1">
          <a:off x="93801838" y="31703373"/>
          <a:ext cx="4654550" cy="8134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1270</xdr:colOff>
      <xdr:row>91</xdr:row>
      <xdr:rowOff>0</xdr:rowOff>
    </xdr:from>
    <xdr:to>
      <xdr:col>83</xdr:col>
      <xdr:colOff>402589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D5EBA924-D286-4281-BC6A-4F3288DE97E0}"/>
            </a:ext>
          </a:extLst>
        </xdr:cNvPr>
        <xdr:cNvGrpSpPr/>
      </xdr:nvGrpSpPr>
      <xdr:grpSpPr>
        <a:xfrm>
          <a:off x="107030520" y="24866600"/>
          <a:ext cx="10459719" cy="1825625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621E636B-23CA-6B62-C2E6-F58FC5B37614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DD8E48E8-06DE-513B-C497-9DE33EDB5133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F047D009-7B86-9276-9B44-998DEE3C40B6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5AAD1C8B-68FA-9D77-69C3-3BCF8A1713F6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579432D9-56BB-2DB5-8877-22BC496AECAD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7397C0F9-4D77-433C-6901-4F8C72DC08AA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62</xdr:col>
      <xdr:colOff>12700</xdr:colOff>
      <xdr:row>96</xdr:row>
      <xdr:rowOff>619125</xdr:rowOff>
    </xdr:from>
    <xdr:to>
      <xdr:col>63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47603F20-AB23-49E0-BFEE-F1B82E8A41C8}"/>
            </a:ext>
          </a:extLst>
        </xdr:cNvPr>
        <xdr:cNvSpPr/>
      </xdr:nvSpPr>
      <xdr:spPr>
        <a:xfrm flipH="1" flipV="1">
          <a:off x="96094550" y="27162125"/>
          <a:ext cx="2085975" cy="25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285750</xdr:colOff>
      <xdr:row>60</xdr:row>
      <xdr:rowOff>0</xdr:rowOff>
    </xdr:from>
    <xdr:to>
      <xdr:col>61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10B11C19-0727-4594-95BE-C088A517E2F9}"/>
            </a:ext>
          </a:extLst>
        </xdr:cNvPr>
        <xdr:cNvSpPr/>
      </xdr:nvSpPr>
      <xdr:spPr>
        <a:xfrm flipH="1" flipV="1">
          <a:off x="91059000" y="20250150"/>
          <a:ext cx="480377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62</xdr:col>
      <xdr:colOff>1289050</xdr:colOff>
      <xdr:row>126</xdr:row>
      <xdr:rowOff>619125</xdr:rowOff>
    </xdr:from>
    <xdr:to>
      <xdr:col>64</xdr:col>
      <xdr:colOff>857250</xdr:colOff>
      <xdr:row>127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DB7C42DA-CB88-4A81-AAAC-98B020BF5237}"/>
            </a:ext>
          </a:extLst>
        </xdr:cNvPr>
        <xdr:cNvSpPr/>
      </xdr:nvSpPr>
      <xdr:spPr>
        <a:xfrm flipH="1" flipV="1">
          <a:off x="97370900" y="34248725"/>
          <a:ext cx="2146300" cy="78740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56</xdr:col>
      <xdr:colOff>210187</xdr:colOff>
      <xdr:row>3</xdr:row>
      <xdr:rowOff>250190</xdr:rowOff>
    </xdr:from>
    <xdr:to>
      <xdr:col>73</xdr:col>
      <xdr:colOff>247650</xdr:colOff>
      <xdr:row>4</xdr:row>
      <xdr:rowOff>515000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42A035B6-B3AA-4DE8-B3C2-8594E23E5685}"/>
            </a:ext>
          </a:extLst>
        </xdr:cNvPr>
        <xdr:cNvGrpSpPr/>
      </xdr:nvGrpSpPr>
      <xdr:grpSpPr>
        <a:xfrm>
          <a:off x="96145987" y="2263140"/>
          <a:ext cx="1490281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05C61CC9-61B8-6733-7EE8-77C50F19D0BD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20FC5AE9-A913-4942-FDC9-9E29C5FAE692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55</xdr:col>
      <xdr:colOff>1714499</xdr:colOff>
      <xdr:row>2</xdr:row>
      <xdr:rowOff>349251</xdr:rowOff>
    </xdr:from>
    <xdr:to>
      <xdr:col>74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6A61FC56-9B97-4435-A3AD-5AAD1B1D5268}"/>
            </a:ext>
          </a:extLst>
        </xdr:cNvPr>
        <xdr:cNvSpPr/>
      </xdr:nvSpPr>
      <xdr:spPr>
        <a:xfrm>
          <a:off x="90081099" y="1746251"/>
          <a:ext cx="16233776" cy="20224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588644</xdr:colOff>
      <xdr:row>51</xdr:row>
      <xdr:rowOff>0</xdr:rowOff>
    </xdr:from>
    <xdr:to>
      <xdr:col>63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D1674334-053D-4DB7-8297-03F6CDF59B1F}"/>
            </a:ext>
          </a:extLst>
        </xdr:cNvPr>
        <xdr:cNvSpPr/>
      </xdr:nvSpPr>
      <xdr:spPr>
        <a:xfrm>
          <a:off x="95070294" y="15678150"/>
          <a:ext cx="2665522" cy="10889839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427119</xdr:colOff>
      <xdr:row>107</xdr:row>
      <xdr:rowOff>685798</xdr:rowOff>
    </xdr:from>
    <xdr:to>
      <xdr:col>59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C2C5CFF6-ADF5-4E7B-B1F9-92BE92FD790A}"/>
            </a:ext>
          </a:extLst>
        </xdr:cNvPr>
        <xdr:cNvSpPr/>
      </xdr:nvSpPr>
      <xdr:spPr>
        <a:xfrm>
          <a:off x="88793719" y="29819600"/>
          <a:ext cx="4494465" cy="0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51</xdr:col>
      <xdr:colOff>-1</xdr:colOff>
      <xdr:row>41</xdr:row>
      <xdr:rowOff>412377</xdr:rowOff>
    </xdr:from>
    <xdr:to>
      <xdr:col>57</xdr:col>
      <xdr:colOff>325172</xdr:colOff>
      <xdr:row>44</xdr:row>
      <xdr:rowOff>701803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FF9F6437-4ADE-4BF8-8607-78C7BB77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1999" y="8445127"/>
          <a:ext cx="5875073" cy="256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60</xdr:col>
      <xdr:colOff>161406</xdr:colOff>
      <xdr:row>100</xdr:row>
      <xdr:rowOff>466969</xdr:rowOff>
    </xdr:from>
    <xdr:to>
      <xdr:col>70</xdr:col>
      <xdr:colOff>87212</xdr:colOff>
      <xdr:row>159</xdr:row>
      <xdr:rowOff>361295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BB0E97B6-A3BC-49FA-B245-10E715E710DF}"/>
            </a:ext>
          </a:extLst>
        </xdr:cNvPr>
        <xdr:cNvGrpSpPr/>
      </xdr:nvGrpSpPr>
      <xdr:grpSpPr>
        <a:xfrm>
          <a:off x="98611806" y="28533969"/>
          <a:ext cx="10390606" cy="27319976"/>
          <a:chOff x="79819500" y="4305496"/>
          <a:chExt cx="8159377" cy="672527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124EA8A0-8D72-8CF9-72A3-6E9A98D454A1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4831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4964385" y="10840746"/>
                <a:ext cx="3014492" cy="19002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4A8B9F37-31DD-63F5-6523-76792D334A20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59</xdr:col>
      <xdr:colOff>446375</xdr:colOff>
      <xdr:row>4</xdr:row>
      <xdr:rowOff>898979</xdr:rowOff>
    </xdr:from>
    <xdr:to>
      <xdr:col>73</xdr:col>
      <xdr:colOff>177929</xdr:colOff>
      <xdr:row>127</xdr:row>
      <xdr:rowOff>509204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E181D00F-3D0E-4E26-AEB4-34F961707863}"/>
            </a:ext>
          </a:extLst>
        </xdr:cNvPr>
        <xdr:cNvGrpSpPr/>
      </xdr:nvGrpSpPr>
      <xdr:grpSpPr>
        <a:xfrm>
          <a:off x="98268125" y="4207329"/>
          <a:ext cx="12710954" cy="30718875"/>
          <a:chOff x="79819500" y="4305496"/>
          <a:chExt cx="7772400" cy="33026047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475AAA19-973C-8F39-E626-7BBF28C48A8A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4832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85181107" y="326350615"/>
                <a:ext cx="2339394" cy="8215351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2D5F2C6E-E010-54F5-7A17-CF89D27E3CEB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-79201518</xdr:colOff>
      <xdr:row>102</xdr:row>
      <xdr:rowOff>0</xdr:rowOff>
    </xdr:from>
    <xdr:to>
      <xdr:col>55</xdr:col>
      <xdr:colOff>1354991</xdr:colOff>
      <xdr:row>102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DA60A747-3E48-47F4-9601-6C724BDB1C92}"/>
            </a:ext>
          </a:extLst>
        </xdr:cNvPr>
        <xdr:cNvGrpSpPr/>
      </xdr:nvGrpSpPr>
      <xdr:grpSpPr>
        <a:xfrm>
          <a:off x="-79201518" y="30071786"/>
          <a:ext cx="173720080" cy="0"/>
          <a:chOff x="-79273640" y="4229100"/>
          <a:chExt cx="166789340" cy="26228222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EDF414C1-18FF-640C-6B1B-050CF32E0B6F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K$14:$BM$29" spid="_x0000_s314833"/>
                  </a:ext>
                </a:extLst>
              </xdr:cNvPicPr>
            </xdr:nvPicPr>
            <xdr:blipFill>
              <a:blip xmlns:r="http://schemas.openxmlformats.org/officeDocument/2006/relationships" r:embed="rId6"/>
              <a:srcRect/>
              <a:stretch>
                <a:fillRect/>
              </a:stretch>
            </xdr:blipFill>
            <xdr:spPr bwMode="auto">
              <a:xfrm>
                <a:off x="-79273640" y="30457322"/>
                <a:ext cx="3770215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F929BB-D0BA-AFF6-7445-FF7109E6CAC4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59</xdr:col>
      <xdr:colOff>581644</xdr:colOff>
      <xdr:row>97</xdr:row>
      <xdr:rowOff>44824</xdr:rowOff>
    </xdr:from>
    <xdr:to>
      <xdr:col>65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3520A625-E62D-439F-822B-3AC9C5DF99B1}"/>
            </a:ext>
          </a:extLst>
        </xdr:cNvPr>
        <xdr:cNvSpPr/>
      </xdr:nvSpPr>
      <xdr:spPr>
        <a:xfrm>
          <a:off x="93240844" y="27165300"/>
          <a:ext cx="7335686" cy="26894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2114426</xdr:colOff>
      <xdr:row>4</xdr:row>
      <xdr:rowOff>783304</xdr:rowOff>
    </xdr:from>
    <xdr:to>
      <xdr:col>63</xdr:col>
      <xdr:colOff>1047819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D1A9F604-D795-4A7E-B848-1515C0FD5EFB}"/>
            </a:ext>
          </a:extLst>
        </xdr:cNvPr>
        <xdr:cNvGrpSpPr/>
      </xdr:nvGrpSpPr>
      <xdr:grpSpPr>
        <a:xfrm>
          <a:off x="95643576" y="4091654"/>
          <a:ext cx="7937693" cy="11839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ED1660F0-62C1-F60C-CD74-DD2A7525C5F8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BB7D56ED-0F0B-52FF-68A7-D9BAFF487EF2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19</xdr:col>
      <xdr:colOff>113965</xdr:colOff>
      <xdr:row>0</xdr:row>
      <xdr:rowOff>58157</xdr:rowOff>
    </xdr:from>
    <xdr:to>
      <xdr:col>28</xdr:col>
      <xdr:colOff>609600</xdr:colOff>
      <xdr:row>3</xdr:row>
      <xdr:rowOff>952499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6497CE0C-0B06-43C5-AA94-B53B9B2789DB}"/>
            </a:ext>
          </a:extLst>
        </xdr:cNvPr>
        <xdr:cNvSpPr/>
      </xdr:nvSpPr>
      <xdr:spPr>
        <a:xfrm>
          <a:off x="45668865" y="58157"/>
          <a:ext cx="25984535" cy="290729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271451</xdr:colOff>
      <xdr:row>0</xdr:row>
      <xdr:rowOff>150395</xdr:rowOff>
    </xdr:from>
    <xdr:ext cx="2031325" cy="992605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46DAE596-58C0-4802-9451-4BF815BE9F56}"/>
            </a:ext>
          </a:extLst>
        </xdr:cNvPr>
        <xdr:cNvSpPr txBox="1"/>
      </xdr:nvSpPr>
      <xdr:spPr>
        <a:xfrm>
          <a:off x="45826351" y="150395"/>
          <a:ext cx="2031325" cy="99260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49</xdr:col>
      <xdr:colOff>588309</xdr:colOff>
      <xdr:row>3</xdr:row>
      <xdr:rowOff>134471</xdr:rowOff>
    </xdr:from>
    <xdr:to>
      <xdr:col>55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EF437091-A454-41F5-9981-9FBB0237CE70}"/>
            </a:ext>
          </a:extLst>
        </xdr:cNvPr>
        <xdr:cNvSpPr/>
      </xdr:nvSpPr>
      <xdr:spPr>
        <a:xfrm>
          <a:off x="85183009" y="2147421"/>
          <a:ext cx="3742950" cy="857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62</xdr:col>
      <xdr:colOff>1043236</xdr:colOff>
      <xdr:row>104</xdr:row>
      <xdr:rowOff>571500</xdr:rowOff>
    </xdr:from>
    <xdr:to>
      <xdr:col>64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536631C3-E5D0-4208-821E-5110303BE783}"/>
            </a:ext>
          </a:extLst>
        </xdr:cNvPr>
        <xdr:cNvSpPr/>
      </xdr:nvSpPr>
      <xdr:spPr>
        <a:xfrm>
          <a:off x="97125086" y="29819600"/>
          <a:ext cx="2392114" cy="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22</xdr:col>
      <xdr:colOff>425044</xdr:colOff>
      <xdr:row>2</xdr:row>
      <xdr:rowOff>220308</xdr:rowOff>
    </xdr:from>
    <xdr:to>
      <xdr:col>23</xdr:col>
      <xdr:colOff>1146505</xdr:colOff>
      <xdr:row>3</xdr:row>
      <xdr:rowOff>360267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4FC8DDEB-9153-4454-94C1-6F9DB4FD47B9}"/>
            </a:ext>
          </a:extLst>
        </xdr:cNvPr>
        <xdr:cNvSpPr/>
      </xdr:nvSpPr>
      <xdr:spPr>
        <a:xfrm>
          <a:off x="54476244" y="1617308"/>
          <a:ext cx="3553561" cy="755909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1299632</xdr:colOff>
      <xdr:row>1</xdr:row>
      <xdr:rowOff>394111</xdr:rowOff>
    </xdr:from>
    <xdr:to>
      <xdr:col>25</xdr:col>
      <xdr:colOff>913775</xdr:colOff>
      <xdr:row>3</xdr:row>
      <xdr:rowOff>714227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99D3B77C-1CB6-4567-A852-A7847C80AF73}"/>
            </a:ext>
          </a:extLst>
        </xdr:cNvPr>
        <xdr:cNvSpPr txBox="1"/>
      </xdr:nvSpPr>
      <xdr:spPr>
        <a:xfrm>
          <a:off x="58182932" y="1137061"/>
          <a:ext cx="5278343" cy="15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55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B66D2DFA-0D06-4DAA-B971-C1DA15729A21}"/>
            </a:ext>
          </a:extLst>
        </xdr:cNvPr>
        <xdr:cNvSpPr txBox="1"/>
      </xdr:nvSpPr>
      <xdr:spPr>
        <a:xfrm>
          <a:off x="90770075" y="440055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55</xdr:col>
      <xdr:colOff>692859</xdr:colOff>
      <xdr:row>91</xdr:row>
      <xdr:rowOff>783516</xdr:rowOff>
    </xdr:from>
    <xdr:to>
      <xdr:col>59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E853ECBD-F054-4B21-AF30-CE8F4E51CEFB}"/>
            </a:ext>
          </a:extLst>
        </xdr:cNvPr>
        <xdr:cNvSpPr/>
      </xdr:nvSpPr>
      <xdr:spPr>
        <a:xfrm>
          <a:off x="89059459" y="25631066"/>
          <a:ext cx="3992059" cy="76200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142875</xdr:colOff>
      <xdr:row>47</xdr:row>
      <xdr:rowOff>95250</xdr:rowOff>
    </xdr:from>
    <xdr:to>
      <xdr:col>73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9DC3E8F3-8B23-4534-8099-C726DD218659}"/>
            </a:ext>
          </a:extLst>
        </xdr:cNvPr>
        <xdr:cNvSpPr/>
      </xdr:nvSpPr>
      <xdr:spPr>
        <a:xfrm>
          <a:off x="92173425" y="12725400"/>
          <a:ext cx="13644787" cy="1095375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62</xdr:col>
      <xdr:colOff>238125</xdr:colOff>
      <xdr:row>54</xdr:row>
      <xdr:rowOff>428625</xdr:rowOff>
    </xdr:from>
    <xdr:to>
      <xdr:col>65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129AEF35-AC4F-4B20-BE86-94AB00076C71}"/>
            </a:ext>
          </a:extLst>
        </xdr:cNvPr>
        <xdr:cNvSpPr/>
      </xdr:nvSpPr>
      <xdr:spPr>
        <a:xfrm>
          <a:off x="96319975" y="17964150"/>
          <a:ext cx="4295775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55</xdr:col>
      <xdr:colOff>1714500</xdr:colOff>
      <xdr:row>57</xdr:row>
      <xdr:rowOff>95250</xdr:rowOff>
    </xdr:from>
    <xdr:to>
      <xdr:col>60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546ED114-D5BC-403B-B421-26E5201D86CB}"/>
            </a:ext>
          </a:extLst>
        </xdr:cNvPr>
        <xdr:cNvSpPr/>
      </xdr:nvSpPr>
      <xdr:spPr>
        <a:xfrm>
          <a:off x="90081100" y="18059400"/>
          <a:ext cx="4349750" cy="176212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50</xdr:col>
      <xdr:colOff>310543</xdr:colOff>
      <xdr:row>117</xdr:row>
      <xdr:rowOff>483168</xdr:rowOff>
    </xdr:from>
    <xdr:to>
      <xdr:col>60</xdr:col>
      <xdr:colOff>138463</xdr:colOff>
      <xdr:row>122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24802415-D159-4C02-9A59-7AE4869C54CA}"/>
            </a:ext>
          </a:extLst>
        </xdr:cNvPr>
        <xdr:cNvSpPr/>
      </xdr:nvSpPr>
      <xdr:spPr>
        <a:xfrm>
          <a:off x="85533893" y="29819600"/>
          <a:ext cx="7892420" cy="762137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60</xdr:col>
      <xdr:colOff>666750</xdr:colOff>
      <xdr:row>39</xdr:row>
      <xdr:rowOff>190500</xdr:rowOff>
    </xdr:from>
    <xdr:to>
      <xdr:col>76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381A0A50-71EF-499F-A297-44997B0CC9F8}"/>
            </a:ext>
          </a:extLst>
        </xdr:cNvPr>
        <xdr:cNvSpPr/>
      </xdr:nvSpPr>
      <xdr:spPr>
        <a:xfrm>
          <a:off x="93954600" y="6724650"/>
          <a:ext cx="13606687" cy="1831975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55</xdr:col>
      <xdr:colOff>305361</xdr:colOff>
      <xdr:row>48</xdr:row>
      <xdr:rowOff>375396</xdr:rowOff>
    </xdr:from>
    <xdr:to>
      <xdr:col>63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20A6E337-C2B5-41C5-A618-299DE761843D}"/>
            </a:ext>
          </a:extLst>
        </xdr:cNvPr>
        <xdr:cNvSpPr/>
      </xdr:nvSpPr>
      <xdr:spPr>
        <a:xfrm>
          <a:off x="88671961" y="13767546"/>
          <a:ext cx="9127565" cy="419660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69</xdr:col>
      <xdr:colOff>179660</xdr:colOff>
      <xdr:row>49</xdr:row>
      <xdr:rowOff>381000</xdr:rowOff>
    </xdr:from>
    <xdr:to>
      <xdr:col>75</xdr:col>
      <xdr:colOff>315185</xdr:colOff>
      <xdr:row>50</xdr:row>
      <xdr:rowOff>400694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2F2B1060-E274-4BB7-8D19-655ED472395E}"/>
            </a:ext>
          </a:extLst>
        </xdr:cNvPr>
        <xdr:cNvSpPr/>
      </xdr:nvSpPr>
      <xdr:spPr>
        <a:xfrm>
          <a:off x="103303660" y="14535150"/>
          <a:ext cx="3907425" cy="78169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179293</xdr:colOff>
      <xdr:row>47</xdr:row>
      <xdr:rowOff>597720</xdr:rowOff>
    </xdr:from>
    <xdr:to>
      <xdr:col>54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51CBAF92-FF43-4947-8EDE-E6B31F4FB81E}"/>
            </a:ext>
          </a:extLst>
        </xdr:cNvPr>
        <xdr:cNvSpPr/>
      </xdr:nvSpPr>
      <xdr:spPr>
        <a:xfrm>
          <a:off x="85402643" y="13227870"/>
          <a:ext cx="2549244" cy="88702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127072</xdr:colOff>
      <xdr:row>45</xdr:row>
      <xdr:rowOff>541692</xdr:rowOff>
    </xdr:from>
    <xdr:to>
      <xdr:col>55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FD15213-299D-40C9-8BE8-FECFE62607EF}"/>
            </a:ext>
          </a:extLst>
        </xdr:cNvPr>
        <xdr:cNvSpPr txBox="1"/>
      </xdr:nvSpPr>
      <xdr:spPr>
        <a:xfrm>
          <a:off x="85979072" y="11647842"/>
          <a:ext cx="4557659" cy="15127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1074853</xdr:colOff>
      <xdr:row>128</xdr:row>
      <xdr:rowOff>95442</xdr:rowOff>
    </xdr:from>
    <xdr:to>
      <xdr:col>62</xdr:col>
      <xdr:colOff>1027435</xdr:colOff>
      <xdr:row>129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65C6EE10-2DAF-4EA0-9DBC-2A07514286FE}"/>
            </a:ext>
          </a:extLst>
        </xdr:cNvPr>
        <xdr:cNvSpPr/>
      </xdr:nvSpPr>
      <xdr:spPr>
        <a:xfrm>
          <a:off x="94362703" y="35274442"/>
          <a:ext cx="2746582" cy="105906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261483</xdr:colOff>
      <xdr:row>90</xdr:row>
      <xdr:rowOff>69143</xdr:rowOff>
    </xdr:from>
    <xdr:to>
      <xdr:col>56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6CF37AA8-2B9D-48AB-925E-76F311ABE8EE}"/>
            </a:ext>
          </a:extLst>
        </xdr:cNvPr>
        <xdr:cNvSpPr/>
      </xdr:nvSpPr>
      <xdr:spPr>
        <a:xfrm>
          <a:off x="88628083" y="24173743"/>
          <a:ext cx="218741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49</xdr:col>
      <xdr:colOff>313766</xdr:colOff>
      <xdr:row>50</xdr:row>
      <xdr:rowOff>537880</xdr:rowOff>
    </xdr:from>
    <xdr:to>
      <xdr:col>54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A5B04725-2A13-415C-A96A-64002298D2A1}"/>
            </a:ext>
          </a:extLst>
        </xdr:cNvPr>
        <xdr:cNvSpPr/>
      </xdr:nvSpPr>
      <xdr:spPr>
        <a:xfrm>
          <a:off x="84908466" y="15454030"/>
          <a:ext cx="3277721" cy="2510120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20</xdr:col>
      <xdr:colOff>958372</xdr:colOff>
      <xdr:row>1</xdr:row>
      <xdr:rowOff>403411</xdr:rowOff>
    </xdr:from>
    <xdr:to>
      <xdr:col>22</xdr:col>
      <xdr:colOff>1315278</xdr:colOff>
      <xdr:row>3</xdr:row>
      <xdr:rowOff>674256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ADBCA7AA-9624-426F-950C-51381A1C71F4}"/>
            </a:ext>
          </a:extLst>
        </xdr:cNvPr>
        <xdr:cNvSpPr txBox="1"/>
      </xdr:nvSpPr>
      <xdr:spPr>
        <a:xfrm>
          <a:off x="49345372" y="1146361"/>
          <a:ext cx="6021106" cy="1540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251054</xdr:colOff>
      <xdr:row>2</xdr:row>
      <xdr:rowOff>287767</xdr:rowOff>
    </xdr:from>
    <xdr:to>
      <xdr:col>20</xdr:col>
      <xdr:colOff>836791</xdr:colOff>
      <xdr:row>3</xdr:row>
      <xdr:rowOff>399460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9013F7BD-FE6E-46A6-83FE-3E0CB2CC0E3C}"/>
            </a:ext>
          </a:extLst>
        </xdr:cNvPr>
        <xdr:cNvSpPr/>
      </xdr:nvSpPr>
      <xdr:spPr>
        <a:xfrm>
          <a:off x="45805954" y="1684767"/>
          <a:ext cx="3417837" cy="727643"/>
        </a:xfrm>
        <a:prstGeom prst="rect">
          <a:avLst/>
        </a:prstGeom>
        <a:solidFill>
          <a:schemeClr val="bg1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1051946</xdr:colOff>
      <xdr:row>124</xdr:row>
      <xdr:rowOff>603212</xdr:rowOff>
    </xdr:from>
    <xdr:to>
      <xdr:col>58</xdr:col>
      <xdr:colOff>56637</xdr:colOff>
      <xdr:row>126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AB7B3F19-7E35-45C5-8155-01F5D1390634}"/>
            </a:ext>
          </a:extLst>
        </xdr:cNvPr>
        <xdr:cNvSpPr/>
      </xdr:nvSpPr>
      <xdr:spPr>
        <a:xfrm>
          <a:off x="89418546" y="32708812"/>
          <a:ext cx="2668641" cy="105144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26</xdr:col>
      <xdr:colOff>1925858</xdr:colOff>
      <xdr:row>1</xdr:row>
      <xdr:rowOff>380594</xdr:rowOff>
    </xdr:from>
    <xdr:to>
      <xdr:col>28</xdr:col>
      <xdr:colOff>1689982</xdr:colOff>
      <xdr:row>3</xdr:row>
      <xdr:rowOff>714045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D8404661-EF7D-4CDE-89D7-D49A0C22A3D3}"/>
            </a:ext>
          </a:extLst>
        </xdr:cNvPr>
        <xdr:cNvSpPr txBox="1"/>
      </xdr:nvSpPr>
      <xdr:spPr>
        <a:xfrm>
          <a:off x="67305458" y="1123544"/>
          <a:ext cx="5428324" cy="16034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117885</xdr:colOff>
      <xdr:row>88</xdr:row>
      <xdr:rowOff>620134</xdr:rowOff>
    </xdr:from>
    <xdr:to>
      <xdr:col>57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E12F83EE-8C5C-4235-987F-8FE91E57692F}"/>
            </a:ext>
          </a:extLst>
        </xdr:cNvPr>
        <xdr:cNvSpPr/>
      </xdr:nvSpPr>
      <xdr:spPr>
        <a:xfrm>
          <a:off x="87855835" y="23200734"/>
          <a:ext cx="3837419" cy="1080471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809624</xdr:colOff>
      <xdr:row>160</xdr:row>
      <xdr:rowOff>381000</xdr:rowOff>
    </xdr:from>
    <xdr:to>
      <xdr:col>72</xdr:col>
      <xdr:colOff>112057</xdr:colOff>
      <xdr:row>171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819703C0-3A68-420D-B3F0-D2664662D5E6}"/>
            </a:ext>
          </a:extLst>
        </xdr:cNvPr>
        <xdr:cNvSpPr/>
      </xdr:nvSpPr>
      <xdr:spPr>
        <a:xfrm>
          <a:off x="101869874" y="56381650"/>
          <a:ext cx="3252133" cy="549910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56</xdr:col>
      <xdr:colOff>476250</xdr:colOff>
      <xdr:row>171</xdr:row>
      <xdr:rowOff>0</xdr:rowOff>
    </xdr:from>
    <xdr:to>
      <xdr:col>60</xdr:col>
      <xdr:colOff>539754</xdr:colOff>
      <xdr:row>171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75053B95-2E1A-43CD-A68A-EA2477293A66}"/>
            </a:ext>
          </a:extLst>
        </xdr:cNvPr>
        <xdr:cNvSpPr>
          <a:spLocks noChangeArrowheads="1"/>
        </xdr:cNvSpPr>
      </xdr:nvSpPr>
      <xdr:spPr bwMode="auto">
        <a:xfrm>
          <a:off x="91249500" y="61880750"/>
          <a:ext cx="2578104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69</xdr:col>
      <xdr:colOff>66673</xdr:colOff>
      <xdr:row>158</xdr:row>
      <xdr:rowOff>746961</xdr:rowOff>
    </xdr:from>
    <xdr:to>
      <xdr:col>73</xdr:col>
      <xdr:colOff>357436</xdr:colOff>
      <xdr:row>159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C246A7F5-FF3C-4487-85ED-4781024AC5D3}"/>
            </a:ext>
          </a:extLst>
        </xdr:cNvPr>
        <xdr:cNvSpPr/>
      </xdr:nvSpPr>
      <xdr:spPr>
        <a:xfrm>
          <a:off x="103190673" y="54931511"/>
          <a:ext cx="2805363" cy="989765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75072</xdr:colOff>
      <xdr:row>30</xdr:row>
      <xdr:rowOff>359747</xdr:rowOff>
    </xdr:from>
    <xdr:to>
      <xdr:col>55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14D62036-6C00-4E63-AF89-079241975962}"/>
            </a:ext>
          </a:extLst>
        </xdr:cNvPr>
        <xdr:cNvSpPr/>
      </xdr:nvSpPr>
      <xdr:spPr>
        <a:xfrm>
          <a:off x="86555722" y="6093797"/>
          <a:ext cx="3952285" cy="873096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220124</xdr:colOff>
      <xdr:row>126</xdr:row>
      <xdr:rowOff>805190</xdr:rowOff>
    </xdr:from>
    <xdr:to>
      <xdr:col>61</xdr:col>
      <xdr:colOff>568638</xdr:colOff>
      <xdr:row>128</xdr:row>
      <xdr:rowOff>299380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311363CA-CE25-4552-89B1-823934C3D4F2}"/>
            </a:ext>
          </a:extLst>
        </xdr:cNvPr>
        <xdr:cNvSpPr/>
      </xdr:nvSpPr>
      <xdr:spPr>
        <a:xfrm>
          <a:off x="91622024" y="34415740"/>
          <a:ext cx="3428264" cy="1062640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23942</xdr:colOff>
      <xdr:row>76</xdr:row>
      <xdr:rowOff>266732</xdr:rowOff>
    </xdr:from>
    <xdr:to>
      <xdr:col>55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F8050485-8D5F-4F88-B44E-44E612CA9486}"/>
            </a:ext>
          </a:extLst>
        </xdr:cNvPr>
        <xdr:cNvSpPr/>
      </xdr:nvSpPr>
      <xdr:spPr>
        <a:xfrm>
          <a:off x="87133242" y="20250150"/>
          <a:ext cx="3432720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141682</xdr:colOff>
      <xdr:row>75</xdr:row>
      <xdr:rowOff>513023</xdr:rowOff>
    </xdr:from>
    <xdr:to>
      <xdr:col>75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2A28D421-9116-4650-AB5F-B966DA04EEF5}"/>
            </a:ext>
          </a:extLst>
        </xdr:cNvPr>
        <xdr:cNvSpPr/>
      </xdr:nvSpPr>
      <xdr:spPr>
        <a:xfrm>
          <a:off x="103894332" y="20250150"/>
          <a:ext cx="3525381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284542</xdr:colOff>
      <xdr:row>89</xdr:row>
      <xdr:rowOff>556485</xdr:rowOff>
    </xdr:from>
    <xdr:to>
      <xdr:col>65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7BAF836E-F197-4D7C-A873-E118697B57F6}"/>
            </a:ext>
          </a:extLst>
        </xdr:cNvPr>
        <xdr:cNvSpPr/>
      </xdr:nvSpPr>
      <xdr:spPr>
        <a:xfrm>
          <a:off x="91057792" y="23899085"/>
          <a:ext cx="8977045" cy="96542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48</xdr:col>
      <xdr:colOff>1307735</xdr:colOff>
      <xdr:row>76</xdr:row>
      <xdr:rowOff>530858</xdr:rowOff>
    </xdr:from>
    <xdr:to>
      <xdr:col>54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FA3A5DC1-7DA9-4A6C-AC20-2872345D4823}"/>
            </a:ext>
          </a:extLst>
        </xdr:cNvPr>
        <xdr:cNvSpPr/>
      </xdr:nvSpPr>
      <xdr:spPr>
        <a:xfrm>
          <a:off x="83692635" y="20250150"/>
          <a:ext cx="4451623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89</xdr:col>
      <xdr:colOff>120316</xdr:colOff>
      <xdr:row>96</xdr:row>
      <xdr:rowOff>754285</xdr:rowOff>
    </xdr:from>
    <xdr:to>
      <xdr:col>94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8C0E730C-BAC5-4B36-92B2-B17DD129B616}"/>
            </a:ext>
          </a:extLst>
        </xdr:cNvPr>
        <xdr:cNvSpPr/>
      </xdr:nvSpPr>
      <xdr:spPr>
        <a:xfrm>
          <a:off x="115817316" y="27163935"/>
          <a:ext cx="3502018" cy="2706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103</xdr:col>
      <xdr:colOff>510617</xdr:colOff>
      <xdr:row>75</xdr:row>
      <xdr:rowOff>474137</xdr:rowOff>
    </xdr:from>
    <xdr:to>
      <xdr:col>109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E7F27EFE-CDCF-494E-BAB9-5F7F9A17F99B}"/>
            </a:ext>
          </a:extLst>
        </xdr:cNvPr>
        <xdr:cNvSpPr/>
      </xdr:nvSpPr>
      <xdr:spPr>
        <a:xfrm>
          <a:off x="125008717" y="20250150"/>
          <a:ext cx="3518155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76</xdr:col>
      <xdr:colOff>174439</xdr:colOff>
      <xdr:row>165</xdr:row>
      <xdr:rowOff>590005</xdr:rowOff>
    </xdr:from>
    <xdr:to>
      <xdr:col>81</xdr:col>
      <xdr:colOff>538925</xdr:colOff>
      <xdr:row>166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0625D960-96FC-4CA0-A73E-B9775E76759D}"/>
            </a:ext>
          </a:extLst>
        </xdr:cNvPr>
        <xdr:cNvSpPr/>
      </xdr:nvSpPr>
      <xdr:spPr>
        <a:xfrm>
          <a:off x="107698989" y="59422755"/>
          <a:ext cx="3507736" cy="648847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53</xdr:col>
      <xdr:colOff>598358</xdr:colOff>
      <xdr:row>169</xdr:row>
      <xdr:rowOff>496549</xdr:rowOff>
    </xdr:from>
    <xdr:to>
      <xdr:col>56</xdr:col>
      <xdr:colOff>438071</xdr:colOff>
      <xdr:row>170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A85FF88F-65E5-4FDA-88D9-ED4598DBA896}"/>
            </a:ext>
          </a:extLst>
        </xdr:cNvPr>
        <xdr:cNvSpPr/>
      </xdr:nvSpPr>
      <xdr:spPr>
        <a:xfrm>
          <a:off x="87707658" y="61880750"/>
          <a:ext cx="3503663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63</xdr:col>
      <xdr:colOff>1186552</xdr:colOff>
      <xdr:row>123</xdr:row>
      <xdr:rowOff>423328</xdr:rowOff>
    </xdr:from>
    <xdr:to>
      <xdr:col>65</xdr:col>
      <xdr:colOff>1048953</xdr:colOff>
      <xdr:row>124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D37B3E21-A060-45B0-9C6D-57852BFD720A}"/>
            </a:ext>
          </a:extLst>
        </xdr:cNvPr>
        <xdr:cNvSpPr/>
      </xdr:nvSpPr>
      <xdr:spPr>
        <a:xfrm>
          <a:off x="98557452" y="31766928"/>
          <a:ext cx="2440501" cy="866256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679305</xdr:colOff>
      <xdr:row>99</xdr:row>
      <xdr:rowOff>842211</xdr:rowOff>
    </xdr:from>
    <xdr:to>
      <xdr:col>65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A63103AD-556E-420B-A28B-37101BC926D7}"/>
            </a:ext>
          </a:extLst>
        </xdr:cNvPr>
        <xdr:cNvSpPr/>
      </xdr:nvSpPr>
      <xdr:spPr>
        <a:xfrm>
          <a:off x="98050205" y="28032911"/>
          <a:ext cx="2380061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25</xdr:col>
      <xdr:colOff>1130711</xdr:colOff>
      <xdr:row>2</xdr:row>
      <xdr:rowOff>203200</xdr:rowOff>
    </xdr:from>
    <xdr:to>
      <xdr:col>26</xdr:col>
      <xdr:colOff>1676401</xdr:colOff>
      <xdr:row>3</xdr:row>
      <xdr:rowOff>364077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142646FD-68CA-4854-9D19-33ED68FBA980}"/>
            </a:ext>
          </a:extLst>
        </xdr:cNvPr>
        <xdr:cNvSpPr/>
      </xdr:nvSpPr>
      <xdr:spPr>
        <a:xfrm>
          <a:off x="63678211" y="1600200"/>
          <a:ext cx="3377790" cy="77682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394511</xdr:colOff>
      <xdr:row>75</xdr:row>
      <xdr:rowOff>165191</xdr:rowOff>
    </xdr:from>
    <xdr:to>
      <xdr:col>56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BBD2278C-B4E6-4E28-85C6-2640F0AC7225}"/>
            </a:ext>
          </a:extLst>
        </xdr:cNvPr>
        <xdr:cNvSpPr/>
      </xdr:nvSpPr>
      <xdr:spPr>
        <a:xfrm>
          <a:off x="88761111" y="20250150"/>
          <a:ext cx="2576321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1027959</xdr:colOff>
      <xdr:row>166</xdr:row>
      <xdr:rowOff>521368</xdr:rowOff>
    </xdr:from>
    <xdr:to>
      <xdr:col>59</xdr:col>
      <xdr:colOff>381000</xdr:colOff>
      <xdr:row>167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9BD078EB-A416-4340-A33D-0FA8A34ACF6E}"/>
            </a:ext>
          </a:extLst>
        </xdr:cNvPr>
        <xdr:cNvSpPr/>
      </xdr:nvSpPr>
      <xdr:spPr>
        <a:xfrm>
          <a:off x="89394559" y="60116118"/>
          <a:ext cx="3645641" cy="569009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457037</xdr:colOff>
      <xdr:row>131</xdr:row>
      <xdr:rowOff>798111</xdr:rowOff>
    </xdr:from>
    <xdr:to>
      <xdr:col>65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6E714755-7AF1-4560-B4F4-EF022A047DFA}"/>
            </a:ext>
          </a:extLst>
        </xdr:cNvPr>
        <xdr:cNvSpPr/>
      </xdr:nvSpPr>
      <xdr:spPr>
        <a:xfrm>
          <a:off x="97827937" y="38269461"/>
          <a:ext cx="2448121" cy="83517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61</xdr:col>
      <xdr:colOff>870022</xdr:colOff>
      <xdr:row>165</xdr:row>
      <xdr:rowOff>1165275</xdr:rowOff>
    </xdr:from>
    <xdr:to>
      <xdr:col>63</xdr:col>
      <xdr:colOff>439253</xdr:colOff>
      <xdr:row>166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B3D9BD9C-0C5F-4875-8968-BB442EB94CAF}"/>
            </a:ext>
          </a:extLst>
        </xdr:cNvPr>
        <xdr:cNvSpPr/>
      </xdr:nvSpPr>
      <xdr:spPr>
        <a:xfrm>
          <a:off x="95351672" y="59591625"/>
          <a:ext cx="2458481" cy="731235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210238</xdr:colOff>
      <xdr:row>92</xdr:row>
      <xdr:rowOff>615427</xdr:rowOff>
    </xdr:from>
    <xdr:to>
      <xdr:col>63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7265AE6A-1C73-47FD-AF89-56634F586BFE}"/>
            </a:ext>
          </a:extLst>
        </xdr:cNvPr>
        <xdr:cNvSpPr/>
      </xdr:nvSpPr>
      <xdr:spPr>
        <a:xfrm>
          <a:off x="93498088" y="26244027"/>
          <a:ext cx="3951591" cy="76200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1438747</xdr:colOff>
      <xdr:row>69</xdr:row>
      <xdr:rowOff>471217</xdr:rowOff>
    </xdr:from>
    <xdr:to>
      <xdr:col>59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66E93009-AC07-44AD-96EC-902F4DB82214}"/>
            </a:ext>
          </a:extLst>
        </xdr:cNvPr>
        <xdr:cNvSpPr/>
      </xdr:nvSpPr>
      <xdr:spPr>
        <a:xfrm>
          <a:off x="89805347" y="20250150"/>
          <a:ext cx="3352855" cy="57762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16</xdr:col>
      <xdr:colOff>1430746</xdr:colOff>
      <xdr:row>103</xdr:row>
      <xdr:rowOff>224388</xdr:rowOff>
    </xdr:from>
    <xdr:to>
      <xdr:col>18</xdr:col>
      <xdr:colOff>1796515</xdr:colOff>
      <xdr:row>104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1E92FB0A-A826-4F25-AA6E-D79064F8619A}"/>
            </a:ext>
          </a:extLst>
        </xdr:cNvPr>
        <xdr:cNvSpPr/>
      </xdr:nvSpPr>
      <xdr:spPr>
        <a:xfrm>
          <a:off x="38489346" y="29819600"/>
          <a:ext cx="6029969" cy="0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607933</xdr:colOff>
      <xdr:row>100</xdr:row>
      <xdr:rowOff>27008</xdr:rowOff>
    </xdr:from>
    <xdr:to>
      <xdr:col>61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33D61502-6862-4D22-8F81-04B157AA5C24}"/>
            </a:ext>
          </a:extLst>
        </xdr:cNvPr>
        <xdr:cNvSpPr/>
      </xdr:nvSpPr>
      <xdr:spPr>
        <a:xfrm>
          <a:off x="92009833" y="28094008"/>
          <a:ext cx="3964442" cy="78441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331863</xdr:colOff>
      <xdr:row>114</xdr:row>
      <xdr:rowOff>280735</xdr:rowOff>
    </xdr:from>
    <xdr:to>
      <xdr:col>69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525F0140-3780-4B27-8D67-55FD27D5F206}"/>
            </a:ext>
          </a:extLst>
        </xdr:cNvPr>
        <xdr:cNvSpPr/>
      </xdr:nvSpPr>
      <xdr:spPr>
        <a:xfrm>
          <a:off x="98991813" y="29819600"/>
          <a:ext cx="4653557" cy="0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492285</xdr:colOff>
      <xdr:row>93</xdr:row>
      <xdr:rowOff>280737</xdr:rowOff>
    </xdr:from>
    <xdr:to>
      <xdr:col>56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A9F522A8-79EA-4EEE-8911-01028C42DD42}"/>
            </a:ext>
          </a:extLst>
        </xdr:cNvPr>
        <xdr:cNvSpPr/>
      </xdr:nvSpPr>
      <xdr:spPr>
        <a:xfrm>
          <a:off x="88230235" y="26671337"/>
          <a:ext cx="2743542" cy="49496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251650</xdr:colOff>
      <xdr:row>97</xdr:row>
      <xdr:rowOff>280737</xdr:rowOff>
    </xdr:from>
    <xdr:to>
      <xdr:col>58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73DA1524-30BC-4F62-8468-DB8350CDC748}"/>
            </a:ext>
          </a:extLst>
        </xdr:cNvPr>
        <xdr:cNvSpPr/>
      </xdr:nvSpPr>
      <xdr:spPr>
        <a:xfrm>
          <a:off x="87989600" y="27165300"/>
          <a:ext cx="4522211" cy="25733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91233</xdr:colOff>
      <xdr:row>54</xdr:row>
      <xdr:rowOff>320843</xdr:rowOff>
    </xdr:from>
    <xdr:to>
      <xdr:col>55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882CFB02-D3DA-4A15-92C8-72ACBC7C7E4B}"/>
            </a:ext>
          </a:extLst>
        </xdr:cNvPr>
        <xdr:cNvSpPr/>
      </xdr:nvSpPr>
      <xdr:spPr>
        <a:xfrm>
          <a:off x="87829183" y="17964150"/>
          <a:ext cx="2703103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251653</xdr:colOff>
      <xdr:row>87</xdr:row>
      <xdr:rowOff>160420</xdr:rowOff>
    </xdr:from>
    <xdr:to>
      <xdr:col>55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1432BC93-691D-41F3-AFBD-2C50BF5AF544}"/>
            </a:ext>
          </a:extLst>
        </xdr:cNvPr>
        <xdr:cNvSpPr/>
      </xdr:nvSpPr>
      <xdr:spPr>
        <a:xfrm>
          <a:off x="87360953" y="21979020"/>
          <a:ext cx="2730174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71</xdr:col>
      <xdr:colOff>1265463</xdr:colOff>
      <xdr:row>156</xdr:row>
      <xdr:rowOff>0</xdr:rowOff>
    </xdr:from>
    <xdr:to>
      <xdr:col>75</xdr:col>
      <xdr:colOff>551089</xdr:colOff>
      <xdr:row>156</xdr:row>
      <xdr:rowOff>183697</xdr:rowOff>
    </xdr:to>
    <xdr:sp macro="" textlink="">
      <xdr:nvSpPr>
        <xdr:cNvPr id="126" name="四角形吹き出し 44">
          <a:extLst>
            <a:ext uri="{FF2B5EF4-FFF2-40B4-BE49-F238E27FC236}">
              <a16:creationId xmlns:a16="http://schemas.microsoft.com/office/drawing/2014/main" id="{555A95FB-1762-43F1-A1C9-23E57C00376F}"/>
            </a:ext>
          </a:extLst>
        </xdr:cNvPr>
        <xdr:cNvSpPr/>
      </xdr:nvSpPr>
      <xdr:spPr>
        <a:xfrm>
          <a:off x="105011763" y="52000150"/>
          <a:ext cx="2435226" cy="183697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55</xdr:col>
      <xdr:colOff>171440</xdr:colOff>
      <xdr:row>100</xdr:row>
      <xdr:rowOff>802105</xdr:rowOff>
    </xdr:from>
    <xdr:to>
      <xdr:col>59</xdr:col>
      <xdr:colOff>401051</xdr:colOff>
      <xdr:row>101</xdr:row>
      <xdr:rowOff>852235</xdr:rowOff>
    </xdr:to>
    <xdr:sp macro="" textlink="">
      <xdr:nvSpPr>
        <xdr:cNvPr id="127" name="四角形吹き出し 34">
          <a:extLst>
            <a:ext uri="{FF2B5EF4-FFF2-40B4-BE49-F238E27FC236}">
              <a16:creationId xmlns:a16="http://schemas.microsoft.com/office/drawing/2014/main" id="{EE458CBE-48FF-4F6B-9ABC-86331CDB7448}"/>
            </a:ext>
          </a:extLst>
        </xdr:cNvPr>
        <xdr:cNvSpPr/>
      </xdr:nvSpPr>
      <xdr:spPr>
        <a:xfrm>
          <a:off x="88538040" y="28869105"/>
          <a:ext cx="4522211" cy="92643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566283</xdr:colOff>
      <xdr:row>87</xdr:row>
      <xdr:rowOff>488243</xdr:rowOff>
    </xdr:from>
    <xdr:to>
      <xdr:col>60</xdr:col>
      <xdr:colOff>880448</xdr:colOff>
      <xdr:row>89</xdr:row>
      <xdr:rowOff>213810</xdr:rowOff>
    </xdr:to>
    <xdr:sp macro="" textlink="">
      <xdr:nvSpPr>
        <xdr:cNvPr id="128" name="四角形吹き出し 34">
          <a:extLst>
            <a:ext uri="{FF2B5EF4-FFF2-40B4-BE49-F238E27FC236}">
              <a16:creationId xmlns:a16="http://schemas.microsoft.com/office/drawing/2014/main" id="{2B4D1EC0-38D1-4B84-B483-CFF9665B6CA9}"/>
            </a:ext>
          </a:extLst>
        </xdr:cNvPr>
        <xdr:cNvSpPr/>
      </xdr:nvSpPr>
      <xdr:spPr>
        <a:xfrm>
          <a:off x="91968183" y="22306843"/>
          <a:ext cx="220011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331863</xdr:colOff>
      <xdr:row>117</xdr:row>
      <xdr:rowOff>280735</xdr:rowOff>
    </xdr:from>
    <xdr:to>
      <xdr:col>69</xdr:col>
      <xdr:colOff>521370</xdr:colOff>
      <xdr:row>118</xdr:row>
      <xdr:rowOff>210551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2D0B2997-33F7-4B04-A36A-74D25BFC8E17}"/>
            </a:ext>
          </a:extLst>
        </xdr:cNvPr>
        <xdr:cNvSpPr/>
      </xdr:nvSpPr>
      <xdr:spPr>
        <a:xfrm>
          <a:off x="98991813" y="29819600"/>
          <a:ext cx="4653557" cy="0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68</xdr:col>
      <xdr:colOff>135255</xdr:colOff>
      <xdr:row>144</xdr:row>
      <xdr:rowOff>0</xdr:rowOff>
    </xdr:from>
    <xdr:to>
      <xdr:col>74</xdr:col>
      <xdr:colOff>55244</xdr:colOff>
      <xdr:row>144</xdr:row>
      <xdr:rowOff>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6CA1983D-0CAC-4193-A4B8-86EC4B86D8AA}"/>
            </a:ext>
          </a:extLst>
        </xdr:cNvPr>
        <xdr:cNvGrpSpPr/>
      </xdr:nvGrpSpPr>
      <xdr:grpSpPr>
        <a:xfrm>
          <a:off x="107793155" y="49168050"/>
          <a:ext cx="3691889" cy="0"/>
          <a:chOff x="18002250" y="29337000"/>
          <a:chExt cx="2952749" cy="1333500"/>
        </a:xfrm>
      </xdr:grpSpPr>
      <xdr:sp macro="" textlink="">
        <xdr:nvSpPr>
          <xdr:cNvPr id="131" name="四角形吹き出し 28">
            <a:extLst>
              <a:ext uri="{FF2B5EF4-FFF2-40B4-BE49-F238E27FC236}">
                <a16:creationId xmlns:a16="http://schemas.microsoft.com/office/drawing/2014/main" id="{D48571A9-2770-F4AE-EA62-EDC8D878B813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2" name="四角形吹き出し 29">
            <a:extLst>
              <a:ext uri="{FF2B5EF4-FFF2-40B4-BE49-F238E27FC236}">
                <a16:creationId xmlns:a16="http://schemas.microsoft.com/office/drawing/2014/main" id="{70510375-61B0-6CC2-BBB1-AA67E4A03D2B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68</xdr:col>
      <xdr:colOff>135255</xdr:colOff>
      <xdr:row>144</xdr:row>
      <xdr:rowOff>0</xdr:rowOff>
    </xdr:from>
    <xdr:to>
      <xdr:col>74</xdr:col>
      <xdr:colOff>55244</xdr:colOff>
      <xdr:row>144</xdr:row>
      <xdr:rowOff>0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BDDC7D15-095D-4665-A143-5F86EEE00A70}"/>
            </a:ext>
          </a:extLst>
        </xdr:cNvPr>
        <xdr:cNvGrpSpPr/>
      </xdr:nvGrpSpPr>
      <xdr:grpSpPr>
        <a:xfrm>
          <a:off x="107793155" y="49168050"/>
          <a:ext cx="3691889" cy="0"/>
          <a:chOff x="18002250" y="29337000"/>
          <a:chExt cx="2952749" cy="1333500"/>
        </a:xfrm>
      </xdr:grpSpPr>
      <xdr:sp macro="" textlink="">
        <xdr:nvSpPr>
          <xdr:cNvPr id="134" name="四角形吹き出し 31">
            <a:extLst>
              <a:ext uri="{FF2B5EF4-FFF2-40B4-BE49-F238E27FC236}">
                <a16:creationId xmlns:a16="http://schemas.microsoft.com/office/drawing/2014/main" id="{602A6077-D1BC-2717-792A-ADDB9F334BC7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5" name="四角形吹き出し 32">
            <a:extLst>
              <a:ext uri="{FF2B5EF4-FFF2-40B4-BE49-F238E27FC236}">
                <a16:creationId xmlns:a16="http://schemas.microsoft.com/office/drawing/2014/main" id="{E12F66DF-6EEC-6751-B6C0-56C1DDBA4668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60</xdr:col>
      <xdr:colOff>192504</xdr:colOff>
      <xdr:row>138</xdr:row>
      <xdr:rowOff>451184</xdr:rowOff>
    </xdr:from>
    <xdr:to>
      <xdr:col>63</xdr:col>
      <xdr:colOff>576513</xdr:colOff>
      <xdr:row>140</xdr:row>
      <xdr:rowOff>150394</xdr:rowOff>
    </xdr:to>
    <xdr:sp macro="" textlink="">
      <xdr:nvSpPr>
        <xdr:cNvPr id="136" name="四角形吹き出し 43">
          <a:extLst>
            <a:ext uri="{FF2B5EF4-FFF2-40B4-BE49-F238E27FC236}">
              <a16:creationId xmlns:a16="http://schemas.microsoft.com/office/drawing/2014/main" id="{537A1B3A-580B-452F-ABE7-AB2A734CA9DF}"/>
            </a:ext>
          </a:extLst>
        </xdr:cNvPr>
        <xdr:cNvSpPr/>
      </xdr:nvSpPr>
      <xdr:spPr>
        <a:xfrm>
          <a:off x="93480354" y="43574034"/>
          <a:ext cx="4467059" cy="2315410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56</xdr:col>
      <xdr:colOff>619125</xdr:colOff>
      <xdr:row>150</xdr:row>
      <xdr:rowOff>0</xdr:rowOff>
    </xdr:from>
    <xdr:to>
      <xdr:col>61</xdr:col>
      <xdr:colOff>11361</xdr:colOff>
      <xdr:row>150</xdr:row>
      <xdr:rowOff>0</xdr:rowOff>
    </xdr:to>
    <xdr:sp macro="" textlink="">
      <xdr:nvSpPr>
        <xdr:cNvPr id="137" name="四角形吹き出し 59">
          <a:extLst>
            <a:ext uri="{FF2B5EF4-FFF2-40B4-BE49-F238E27FC236}">
              <a16:creationId xmlns:a16="http://schemas.microsoft.com/office/drawing/2014/main" id="{FD5F0B13-AB9A-488B-A1FD-463118D7CF10}"/>
            </a:ext>
          </a:extLst>
        </xdr:cNvPr>
        <xdr:cNvSpPr/>
      </xdr:nvSpPr>
      <xdr:spPr>
        <a:xfrm>
          <a:off x="91392375" y="50692050"/>
          <a:ext cx="3100636" cy="0"/>
        </a:xfrm>
        <a:prstGeom prst="wedgeRectCallout">
          <a:avLst>
            <a:gd name="adj1" fmla="val 27990"/>
            <a:gd name="adj2" fmla="val -711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274081</xdr:colOff>
      <xdr:row>138</xdr:row>
      <xdr:rowOff>587377</xdr:rowOff>
    </xdr:from>
    <xdr:to>
      <xdr:col>64</xdr:col>
      <xdr:colOff>105833</xdr:colOff>
      <xdr:row>139</xdr:row>
      <xdr:rowOff>211667</xdr:rowOff>
    </xdr:to>
    <xdr:sp macro="" textlink="">
      <xdr:nvSpPr>
        <xdr:cNvPr id="138" name="四角形吹き出し 34">
          <a:extLst>
            <a:ext uri="{FF2B5EF4-FFF2-40B4-BE49-F238E27FC236}">
              <a16:creationId xmlns:a16="http://schemas.microsoft.com/office/drawing/2014/main" id="{62E8E53F-D69F-4FEE-9DA3-3E52F15691BE}"/>
            </a:ext>
          </a:extLst>
        </xdr:cNvPr>
        <xdr:cNvSpPr/>
      </xdr:nvSpPr>
      <xdr:spPr>
        <a:xfrm>
          <a:off x="94755731" y="43710227"/>
          <a:ext cx="4010052" cy="932390"/>
        </a:xfrm>
        <a:prstGeom prst="wedgeRectCallout">
          <a:avLst>
            <a:gd name="adj1" fmla="val 9024"/>
            <a:gd name="adj2" fmla="val 2279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425614</xdr:colOff>
      <xdr:row>139</xdr:row>
      <xdr:rowOff>-1</xdr:rowOff>
    </xdr:from>
    <xdr:to>
      <xdr:col>66</xdr:col>
      <xdr:colOff>373479</xdr:colOff>
      <xdr:row>140</xdr:row>
      <xdr:rowOff>451183</xdr:rowOff>
    </xdr:to>
    <xdr:sp macro="" textlink="">
      <xdr:nvSpPr>
        <xdr:cNvPr id="139" name="四角形吹き出し 43">
          <a:extLst>
            <a:ext uri="{FF2B5EF4-FFF2-40B4-BE49-F238E27FC236}">
              <a16:creationId xmlns:a16="http://schemas.microsoft.com/office/drawing/2014/main" id="{1653ED8D-9241-4E2D-96AB-9125B6D0C003}"/>
            </a:ext>
          </a:extLst>
        </xdr:cNvPr>
        <xdr:cNvSpPr/>
      </xdr:nvSpPr>
      <xdr:spPr>
        <a:xfrm>
          <a:off x="96507464" y="44430949"/>
          <a:ext cx="5104065" cy="1759284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62</xdr:col>
      <xdr:colOff>1043236</xdr:colOff>
      <xdr:row>148</xdr:row>
      <xdr:rowOff>0</xdr:rowOff>
    </xdr:from>
    <xdr:to>
      <xdr:col>64</xdr:col>
      <xdr:colOff>857250</xdr:colOff>
      <xdr:row>155</xdr:row>
      <xdr:rowOff>428626</xdr:rowOff>
    </xdr:to>
    <xdr:sp macro="" textlink="">
      <xdr:nvSpPr>
        <xdr:cNvPr id="140" name="四角形吹き出し 58">
          <a:extLst>
            <a:ext uri="{FF2B5EF4-FFF2-40B4-BE49-F238E27FC236}">
              <a16:creationId xmlns:a16="http://schemas.microsoft.com/office/drawing/2014/main" id="{5C1EB038-3619-44CC-A762-B7268D325B56}"/>
            </a:ext>
          </a:extLst>
        </xdr:cNvPr>
        <xdr:cNvSpPr/>
      </xdr:nvSpPr>
      <xdr:spPr>
        <a:xfrm>
          <a:off x="97125086" y="50692050"/>
          <a:ext cx="2392114" cy="428626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765057</xdr:colOff>
      <xdr:row>155</xdr:row>
      <xdr:rowOff>802104</xdr:rowOff>
    </xdr:from>
    <xdr:to>
      <xdr:col>52</xdr:col>
      <xdr:colOff>1925051</xdr:colOff>
      <xdr:row>156</xdr:row>
      <xdr:rowOff>729335</xdr:rowOff>
    </xdr:to>
    <xdr:sp macro="" textlink="">
      <xdr:nvSpPr>
        <xdr:cNvPr id="141" name="四角形吹き出し 34">
          <a:extLst>
            <a:ext uri="{FF2B5EF4-FFF2-40B4-BE49-F238E27FC236}">
              <a16:creationId xmlns:a16="http://schemas.microsoft.com/office/drawing/2014/main" id="{072ABDDC-5041-4E56-BF7E-493A1B7E8C10}"/>
            </a:ext>
          </a:extLst>
        </xdr:cNvPr>
        <xdr:cNvSpPr/>
      </xdr:nvSpPr>
      <xdr:spPr>
        <a:xfrm>
          <a:off x="86483707" y="51494154"/>
          <a:ext cx="626594" cy="1235331"/>
        </a:xfrm>
        <a:prstGeom prst="wedgeRectCallout">
          <a:avLst>
            <a:gd name="adj1" fmla="val 32321"/>
            <a:gd name="adj2" fmla="val -306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1308100</xdr:colOff>
      <xdr:row>143</xdr:row>
      <xdr:rowOff>783590</xdr:rowOff>
    </xdr:from>
    <xdr:to>
      <xdr:col>54</xdr:col>
      <xdr:colOff>2332990</xdr:colOff>
      <xdr:row>144</xdr:row>
      <xdr:rowOff>0</xdr:rowOff>
    </xdr:to>
    <xdr:sp macro="" textlink="">
      <xdr:nvSpPr>
        <xdr:cNvPr id="142" name="四角形吹き出し 54">
          <a:extLst>
            <a:ext uri="{FF2B5EF4-FFF2-40B4-BE49-F238E27FC236}">
              <a16:creationId xmlns:a16="http://schemas.microsoft.com/office/drawing/2014/main" id="{D05CA05A-37A5-4DB1-BE1C-ADCAA40CE904}"/>
            </a:ext>
          </a:extLst>
        </xdr:cNvPr>
        <xdr:cNvSpPr/>
      </xdr:nvSpPr>
      <xdr:spPr>
        <a:xfrm>
          <a:off x="87737950" y="49170590"/>
          <a:ext cx="631190" cy="0"/>
        </a:xfrm>
        <a:prstGeom prst="wedgeRectCallout">
          <a:avLst>
            <a:gd name="adj1" fmla="val -38498"/>
            <a:gd name="adj2" fmla="val -2344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351790</xdr:colOff>
      <xdr:row>145</xdr:row>
      <xdr:rowOff>910590</xdr:rowOff>
    </xdr:from>
    <xdr:to>
      <xdr:col>54</xdr:col>
      <xdr:colOff>1384300</xdr:colOff>
      <xdr:row>146</xdr:row>
      <xdr:rowOff>0</xdr:rowOff>
    </xdr:to>
    <xdr:sp macro="" textlink="">
      <xdr:nvSpPr>
        <xdr:cNvPr id="143" name="四角形吹き出し 54">
          <a:extLst>
            <a:ext uri="{FF2B5EF4-FFF2-40B4-BE49-F238E27FC236}">
              <a16:creationId xmlns:a16="http://schemas.microsoft.com/office/drawing/2014/main" id="{BE9CBAE4-2BA7-4323-8C74-CC94958F83CF}"/>
            </a:ext>
          </a:extLst>
        </xdr:cNvPr>
        <xdr:cNvSpPr/>
      </xdr:nvSpPr>
      <xdr:spPr>
        <a:xfrm>
          <a:off x="87461090" y="50694590"/>
          <a:ext cx="905510" cy="0"/>
        </a:xfrm>
        <a:prstGeom prst="wedgeRectCallout">
          <a:avLst>
            <a:gd name="adj1" fmla="val 56344"/>
            <a:gd name="adj2" fmla="val 832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2286000</xdr:colOff>
      <xdr:row>145</xdr:row>
      <xdr:rowOff>232410</xdr:rowOff>
    </xdr:from>
    <xdr:to>
      <xdr:col>52</xdr:col>
      <xdr:colOff>2457380</xdr:colOff>
      <xdr:row>155</xdr:row>
      <xdr:rowOff>158985</xdr:rowOff>
    </xdr:to>
    <xdr:sp macro="" textlink="">
      <xdr:nvSpPr>
        <xdr:cNvPr id="144" name="四角形吹き出し 54">
          <a:extLst>
            <a:ext uri="{FF2B5EF4-FFF2-40B4-BE49-F238E27FC236}">
              <a16:creationId xmlns:a16="http://schemas.microsoft.com/office/drawing/2014/main" id="{0E72D2FB-F009-4433-8CA0-D36D059013A8}"/>
            </a:ext>
          </a:extLst>
        </xdr:cNvPr>
        <xdr:cNvSpPr/>
      </xdr:nvSpPr>
      <xdr:spPr>
        <a:xfrm>
          <a:off x="86480650" y="50162460"/>
          <a:ext cx="628580" cy="688575"/>
        </a:xfrm>
        <a:prstGeom prst="wedgeRectCallout">
          <a:avLst>
            <a:gd name="adj1" fmla="val -68619"/>
            <a:gd name="adj2" fmla="val 25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49</xdr:col>
      <xdr:colOff>45116</xdr:colOff>
      <xdr:row>87</xdr:row>
      <xdr:rowOff>464889</xdr:rowOff>
    </xdr:from>
    <xdr:to>
      <xdr:col>52</xdr:col>
      <xdr:colOff>531084</xdr:colOff>
      <xdr:row>88</xdr:row>
      <xdr:rowOff>507300</xdr:rowOff>
    </xdr:to>
    <xdr:sp macro="" textlink="">
      <xdr:nvSpPr>
        <xdr:cNvPr id="145" name="四角形吹き出し 34">
          <a:extLst>
            <a:ext uri="{FF2B5EF4-FFF2-40B4-BE49-F238E27FC236}">
              <a16:creationId xmlns:a16="http://schemas.microsoft.com/office/drawing/2014/main" id="{F373CD72-CF3B-4DD5-AFB9-9F6C599354CB}"/>
            </a:ext>
          </a:extLst>
        </xdr:cNvPr>
        <xdr:cNvSpPr/>
      </xdr:nvSpPr>
      <xdr:spPr>
        <a:xfrm>
          <a:off x="84639816" y="22283489"/>
          <a:ext cx="2371918" cy="804411"/>
        </a:xfrm>
        <a:prstGeom prst="wedgeRectCallout">
          <a:avLst>
            <a:gd name="adj1" fmla="val -157"/>
            <a:gd name="adj2" fmla="val -1598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0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4000">
              <a:latin typeface="Meiryo UI" panose="020B0604030504040204" pitchFamily="50" charset="-128"/>
              <a:ea typeface="Meiryo UI" panose="020B0604030504040204" pitchFamily="50" charset="-128"/>
            </a:rPr>
            <a:t>含む</a:t>
          </a:r>
          <a:endParaRPr kumimoji="1" lang="en-US" altLang="ja-JP" sz="4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410883</xdr:colOff>
      <xdr:row>138</xdr:row>
      <xdr:rowOff>986117</xdr:rowOff>
    </xdr:from>
    <xdr:to>
      <xdr:col>55</xdr:col>
      <xdr:colOff>2188397</xdr:colOff>
      <xdr:row>139</xdr:row>
      <xdr:rowOff>546371</xdr:rowOff>
    </xdr:to>
    <xdr:sp macro="" textlink="">
      <xdr:nvSpPr>
        <xdr:cNvPr id="146" name="四角形吹き出し 34">
          <a:extLst>
            <a:ext uri="{FF2B5EF4-FFF2-40B4-BE49-F238E27FC236}">
              <a16:creationId xmlns:a16="http://schemas.microsoft.com/office/drawing/2014/main" id="{E71C9884-15AB-4920-A5A7-2404E07BD029}"/>
            </a:ext>
          </a:extLst>
        </xdr:cNvPr>
        <xdr:cNvSpPr/>
      </xdr:nvSpPr>
      <xdr:spPr>
        <a:xfrm>
          <a:off x="87520183" y="44108967"/>
          <a:ext cx="3034814" cy="86835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1062729</xdr:colOff>
      <xdr:row>157</xdr:row>
      <xdr:rowOff>158713</xdr:rowOff>
    </xdr:from>
    <xdr:to>
      <xdr:col>58</xdr:col>
      <xdr:colOff>423433</xdr:colOff>
      <xdr:row>157</xdr:row>
      <xdr:rowOff>1058181</xdr:rowOff>
    </xdr:to>
    <xdr:sp macro="" textlink="">
      <xdr:nvSpPr>
        <xdr:cNvPr id="147" name="四角形吹き出し 34">
          <a:extLst>
            <a:ext uri="{FF2B5EF4-FFF2-40B4-BE49-F238E27FC236}">
              <a16:creationId xmlns:a16="http://schemas.microsoft.com/office/drawing/2014/main" id="{AD9501E9-ABF9-4111-8C14-A2D916A3435C}"/>
            </a:ext>
          </a:extLst>
        </xdr:cNvPr>
        <xdr:cNvSpPr/>
      </xdr:nvSpPr>
      <xdr:spPr>
        <a:xfrm>
          <a:off x="89429329" y="53035163"/>
          <a:ext cx="3024654" cy="899468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853028</xdr:colOff>
      <xdr:row>125</xdr:row>
      <xdr:rowOff>277813</xdr:rowOff>
    </xdr:from>
    <xdr:to>
      <xdr:col>18</xdr:col>
      <xdr:colOff>635000</xdr:colOff>
      <xdr:row>126</xdr:row>
      <xdr:rowOff>222803</xdr:rowOff>
    </xdr:to>
    <xdr:sp macro="" textlink="">
      <xdr:nvSpPr>
        <xdr:cNvPr id="148" name="四角形吹き出し 34">
          <a:extLst>
            <a:ext uri="{FF2B5EF4-FFF2-40B4-BE49-F238E27FC236}">
              <a16:creationId xmlns:a16="http://schemas.microsoft.com/office/drawing/2014/main" id="{4E14F2BB-C608-45F6-868D-76FA63FE0D9B}"/>
            </a:ext>
          </a:extLst>
        </xdr:cNvPr>
        <xdr:cNvSpPr/>
      </xdr:nvSpPr>
      <xdr:spPr>
        <a:xfrm>
          <a:off x="40743728" y="33145413"/>
          <a:ext cx="2614072" cy="706990"/>
        </a:xfrm>
        <a:prstGeom prst="wedgeRectCallout">
          <a:avLst>
            <a:gd name="adj1" fmla="val -76627"/>
            <a:gd name="adj2" fmla="val 49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258196</xdr:colOff>
      <xdr:row>91</xdr:row>
      <xdr:rowOff>563525</xdr:rowOff>
    </xdr:from>
    <xdr:to>
      <xdr:col>22</xdr:col>
      <xdr:colOff>810700</xdr:colOff>
      <xdr:row>93</xdr:row>
      <xdr:rowOff>90971</xdr:rowOff>
    </xdr:to>
    <xdr:sp macro="" textlink="">
      <xdr:nvSpPr>
        <xdr:cNvPr id="149" name="四角形吹き出し 34">
          <a:extLst>
            <a:ext uri="{FF2B5EF4-FFF2-40B4-BE49-F238E27FC236}">
              <a16:creationId xmlns:a16="http://schemas.microsoft.com/office/drawing/2014/main" id="{48747D9B-9115-434E-9EAB-3976C2DF024C}"/>
            </a:ext>
          </a:extLst>
        </xdr:cNvPr>
        <xdr:cNvSpPr/>
      </xdr:nvSpPr>
      <xdr:spPr>
        <a:xfrm>
          <a:off x="51477296" y="25430125"/>
          <a:ext cx="3384604" cy="105144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</a:t>
          </a:r>
        </a:p>
      </xdr:txBody>
    </xdr:sp>
    <xdr:clientData/>
  </xdr:twoCellAnchor>
  <xdr:twoCellAnchor>
    <xdr:from>
      <xdr:col>50</xdr:col>
      <xdr:colOff>599931</xdr:colOff>
      <xdr:row>45</xdr:row>
      <xdr:rowOff>39686</xdr:rowOff>
    </xdr:from>
    <xdr:to>
      <xdr:col>54</xdr:col>
      <xdr:colOff>515939</xdr:colOff>
      <xdr:row>46</xdr:row>
      <xdr:rowOff>81045</xdr:rowOff>
    </xdr:to>
    <xdr:sp macro="" textlink="">
      <xdr:nvSpPr>
        <xdr:cNvPr id="150" name="四角形吹き出し 34">
          <a:extLst>
            <a:ext uri="{FF2B5EF4-FFF2-40B4-BE49-F238E27FC236}">
              <a16:creationId xmlns:a16="http://schemas.microsoft.com/office/drawing/2014/main" id="{C687E090-4BB7-4239-B124-08BA3732B2C2}"/>
            </a:ext>
          </a:extLst>
        </xdr:cNvPr>
        <xdr:cNvSpPr/>
      </xdr:nvSpPr>
      <xdr:spPr>
        <a:xfrm>
          <a:off x="85823281" y="11145836"/>
          <a:ext cx="2430608" cy="803359"/>
        </a:xfrm>
        <a:prstGeom prst="wedgeRectCallout">
          <a:avLst>
            <a:gd name="adj1" fmla="val -81055"/>
            <a:gd name="adj2" fmla="val 347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1538802</xdr:colOff>
      <xdr:row>165</xdr:row>
      <xdr:rowOff>209036</xdr:rowOff>
    </xdr:from>
    <xdr:to>
      <xdr:col>21</xdr:col>
      <xdr:colOff>342928</xdr:colOff>
      <xdr:row>166</xdr:row>
      <xdr:rowOff>305071</xdr:rowOff>
    </xdr:to>
    <xdr:sp macro="" textlink="">
      <xdr:nvSpPr>
        <xdr:cNvPr id="151" name="四角形吹き出し 34">
          <a:extLst>
            <a:ext uri="{FF2B5EF4-FFF2-40B4-BE49-F238E27FC236}">
              <a16:creationId xmlns:a16="http://schemas.microsoft.com/office/drawing/2014/main" id="{BBC017C7-88D4-4EA6-A60C-738C90695F2A}"/>
            </a:ext>
          </a:extLst>
        </xdr:cNvPr>
        <xdr:cNvSpPr/>
      </xdr:nvSpPr>
      <xdr:spPr>
        <a:xfrm>
          <a:off x="47093702" y="59041786"/>
          <a:ext cx="4468326" cy="858035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11</xdr:col>
      <xdr:colOff>2109108</xdr:colOff>
      <xdr:row>59</xdr:row>
      <xdr:rowOff>220170</xdr:rowOff>
    </xdr:from>
    <xdr:to>
      <xdr:col>13</xdr:col>
      <xdr:colOff>331275</xdr:colOff>
      <xdr:row>85</xdr:row>
      <xdr:rowOff>340179</xdr:rowOff>
    </xdr:to>
    <xdr:sp macro="" textlink="">
      <xdr:nvSpPr>
        <xdr:cNvPr id="152" name="四角形吹き出し 34">
          <a:extLst>
            <a:ext uri="{FF2B5EF4-FFF2-40B4-BE49-F238E27FC236}">
              <a16:creationId xmlns:a16="http://schemas.microsoft.com/office/drawing/2014/main" id="{234659E7-CB87-41F5-9D47-370E506135D4}"/>
            </a:ext>
          </a:extLst>
        </xdr:cNvPr>
        <xdr:cNvSpPr/>
      </xdr:nvSpPr>
      <xdr:spPr>
        <a:xfrm>
          <a:off x="25007208" y="19708320"/>
          <a:ext cx="3886367" cy="926459"/>
        </a:xfrm>
        <a:prstGeom prst="wedgeRectCallout">
          <a:avLst>
            <a:gd name="adj1" fmla="val 84880"/>
            <a:gd name="adj2" fmla="val -657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2&#26399;&#29983;&#29987;&#35336;&#30011;MC&#19978;&#263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.3月"/>
      <sheetName val="2025.4月"/>
      <sheetName val="2025.5月"/>
      <sheetName val="2025.6月"/>
      <sheetName val="合計"/>
    </sheetNames>
    <sheetDataSet>
      <sheetData sheetId="0"/>
      <sheetData sheetId="1"/>
      <sheetData sheetId="2"/>
      <sheetData sheetId="3"/>
      <sheetData sheetId="4">
        <row r="2">
          <cell r="B2">
            <v>15959</v>
          </cell>
          <cell r="C2">
            <v>19062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5525-213C-407D-87E6-EDEF6B5D3103}">
  <sheetPr>
    <pageSetUpPr fitToPage="1"/>
  </sheetPr>
  <dimension ref="A1:CW11339"/>
  <sheetViews>
    <sheetView showZeros="0" zoomScale="25" zoomScaleNormal="25" zoomScaleSheetLayoutView="24" workbookViewId="0">
      <pane xSplit="7" ySplit="5" topLeftCell="I134" activePane="bottomRight" state="frozen"/>
      <selection activeCell="M184" sqref="M184"/>
      <selection pane="topRight" activeCell="M184" sqref="M184"/>
      <selection pane="bottomLeft" activeCell="M184" sqref="M184"/>
      <selection pane="bottomRight" activeCell="L138" sqref="L138"/>
    </sheetView>
  </sheetViews>
  <sheetFormatPr defaultColWidth="9" defaultRowHeight="48" x14ac:dyDescent="0.2"/>
  <cols>
    <col min="1" max="1" width="8.90625" style="5" customWidth="1"/>
    <col min="2" max="2" width="12.08984375" style="1" customWidth="1"/>
    <col min="3" max="3" width="67.6328125" style="2" hidden="1" customWidth="1"/>
    <col min="4" max="4" width="78.6328125" style="5" customWidth="1"/>
    <col min="5" max="5" width="17.1796875" style="5" customWidth="1"/>
    <col min="6" max="6" width="13" style="5" customWidth="1"/>
    <col min="7" max="7" width="28.1796875" style="5" bestFit="1" customWidth="1"/>
    <col min="8" max="8" width="30.81640625" style="5" hidden="1" customWidth="1"/>
    <col min="9" max="20" width="30.6328125" style="5" customWidth="1"/>
    <col min="21" max="21" width="30.6328125" style="181" customWidth="1"/>
    <col min="22" max="23" width="30.6328125" style="5" customWidth="1"/>
    <col min="24" max="24" width="30.453125" style="5" customWidth="1"/>
    <col min="25" max="26" width="32.36328125" style="5" customWidth="1"/>
    <col min="27" max="28" width="30.6328125" style="5" customWidth="1"/>
    <col min="29" max="29" width="30.1796875" style="5" customWidth="1"/>
    <col min="30" max="30" width="33.81640625" style="5" customWidth="1"/>
    <col min="31" max="31" width="31.1796875" style="5" customWidth="1"/>
    <col min="32" max="32" width="31.90625" style="558" customWidth="1"/>
    <col min="33" max="35" width="32.453125" style="5" hidden="1" customWidth="1"/>
    <col min="36" max="36" width="31.90625" style="5" hidden="1" customWidth="1"/>
    <col min="37" max="37" width="31.1796875" style="5" hidden="1" customWidth="1"/>
    <col min="38" max="38" width="30.6328125" style="5" hidden="1" customWidth="1"/>
    <col min="39" max="39" width="32.453125" style="5" hidden="1" customWidth="1"/>
    <col min="40" max="40" width="47.6328125" style="5" customWidth="1"/>
    <col min="41" max="41" width="19.90625" style="5" hidden="1" customWidth="1"/>
    <col min="42" max="42" width="62.81640625" style="5" customWidth="1"/>
    <col min="43" max="43" width="66.453125" style="5" bestFit="1" customWidth="1"/>
    <col min="44" max="44" width="42.6328125" style="5" customWidth="1"/>
    <col min="45" max="45" width="9" style="5"/>
    <col min="46" max="46" width="31.6328125" style="5" customWidth="1"/>
    <col min="47" max="52" width="9" style="5"/>
    <col min="53" max="53" width="34.453125" style="5" bestFit="1" customWidth="1"/>
    <col min="54" max="57" width="9" style="5"/>
    <col min="58" max="58" width="17.08984375" style="5" customWidth="1"/>
    <col min="59" max="59" width="22.90625" style="5" customWidth="1"/>
    <col min="60" max="63" width="18.453125" style="5" customWidth="1"/>
    <col min="64" max="16384" width="9" style="5"/>
  </cols>
  <sheetData>
    <row r="1" spans="2:96" ht="58.5" customHeight="1" thickTop="1" x14ac:dyDescent="0.2">
      <c r="D1" s="3" t="s">
        <v>0</v>
      </c>
      <c r="E1" s="1126" t="s">
        <v>1</v>
      </c>
      <c r="F1" s="1127"/>
      <c r="G1" s="1128"/>
      <c r="H1" s="4"/>
      <c r="J1" s="58" t="s">
        <v>20</v>
      </c>
      <c r="K1" s="375">
        <f>SUM(I3:K3)</f>
        <v>414</v>
      </c>
      <c r="U1" s="5"/>
      <c r="AE1" s="58" t="s">
        <v>20</v>
      </c>
      <c r="AF1" s="375">
        <f>SUM(L3:AF3)</f>
        <v>7500</v>
      </c>
      <c r="AX1" s="1129" t="s">
        <v>0</v>
      </c>
      <c r="AY1" s="1129"/>
      <c r="AZ1" s="1129" t="s">
        <v>1</v>
      </c>
      <c r="BA1" s="1129"/>
      <c r="BB1" s="7"/>
      <c r="BC1" s="7"/>
      <c r="BD1" s="8"/>
      <c r="BE1" s="8"/>
      <c r="BF1" s="9" t="s">
        <v>2</v>
      </c>
      <c r="BG1" s="10" t="s">
        <v>3</v>
      </c>
      <c r="BH1" s="10" t="s">
        <v>4</v>
      </c>
      <c r="BI1" s="10" t="s">
        <v>5</v>
      </c>
      <c r="BJ1" s="10" t="s">
        <v>6</v>
      </c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CA1" s="12"/>
      <c r="CB1" s="12"/>
      <c r="CC1" s="12"/>
      <c r="CO1" s="12"/>
      <c r="CP1" s="12"/>
      <c r="CQ1" s="12"/>
    </row>
    <row r="2" spans="2:96" ht="51.75" customHeight="1" thickBot="1" x14ac:dyDescent="0.25">
      <c r="D2" s="13" t="s">
        <v>7</v>
      </c>
      <c r="E2" s="1130" t="s">
        <v>134</v>
      </c>
      <c r="F2" s="1131"/>
      <c r="G2" s="1132"/>
      <c r="H2" s="1"/>
      <c r="I2" s="14"/>
      <c r="J2" s="62" t="s">
        <v>23</v>
      </c>
      <c r="K2" s="374">
        <f>SUM(I4:K4)</f>
        <v>1145</v>
      </c>
      <c r="U2" s="5"/>
      <c r="AE2" s="62" t="s">
        <v>23</v>
      </c>
      <c r="AF2" s="374">
        <f>SUM(L4:AF4)</f>
        <v>8207</v>
      </c>
      <c r="AX2" s="1139" t="s">
        <v>7</v>
      </c>
      <c r="AY2" s="1139"/>
      <c r="AZ2" s="1140" t="s">
        <v>8</v>
      </c>
      <c r="BA2" s="1141"/>
      <c r="BB2" s="7"/>
      <c r="BC2" s="7"/>
      <c r="BD2" s="8"/>
      <c r="BE2" s="8"/>
      <c r="BF2" s="16">
        <v>45709</v>
      </c>
      <c r="BG2" s="17" t="s">
        <v>136</v>
      </c>
      <c r="BH2" s="18"/>
      <c r="BI2" s="236"/>
      <c r="BJ2" s="237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CQ2" s="12"/>
    </row>
    <row r="3" spans="2:96" ht="48.75" customHeight="1" x14ac:dyDescent="0.2">
      <c r="C3" s="1"/>
      <c r="D3" s="1"/>
      <c r="G3" s="58" t="s">
        <v>20</v>
      </c>
      <c r="H3" s="14"/>
      <c r="I3" s="375">
        <f>SUM(I12,I29,I40,I46,I52,I58,I86,I89,I100,I103,I113,I116,I119,I122,I125,I128,I131,I134)</f>
        <v>0</v>
      </c>
      <c r="J3" s="375">
        <f t="shared" ref="J3:K3" si="0">SUM(J12,J29,J40,J46,J52,J58,J86,J89,J100,J103,J113,J116,J119,J122,J125,J128,J131,J134)</f>
        <v>77</v>
      </c>
      <c r="K3" s="375">
        <f t="shared" si="0"/>
        <v>337</v>
      </c>
      <c r="L3" s="375">
        <f t="shared" ref="L3:AF3" si="1">SUM(L12,L29,L40,L46,L52,L58,L86,L89,L100,L103,L113,L116,L119,L122,L125,L128,L131,L134)</f>
        <v>376</v>
      </c>
      <c r="M3" s="375">
        <f t="shared" si="1"/>
        <v>381</v>
      </c>
      <c r="N3" s="375">
        <f t="shared" si="1"/>
        <v>427</v>
      </c>
      <c r="O3" s="375">
        <f t="shared" si="1"/>
        <v>417</v>
      </c>
      <c r="P3" s="375">
        <f t="shared" si="1"/>
        <v>415</v>
      </c>
      <c r="Q3" s="375">
        <f t="shared" si="1"/>
        <v>392</v>
      </c>
      <c r="R3" s="375">
        <f t="shared" si="1"/>
        <v>408</v>
      </c>
      <c r="S3" s="375">
        <f t="shared" si="1"/>
        <v>450</v>
      </c>
      <c r="T3" s="375">
        <f t="shared" si="1"/>
        <v>471</v>
      </c>
      <c r="U3" s="375">
        <f t="shared" si="1"/>
        <v>477</v>
      </c>
      <c r="V3" s="375">
        <f t="shared" si="1"/>
        <v>413</v>
      </c>
      <c r="W3" s="375">
        <f t="shared" si="1"/>
        <v>432</v>
      </c>
      <c r="X3" s="375">
        <f t="shared" si="1"/>
        <v>401</v>
      </c>
      <c r="Y3" s="375">
        <f t="shared" si="1"/>
        <v>502</v>
      </c>
      <c r="Z3" s="375">
        <f t="shared" si="1"/>
        <v>451</v>
      </c>
      <c r="AA3" s="375">
        <f t="shared" si="1"/>
        <v>302</v>
      </c>
      <c r="AB3" s="375">
        <f t="shared" si="1"/>
        <v>443</v>
      </c>
      <c r="AC3" s="375">
        <f t="shared" si="1"/>
        <v>26</v>
      </c>
      <c r="AD3" s="375">
        <f t="shared" si="1"/>
        <v>82</v>
      </c>
      <c r="AE3" s="375">
        <f t="shared" si="1"/>
        <v>234</v>
      </c>
      <c r="AF3" s="375">
        <f t="shared" si="1"/>
        <v>0</v>
      </c>
      <c r="AX3" s="19"/>
      <c r="AY3" s="19"/>
      <c r="AZ3" s="20"/>
      <c r="BA3" s="20"/>
      <c r="BB3" s="7"/>
      <c r="BC3" s="7"/>
      <c r="BD3" s="8"/>
      <c r="BE3" s="8"/>
      <c r="BF3" s="21"/>
      <c r="BG3" s="21"/>
      <c r="BH3" s="22"/>
      <c r="BI3" s="22"/>
      <c r="BJ3" s="22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CQ3" s="12"/>
    </row>
    <row r="4" spans="2:96" ht="102" customHeight="1" thickBot="1" x14ac:dyDescent="0.25">
      <c r="C4" s="19"/>
      <c r="D4" s="23"/>
      <c r="G4" s="62" t="s">
        <v>23</v>
      </c>
      <c r="I4" s="374">
        <f>SUM(I13,I30,I41,I47,I53,I59,I77,I87,I90,I101,I104,I114,I117,I120,I123,I126,I129,I132,I135)</f>
        <v>349</v>
      </c>
      <c r="J4" s="374">
        <f t="shared" ref="J4:K4" si="2">SUM(J13,J30,J41,J47,J53,J59,J77,J87,J90,J101,J104,J114,J117,J120,J123,J126,J129,J132,J135)</f>
        <v>404</v>
      </c>
      <c r="K4" s="374">
        <f t="shared" si="2"/>
        <v>392</v>
      </c>
      <c r="L4" s="374">
        <f t="shared" ref="L4:AF4" si="3">SUM(L13,L30,L41,L47,L53,L59,L77,L87,L90,L101,L104,L114,L117,L120,L123,L126,L129,L132,L135)</f>
        <v>412</v>
      </c>
      <c r="M4" s="374">
        <f t="shared" si="3"/>
        <v>422</v>
      </c>
      <c r="N4" s="374">
        <f t="shared" si="3"/>
        <v>417</v>
      </c>
      <c r="O4" s="374">
        <f t="shared" si="3"/>
        <v>406</v>
      </c>
      <c r="P4" s="374">
        <f t="shared" si="3"/>
        <v>434</v>
      </c>
      <c r="Q4" s="374">
        <f t="shared" si="3"/>
        <v>419</v>
      </c>
      <c r="R4" s="374">
        <f t="shared" si="3"/>
        <v>431</v>
      </c>
      <c r="S4" s="374">
        <f t="shared" si="3"/>
        <v>433</v>
      </c>
      <c r="T4" s="374">
        <f t="shared" si="3"/>
        <v>429</v>
      </c>
      <c r="U4" s="374">
        <f t="shared" si="3"/>
        <v>424</v>
      </c>
      <c r="V4" s="374">
        <f t="shared" si="3"/>
        <v>334</v>
      </c>
      <c r="W4" s="374">
        <f t="shared" si="3"/>
        <v>426</v>
      </c>
      <c r="X4" s="374">
        <f t="shared" si="3"/>
        <v>388</v>
      </c>
      <c r="Y4" s="374">
        <f t="shared" si="3"/>
        <v>389</v>
      </c>
      <c r="Z4" s="374">
        <f t="shared" si="3"/>
        <v>389</v>
      </c>
      <c r="AA4" s="374">
        <f t="shared" si="3"/>
        <v>391</v>
      </c>
      <c r="AB4" s="374">
        <f t="shared" si="3"/>
        <v>407</v>
      </c>
      <c r="AC4" s="374">
        <f t="shared" si="3"/>
        <v>373</v>
      </c>
      <c r="AD4" s="374">
        <f t="shared" si="3"/>
        <v>426</v>
      </c>
      <c r="AE4" s="374">
        <f t="shared" si="3"/>
        <v>337</v>
      </c>
      <c r="AF4" s="374">
        <f t="shared" si="3"/>
        <v>120</v>
      </c>
      <c r="AG4" s="1396"/>
      <c r="AH4" s="1396"/>
      <c r="AI4" s="1396"/>
      <c r="AJ4" s="1397"/>
      <c r="AK4" s="1397"/>
      <c r="AL4" s="1397"/>
      <c r="AM4" s="1397"/>
      <c r="AQ4" s="11">
        <f>SUM(AQ12:AQ136)</f>
        <v>7914</v>
      </c>
      <c r="AR4" s="11">
        <f>SUM(AR12:AR136)</f>
        <v>9352</v>
      </c>
      <c r="AZ4" s="7"/>
      <c r="BA4" s="7"/>
      <c r="BB4" s="7"/>
      <c r="BC4" s="7"/>
      <c r="BD4" s="8"/>
      <c r="BE4" s="8"/>
      <c r="BF4" s="8"/>
      <c r="BG4" s="8"/>
      <c r="BH4" s="11"/>
      <c r="BI4" s="11"/>
      <c r="BJ4" s="234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CR4" s="12"/>
    </row>
    <row r="5" spans="2:96" s="35" customFormat="1" ht="71.25" customHeight="1" thickTop="1" thickBot="1" x14ac:dyDescent="0.25">
      <c r="B5" s="24"/>
      <c r="C5" s="888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45377</v>
      </c>
      <c r="I5" s="432">
        <v>45714</v>
      </c>
      <c r="J5" s="274">
        <v>27</v>
      </c>
      <c r="K5" s="696" t="s">
        <v>168</v>
      </c>
      <c r="L5" s="432">
        <v>45719</v>
      </c>
      <c r="M5" s="604">
        <v>4</v>
      </c>
      <c r="N5" s="191">
        <v>5</v>
      </c>
      <c r="O5" s="274">
        <v>6</v>
      </c>
      <c r="P5" s="793">
        <v>7</v>
      </c>
      <c r="Q5" s="370">
        <v>10</v>
      </c>
      <c r="R5" s="29">
        <v>11</v>
      </c>
      <c r="S5" s="191">
        <v>12</v>
      </c>
      <c r="T5" s="29">
        <v>13</v>
      </c>
      <c r="U5" s="191">
        <v>14</v>
      </c>
      <c r="V5" s="370">
        <v>17</v>
      </c>
      <c r="W5" s="29">
        <v>18</v>
      </c>
      <c r="X5" s="191">
        <v>19</v>
      </c>
      <c r="Y5" s="29">
        <v>20</v>
      </c>
      <c r="Z5" s="274">
        <v>21</v>
      </c>
      <c r="AA5" s="370">
        <v>24</v>
      </c>
      <c r="AB5" s="29">
        <v>25</v>
      </c>
      <c r="AC5" s="274">
        <v>26</v>
      </c>
      <c r="AD5" s="29">
        <v>27</v>
      </c>
      <c r="AE5" s="793">
        <v>28</v>
      </c>
      <c r="AF5" s="191">
        <v>31</v>
      </c>
      <c r="AG5" s="232"/>
      <c r="AH5" s="346">
        <v>29</v>
      </c>
      <c r="AI5" s="191">
        <v>31</v>
      </c>
      <c r="AJ5" s="346">
        <v>29</v>
      </c>
      <c r="AK5" s="346">
        <v>30</v>
      </c>
      <c r="AL5" s="232">
        <v>31</v>
      </c>
      <c r="AM5" s="30"/>
      <c r="AN5" s="32" t="s">
        <v>14</v>
      </c>
      <c r="AO5" s="33" t="s">
        <v>15</v>
      </c>
      <c r="AP5" s="889" t="s">
        <v>16</v>
      </c>
      <c r="AQ5" s="179" t="s">
        <v>20</v>
      </c>
      <c r="AR5" s="179" t="s">
        <v>23</v>
      </c>
      <c r="AZ5" s="7"/>
      <c r="BA5" s="7"/>
      <c r="BB5" s="7"/>
      <c r="BC5" s="7"/>
      <c r="BD5" s="8"/>
      <c r="BE5" s="8"/>
      <c r="BF5" s="8"/>
      <c r="BG5" s="8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CE5" s="36"/>
      <c r="CF5" s="36"/>
      <c r="CG5" s="36"/>
      <c r="CH5" s="36"/>
      <c r="CI5" s="36"/>
      <c r="CJ5" s="36"/>
      <c r="CK5" s="36"/>
      <c r="CL5" s="36"/>
      <c r="CR5" s="37"/>
    </row>
    <row r="6" spans="2:96" s="36" customFormat="1" ht="60" hidden="1" customHeight="1" thickTop="1" x14ac:dyDescent="0.2">
      <c r="B6" s="1162">
        <v>1</v>
      </c>
      <c r="C6" s="1165" t="s">
        <v>17</v>
      </c>
      <c r="D6" s="1167" t="s">
        <v>18</v>
      </c>
      <c r="E6" s="1168" t="s">
        <v>19</v>
      </c>
      <c r="F6" s="1170">
        <v>180</v>
      </c>
      <c r="G6" s="38" t="s">
        <v>20</v>
      </c>
      <c r="H6" s="572"/>
      <c r="I6" s="413"/>
      <c r="J6" s="629"/>
      <c r="K6" s="697"/>
      <c r="L6" s="413"/>
      <c r="M6" s="591"/>
      <c r="N6" s="192"/>
      <c r="O6" s="238"/>
      <c r="P6" s="347"/>
      <c r="Q6" s="371"/>
      <c r="R6" s="192"/>
      <c r="S6" s="192"/>
      <c r="T6" s="192"/>
      <c r="U6" s="854"/>
      <c r="V6" s="371"/>
      <c r="W6" s="192"/>
      <c r="X6" s="192"/>
      <c r="Y6" s="192"/>
      <c r="Z6" s="794"/>
      <c r="AA6" s="238"/>
      <c r="AB6" s="39"/>
      <c r="AC6" s="192"/>
      <c r="AD6" s="238"/>
      <c r="AE6" s="794"/>
      <c r="AF6" s="192">
        <v>0</v>
      </c>
      <c r="AG6" s="192">
        <v>0</v>
      </c>
      <c r="AH6" s="347">
        <v>0</v>
      </c>
      <c r="AI6" s="192">
        <v>0</v>
      </c>
      <c r="AJ6" s="347">
        <v>0</v>
      </c>
      <c r="AK6" s="347"/>
      <c r="AL6" s="192"/>
      <c r="AM6" s="39"/>
      <c r="AN6" s="41">
        <f>SUM(L6:AM6)</f>
        <v>0</v>
      </c>
      <c r="AO6" s="1155" t="s">
        <v>21</v>
      </c>
      <c r="AP6" s="1149" t="s">
        <v>22</v>
      </c>
      <c r="AQ6" s="1152"/>
      <c r="CR6" s="42"/>
    </row>
    <row r="7" spans="2:96" ht="60" hidden="1" customHeight="1" x14ac:dyDescent="0.2">
      <c r="B7" s="1163"/>
      <c r="C7" s="1166"/>
      <c r="D7" s="1142"/>
      <c r="E7" s="1169"/>
      <c r="F7" s="1171"/>
      <c r="G7" s="43" t="s">
        <v>23</v>
      </c>
      <c r="H7" s="573"/>
      <c r="I7" s="372"/>
      <c r="J7" s="239"/>
      <c r="K7" s="45"/>
      <c r="L7" s="372"/>
      <c r="M7" s="195"/>
      <c r="N7" s="195"/>
      <c r="O7" s="239"/>
      <c r="P7" s="317"/>
      <c r="Q7" s="372"/>
      <c r="R7" s="195"/>
      <c r="S7" s="195"/>
      <c r="T7" s="195"/>
      <c r="U7" s="855"/>
      <c r="V7" s="372"/>
      <c r="W7" s="195"/>
      <c r="X7" s="195"/>
      <c r="Y7" s="195"/>
      <c r="Z7" s="677"/>
      <c r="AA7" s="239"/>
      <c r="AB7" s="44"/>
      <c r="AC7" s="193"/>
      <c r="AD7" s="239"/>
      <c r="AE7" s="677"/>
      <c r="AF7" s="195">
        <v>0</v>
      </c>
      <c r="AG7" s="195">
        <v>0</v>
      </c>
      <c r="AH7" s="317">
        <v>0</v>
      </c>
      <c r="AI7" s="195">
        <v>0</v>
      </c>
      <c r="AJ7" s="317">
        <v>0</v>
      </c>
      <c r="AK7" s="317"/>
      <c r="AL7" s="195"/>
      <c r="AM7" s="44"/>
      <c r="AN7" s="47">
        <f>SUM(L7:AM7)</f>
        <v>0</v>
      </c>
      <c r="AO7" s="1156"/>
      <c r="AP7" s="1150"/>
      <c r="AQ7" s="1153"/>
      <c r="CE7" s="48"/>
      <c r="CF7" s="48"/>
      <c r="CG7" s="48"/>
      <c r="CH7" s="48"/>
      <c r="CI7" s="48"/>
      <c r="CJ7" s="48"/>
      <c r="CK7" s="48"/>
      <c r="CL7" s="48"/>
    </row>
    <row r="8" spans="2:96" s="36" customFormat="1" ht="60" hidden="1" customHeight="1" x14ac:dyDescent="0.2">
      <c r="B8" s="1163"/>
      <c r="C8" s="1173" t="s">
        <v>24</v>
      </c>
      <c r="D8" s="1142" t="s">
        <v>25</v>
      </c>
      <c r="E8" s="1169" t="s">
        <v>26</v>
      </c>
      <c r="F8" s="1171"/>
      <c r="G8" s="49" t="s">
        <v>20</v>
      </c>
      <c r="H8" s="574"/>
      <c r="I8" s="414"/>
      <c r="J8" s="630"/>
      <c r="K8" s="698"/>
      <c r="L8" s="414"/>
      <c r="M8" s="592"/>
      <c r="N8" s="194"/>
      <c r="O8" s="240"/>
      <c r="P8" s="348"/>
      <c r="Q8" s="373"/>
      <c r="R8" s="194"/>
      <c r="S8" s="194"/>
      <c r="T8" s="194"/>
      <c r="U8" s="856"/>
      <c r="V8" s="373"/>
      <c r="W8" s="194"/>
      <c r="X8" s="194"/>
      <c r="Y8" s="194"/>
      <c r="Z8" s="795"/>
      <c r="AA8" s="240"/>
      <c r="AB8" s="50"/>
      <c r="AC8" s="194"/>
      <c r="AD8" s="240"/>
      <c r="AE8" s="795"/>
      <c r="AF8" s="194"/>
      <c r="AG8" s="194">
        <v>0</v>
      </c>
      <c r="AH8" s="348">
        <v>0</v>
      </c>
      <c r="AI8" s="194"/>
      <c r="AJ8" s="348"/>
      <c r="AK8" s="348"/>
      <c r="AL8" s="194"/>
      <c r="AM8" s="50"/>
      <c r="AN8" s="52">
        <f>SUM(N8:AM8)</f>
        <v>0</v>
      </c>
      <c r="AO8" s="1156"/>
      <c r="AP8" s="1150"/>
      <c r="AQ8" s="887"/>
      <c r="CE8" s="48"/>
      <c r="CF8" s="48"/>
      <c r="CG8" s="48"/>
      <c r="CH8" s="48"/>
      <c r="CI8" s="48"/>
      <c r="CJ8" s="48"/>
      <c r="CK8" s="48"/>
      <c r="CL8" s="48"/>
      <c r="CR8" s="42"/>
    </row>
    <row r="9" spans="2:96" ht="60" hidden="1" customHeight="1" x14ac:dyDescent="0.2">
      <c r="B9" s="1163"/>
      <c r="C9" s="1166"/>
      <c r="D9" s="1142"/>
      <c r="E9" s="1169"/>
      <c r="F9" s="1171"/>
      <c r="G9" s="43" t="s">
        <v>23</v>
      </c>
      <c r="H9" s="573"/>
      <c r="I9" s="372"/>
      <c r="J9" s="239"/>
      <c r="K9" s="45"/>
      <c r="L9" s="372"/>
      <c r="M9" s="195"/>
      <c r="N9" s="195"/>
      <c r="O9" s="239"/>
      <c r="P9" s="317"/>
      <c r="Q9" s="372"/>
      <c r="R9" s="195"/>
      <c r="S9" s="195"/>
      <c r="T9" s="195"/>
      <c r="U9" s="855"/>
      <c r="V9" s="372"/>
      <c r="W9" s="195"/>
      <c r="X9" s="195"/>
      <c r="Y9" s="195"/>
      <c r="Z9" s="677"/>
      <c r="AA9" s="239"/>
      <c r="AB9" s="44"/>
      <c r="AC9" s="195"/>
      <c r="AD9" s="239"/>
      <c r="AE9" s="677"/>
      <c r="AF9" s="195"/>
      <c r="AG9" s="195"/>
      <c r="AH9" s="317"/>
      <c r="AI9" s="195"/>
      <c r="AJ9" s="317"/>
      <c r="AK9" s="317"/>
      <c r="AL9" s="195"/>
      <c r="AM9" s="44"/>
      <c r="AN9" s="47">
        <f>SUM(N9:AM9)</f>
        <v>0</v>
      </c>
      <c r="AO9" s="1156"/>
      <c r="AP9" s="1150"/>
      <c r="AQ9" s="887"/>
      <c r="CE9" s="48"/>
      <c r="CF9" s="48"/>
      <c r="CG9" s="48"/>
      <c r="CH9" s="48"/>
      <c r="CI9" s="48"/>
      <c r="CJ9" s="48"/>
      <c r="CK9" s="48"/>
      <c r="CL9" s="48"/>
    </row>
    <row r="10" spans="2:96" s="36" customFormat="1" ht="60" hidden="1" customHeight="1" x14ac:dyDescent="0.2">
      <c r="B10" s="1163"/>
      <c r="C10" s="1173" t="s">
        <v>17</v>
      </c>
      <c r="D10" s="1142" t="s">
        <v>27</v>
      </c>
      <c r="E10" s="1169" t="s">
        <v>19</v>
      </c>
      <c r="F10" s="1171"/>
      <c r="G10" s="49" t="s">
        <v>20</v>
      </c>
      <c r="H10" s="574"/>
      <c r="I10" s="414"/>
      <c r="J10" s="630"/>
      <c r="K10" s="698"/>
      <c r="L10" s="414"/>
      <c r="M10" s="592"/>
      <c r="N10" s="194"/>
      <c r="O10" s="240"/>
      <c r="P10" s="348"/>
      <c r="Q10" s="373"/>
      <c r="R10" s="194"/>
      <c r="S10" s="194"/>
      <c r="T10" s="194"/>
      <c r="U10" s="856"/>
      <c r="V10" s="373"/>
      <c r="W10" s="194"/>
      <c r="X10" s="194"/>
      <c r="Y10" s="194"/>
      <c r="Z10" s="795"/>
      <c r="AA10" s="240"/>
      <c r="AB10" s="50"/>
      <c r="AC10" s="194"/>
      <c r="AD10" s="240"/>
      <c r="AE10" s="795"/>
      <c r="AF10" s="194"/>
      <c r="AG10" s="194"/>
      <c r="AH10" s="348"/>
      <c r="AI10" s="194"/>
      <c r="AJ10" s="348"/>
      <c r="AK10" s="348"/>
      <c r="AL10" s="194"/>
      <c r="AM10" s="50"/>
      <c r="AN10" s="53">
        <f>SUM(N10:AM10)</f>
        <v>0</v>
      </c>
      <c r="AO10" s="1156"/>
      <c r="AP10" s="1150"/>
      <c r="AQ10" s="887"/>
      <c r="CE10" s="48"/>
      <c r="CF10" s="48"/>
      <c r="CG10" s="48"/>
      <c r="CH10" s="48"/>
      <c r="CI10" s="48"/>
      <c r="CJ10" s="48"/>
      <c r="CK10" s="48"/>
      <c r="CL10" s="48"/>
      <c r="CR10" s="42"/>
    </row>
    <row r="11" spans="2:96" ht="60" hidden="1" customHeight="1" x14ac:dyDescent="0.2">
      <c r="B11" s="1163"/>
      <c r="C11" s="1166"/>
      <c r="D11" s="1142"/>
      <c r="E11" s="1169"/>
      <c r="F11" s="1171"/>
      <c r="G11" s="54" t="s">
        <v>23</v>
      </c>
      <c r="H11" s="573"/>
      <c r="I11" s="372"/>
      <c r="J11" s="241"/>
      <c r="K11" s="55"/>
      <c r="L11" s="374"/>
      <c r="M11" s="196"/>
      <c r="N11" s="196"/>
      <c r="O11" s="241"/>
      <c r="P11" s="318"/>
      <c r="Q11" s="374"/>
      <c r="R11" s="196"/>
      <c r="S11" s="196"/>
      <c r="T11" s="196"/>
      <c r="U11" s="857"/>
      <c r="V11" s="374"/>
      <c r="W11" s="196"/>
      <c r="X11" s="196"/>
      <c r="Y11" s="196"/>
      <c r="Z11" s="764"/>
      <c r="AA11" s="241"/>
      <c r="AB11" s="56"/>
      <c r="AC11" s="196"/>
      <c r="AD11" s="241"/>
      <c r="AE11" s="764"/>
      <c r="AF11" s="196"/>
      <c r="AG11" s="196"/>
      <c r="AH11" s="318"/>
      <c r="AI11" s="196"/>
      <c r="AJ11" s="318"/>
      <c r="AK11" s="318"/>
      <c r="AL11" s="196"/>
      <c r="AM11" s="56"/>
      <c r="AN11" s="57">
        <f>SUM(N11:AM11)</f>
        <v>0</v>
      </c>
      <c r="AO11" s="1156"/>
      <c r="AP11" s="1150"/>
      <c r="AQ11" s="887"/>
      <c r="CE11" s="48"/>
      <c r="CF11" s="48"/>
      <c r="CG11" s="48"/>
      <c r="CH11" s="48"/>
      <c r="CI11" s="48"/>
      <c r="CJ11" s="48"/>
      <c r="CK11" s="48"/>
      <c r="CL11" s="48"/>
    </row>
    <row r="12" spans="2:96" s="36" customFormat="1" ht="60" customHeight="1" thickTop="1" x14ac:dyDescent="0.2">
      <c r="B12" s="1163"/>
      <c r="C12" s="1173" t="s">
        <v>28</v>
      </c>
      <c r="D12" s="1142" t="s">
        <v>135</v>
      </c>
      <c r="E12" s="1169" t="s">
        <v>29</v>
      </c>
      <c r="F12" s="1171"/>
      <c r="G12" s="58" t="s">
        <v>20</v>
      </c>
      <c r="H12" s="575"/>
      <c r="I12" s="375"/>
      <c r="J12" s="242"/>
      <c r="K12" s="60"/>
      <c r="L12" s="375">
        <v>0</v>
      </c>
      <c r="M12" s="197">
        <v>0</v>
      </c>
      <c r="N12" s="197">
        <v>0</v>
      </c>
      <c r="O12" s="242">
        <v>0</v>
      </c>
      <c r="P12" s="796">
        <v>0</v>
      </c>
      <c r="Q12" s="375">
        <v>0</v>
      </c>
      <c r="R12" s="197">
        <v>12</v>
      </c>
      <c r="S12" s="197">
        <v>13</v>
      </c>
      <c r="T12" s="197">
        <v>0</v>
      </c>
      <c r="U12" s="319">
        <v>0</v>
      </c>
      <c r="V12" s="375">
        <v>0</v>
      </c>
      <c r="W12" s="197">
        <v>0</v>
      </c>
      <c r="X12" s="197">
        <v>0</v>
      </c>
      <c r="Y12" s="197">
        <v>0</v>
      </c>
      <c r="Z12" s="796">
        <v>0</v>
      </c>
      <c r="AA12" s="242">
        <v>0</v>
      </c>
      <c r="AB12" s="59">
        <v>0</v>
      </c>
      <c r="AC12" s="197">
        <v>0</v>
      </c>
      <c r="AD12" s="242">
        <v>0</v>
      </c>
      <c r="AE12" s="796">
        <v>0</v>
      </c>
      <c r="AF12" s="197">
        <v>0</v>
      </c>
      <c r="AG12" s="197"/>
      <c r="AH12" s="319"/>
      <c r="AI12" s="197"/>
      <c r="AJ12" s="319"/>
      <c r="AK12" s="319"/>
      <c r="AL12" s="197"/>
      <c r="AM12" s="59">
        <v>0</v>
      </c>
      <c r="AN12" s="61">
        <f t="shared" ref="AN12:AN28" si="4">SUM(I12:AM12)</f>
        <v>25</v>
      </c>
      <c r="AO12" s="1156"/>
      <c r="AP12" s="1150"/>
      <c r="AQ12" s="1332">
        <f>SUBTOTAL(9, I12:AF12)</f>
        <v>25</v>
      </c>
      <c r="CE12" s="48"/>
      <c r="CF12" s="48"/>
      <c r="CG12" s="48"/>
      <c r="CH12" s="48"/>
      <c r="CI12" s="48"/>
      <c r="CJ12" s="48"/>
      <c r="CK12" s="48"/>
      <c r="CL12" s="48"/>
      <c r="CR12" s="42"/>
    </row>
    <row r="13" spans="2:96" s="36" customFormat="1" ht="60" customHeight="1" thickBot="1" x14ac:dyDescent="0.25">
      <c r="B13" s="1163"/>
      <c r="C13" s="1177"/>
      <c r="D13" s="1142"/>
      <c r="E13" s="1169"/>
      <c r="F13" s="1171"/>
      <c r="G13" s="62" t="s">
        <v>23</v>
      </c>
      <c r="H13" s="576"/>
      <c r="I13" s="374">
        <v>0</v>
      </c>
      <c r="J13" s="239">
        <v>0</v>
      </c>
      <c r="K13" s="45">
        <v>0</v>
      </c>
      <c r="L13" s="372">
        <v>0</v>
      </c>
      <c r="M13" s="195">
        <v>0</v>
      </c>
      <c r="N13" s="195">
        <v>0</v>
      </c>
      <c r="O13" s="239">
        <v>12</v>
      </c>
      <c r="P13" s="677">
        <v>13</v>
      </c>
      <c r="Q13" s="372">
        <v>0</v>
      </c>
      <c r="R13" s="195">
        <v>0</v>
      </c>
      <c r="S13" s="195">
        <v>0</v>
      </c>
      <c r="T13" s="195">
        <v>0</v>
      </c>
      <c r="U13" s="317">
        <v>0</v>
      </c>
      <c r="V13" s="372">
        <v>0</v>
      </c>
      <c r="W13" s="195">
        <v>0</v>
      </c>
      <c r="X13" s="195">
        <v>0</v>
      </c>
      <c r="Y13" s="195">
        <v>0</v>
      </c>
      <c r="Z13" s="677">
        <v>0</v>
      </c>
      <c r="AA13" s="239">
        <v>0</v>
      </c>
      <c r="AB13" s="44">
        <v>0</v>
      </c>
      <c r="AC13" s="195">
        <v>0</v>
      </c>
      <c r="AD13" s="239"/>
      <c r="AE13" s="677"/>
      <c r="AF13" s="195"/>
      <c r="AG13" s="195"/>
      <c r="AH13" s="317"/>
      <c r="AI13" s="195"/>
      <c r="AJ13" s="352"/>
      <c r="AK13" s="352"/>
      <c r="AL13" s="193"/>
      <c r="AM13" s="44"/>
      <c r="AN13" s="47">
        <f t="shared" si="4"/>
        <v>25</v>
      </c>
      <c r="AO13" s="1156"/>
      <c r="AP13" s="1150"/>
      <c r="AQ13" s="103"/>
      <c r="AR13" s="11">
        <f>SUBTOTAL(9,I13:AF13)</f>
        <v>25</v>
      </c>
      <c r="CE13" s="48"/>
      <c r="CF13" s="48"/>
      <c r="CG13" s="48"/>
      <c r="CH13" s="48"/>
      <c r="CI13" s="48"/>
      <c r="CJ13" s="48"/>
      <c r="CK13" s="48"/>
      <c r="CL13" s="48"/>
      <c r="CR13" s="42"/>
    </row>
    <row r="14" spans="2:96" ht="60" customHeight="1" thickTop="1" thickBot="1" x14ac:dyDescent="0.25">
      <c r="B14" s="1163"/>
      <c r="C14" s="1166"/>
      <c r="D14" s="1142"/>
      <c r="E14" s="1169"/>
      <c r="F14" s="1171"/>
      <c r="G14" s="289" t="s">
        <v>137</v>
      </c>
      <c r="H14" s="577"/>
      <c r="I14" s="376"/>
      <c r="J14" s="292"/>
      <c r="K14" s="290"/>
      <c r="L14" s="376"/>
      <c r="M14" s="293"/>
      <c r="N14" s="293"/>
      <c r="O14" s="292">
        <v>12</v>
      </c>
      <c r="P14" s="797">
        <v>13</v>
      </c>
      <c r="Q14" s="376"/>
      <c r="R14" s="293"/>
      <c r="S14" s="293"/>
      <c r="T14" s="293"/>
      <c r="U14" s="320"/>
      <c r="V14" s="376"/>
      <c r="W14" s="293"/>
      <c r="X14" s="293"/>
      <c r="Y14" s="293"/>
      <c r="Z14" s="797"/>
      <c r="AA14" s="292"/>
      <c r="AB14" s="291"/>
      <c r="AC14" s="293"/>
      <c r="AD14" s="292"/>
      <c r="AE14" s="797"/>
      <c r="AF14" s="293"/>
      <c r="AG14" s="293"/>
      <c r="AH14" s="320"/>
      <c r="AI14" s="293"/>
      <c r="AJ14" s="320"/>
      <c r="AK14" s="320"/>
      <c r="AL14" s="293"/>
      <c r="AM14" s="291"/>
      <c r="AN14" s="294">
        <f t="shared" si="4"/>
        <v>25</v>
      </c>
      <c r="AO14" s="1156"/>
      <c r="AP14" s="1150"/>
      <c r="AQ14" s="887"/>
      <c r="BH14" s="64" t="s">
        <v>30</v>
      </c>
      <c r="BI14" s="65" t="s">
        <v>31</v>
      </c>
      <c r="BJ14" s="66" t="s">
        <v>32</v>
      </c>
      <c r="CE14" s="48"/>
      <c r="CF14" s="48"/>
      <c r="CG14" s="48"/>
      <c r="CH14" s="48"/>
      <c r="CI14" s="48"/>
      <c r="CJ14" s="48"/>
      <c r="CK14" s="48"/>
      <c r="CL14" s="48"/>
    </row>
    <row r="15" spans="2:96" s="36" customFormat="1" ht="60" hidden="1" customHeight="1" x14ac:dyDescent="0.2">
      <c r="B15" s="1163"/>
      <c r="C15" s="1173" t="s">
        <v>17</v>
      </c>
      <c r="D15" s="1142" t="s">
        <v>18</v>
      </c>
      <c r="E15" s="1169" t="s">
        <v>19</v>
      </c>
      <c r="F15" s="1171"/>
      <c r="G15" s="67" t="s">
        <v>20</v>
      </c>
      <c r="H15" s="578"/>
      <c r="I15" s="415"/>
      <c r="J15" s="631"/>
      <c r="K15" s="699"/>
      <c r="L15" s="415"/>
      <c r="M15" s="593"/>
      <c r="N15" s="198"/>
      <c r="O15" s="243"/>
      <c r="P15" s="798"/>
      <c r="Q15" s="377"/>
      <c r="R15" s="198"/>
      <c r="S15" s="198"/>
      <c r="T15" s="198"/>
      <c r="U15" s="349"/>
      <c r="V15" s="377"/>
      <c r="W15" s="644"/>
      <c r="X15" s="198"/>
      <c r="Y15" s="198"/>
      <c r="Z15" s="798"/>
      <c r="AA15" s="243"/>
      <c r="AB15" s="68"/>
      <c r="AC15" s="198"/>
      <c r="AD15" s="243"/>
      <c r="AE15" s="798"/>
      <c r="AF15" s="198"/>
      <c r="AG15" s="198"/>
      <c r="AH15" s="349"/>
      <c r="AI15" s="198"/>
      <c r="AJ15" s="349"/>
      <c r="AK15" s="349"/>
      <c r="AL15" s="198"/>
      <c r="AM15" s="70"/>
      <c r="AN15" s="71">
        <f t="shared" si="4"/>
        <v>0</v>
      </c>
      <c r="AO15" s="1156"/>
      <c r="AP15" s="1150"/>
      <c r="AQ15" s="887"/>
      <c r="BH15" s="72"/>
      <c r="BI15" s="73"/>
      <c r="BJ15" s="74"/>
      <c r="CE15" s="48"/>
      <c r="CF15" s="48"/>
      <c r="CG15" s="48"/>
      <c r="CH15" s="48"/>
      <c r="CI15" s="48"/>
      <c r="CJ15" s="48"/>
      <c r="CK15" s="48"/>
      <c r="CL15" s="48"/>
      <c r="CR15" s="42"/>
    </row>
    <row r="16" spans="2:96" ht="60" hidden="1" customHeight="1" thickBot="1" x14ac:dyDescent="0.25">
      <c r="B16" s="1164"/>
      <c r="C16" s="1174"/>
      <c r="D16" s="1175"/>
      <c r="E16" s="1176"/>
      <c r="F16" s="1172"/>
      <c r="G16" s="75" t="s">
        <v>23</v>
      </c>
      <c r="H16" s="573"/>
      <c r="I16" s="387"/>
      <c r="J16" s="244"/>
      <c r="K16" s="77"/>
      <c r="L16" s="378"/>
      <c r="M16" s="199"/>
      <c r="N16" s="199"/>
      <c r="O16" s="244"/>
      <c r="P16" s="799"/>
      <c r="Q16" s="378"/>
      <c r="R16" s="199"/>
      <c r="S16" s="199"/>
      <c r="T16" s="199"/>
      <c r="U16" s="321"/>
      <c r="V16" s="378"/>
      <c r="W16" s="199"/>
      <c r="X16" s="199"/>
      <c r="Y16" s="199"/>
      <c r="Z16" s="799"/>
      <c r="AA16" s="244"/>
      <c r="AB16" s="78"/>
      <c r="AC16" s="199"/>
      <c r="AD16" s="244"/>
      <c r="AE16" s="799"/>
      <c r="AF16" s="199"/>
      <c r="AG16" s="199"/>
      <c r="AH16" s="321"/>
      <c r="AI16" s="199"/>
      <c r="AJ16" s="321"/>
      <c r="AK16" s="321"/>
      <c r="AL16" s="199"/>
      <c r="AM16" s="63"/>
      <c r="AN16" s="79">
        <f t="shared" si="4"/>
        <v>0</v>
      </c>
      <c r="AO16" s="1159"/>
      <c r="AP16" s="1150"/>
      <c r="AQ16" s="887"/>
      <c r="BH16" s="72"/>
      <c r="BI16" s="73"/>
      <c r="BJ16" s="74"/>
      <c r="CE16" s="48"/>
      <c r="CF16" s="48"/>
      <c r="CG16" s="48"/>
      <c r="CH16" s="48"/>
      <c r="CI16" s="48"/>
      <c r="CJ16" s="48"/>
      <c r="CK16" s="48"/>
      <c r="CL16" s="48"/>
    </row>
    <row r="17" spans="2:95" ht="60" hidden="1" customHeight="1" thickTop="1" x14ac:dyDescent="0.2">
      <c r="B17" s="1186">
        <v>2</v>
      </c>
      <c r="C17" s="1165" t="s">
        <v>33</v>
      </c>
      <c r="D17" s="1187" t="s">
        <v>34</v>
      </c>
      <c r="E17" s="1188" t="s">
        <v>35</v>
      </c>
      <c r="F17" s="1189">
        <v>180</v>
      </c>
      <c r="G17" s="67" t="s">
        <v>20</v>
      </c>
      <c r="H17" s="574"/>
      <c r="I17" s="381"/>
      <c r="J17" s="245"/>
      <c r="K17" s="81"/>
      <c r="L17" s="379"/>
      <c r="M17" s="200"/>
      <c r="N17" s="200"/>
      <c r="O17" s="245"/>
      <c r="P17" s="800"/>
      <c r="Q17" s="379"/>
      <c r="R17" s="200"/>
      <c r="S17" s="200"/>
      <c r="T17" s="200"/>
      <c r="U17" s="322"/>
      <c r="V17" s="379"/>
      <c r="W17" s="200"/>
      <c r="X17" s="200"/>
      <c r="Y17" s="200"/>
      <c r="Z17" s="800"/>
      <c r="AA17" s="245"/>
      <c r="AB17" s="82"/>
      <c r="AC17" s="200"/>
      <c r="AD17" s="245"/>
      <c r="AE17" s="800"/>
      <c r="AF17" s="200"/>
      <c r="AG17" s="200"/>
      <c r="AH17" s="322"/>
      <c r="AI17" s="200"/>
      <c r="AJ17" s="322"/>
      <c r="AK17" s="322"/>
      <c r="AL17" s="200"/>
      <c r="AM17" s="83"/>
      <c r="AN17" s="84">
        <f t="shared" si="4"/>
        <v>0</v>
      </c>
      <c r="AO17" s="1183" t="s">
        <v>21</v>
      </c>
      <c r="AP17" s="1150"/>
      <c r="AQ17" s="1148"/>
      <c r="BH17" s="72"/>
      <c r="BI17" s="73"/>
      <c r="BJ17" s="74"/>
      <c r="CE17" s="48"/>
      <c r="CF17" s="48"/>
      <c r="CG17" s="48"/>
      <c r="CH17" s="48"/>
      <c r="CI17" s="48"/>
      <c r="CJ17" s="48"/>
      <c r="CK17" s="48"/>
      <c r="CL17" s="48"/>
    </row>
    <row r="18" spans="2:95" ht="60" hidden="1" customHeight="1" x14ac:dyDescent="0.2">
      <c r="B18" s="1178"/>
      <c r="C18" s="1166"/>
      <c r="D18" s="1142"/>
      <c r="E18" s="1147"/>
      <c r="F18" s="1171"/>
      <c r="G18" s="49" t="s">
        <v>23</v>
      </c>
      <c r="H18" s="574"/>
      <c r="I18" s="380"/>
      <c r="J18" s="246"/>
      <c r="K18" s="86"/>
      <c r="L18" s="380"/>
      <c r="M18" s="201"/>
      <c r="N18" s="201"/>
      <c r="O18" s="246"/>
      <c r="P18" s="801"/>
      <c r="Q18" s="380"/>
      <c r="R18" s="201"/>
      <c r="S18" s="201"/>
      <c r="T18" s="201"/>
      <c r="U18" s="323"/>
      <c r="V18" s="380"/>
      <c r="W18" s="201"/>
      <c r="X18" s="201"/>
      <c r="Y18" s="201"/>
      <c r="Z18" s="801"/>
      <c r="AA18" s="246"/>
      <c r="AB18" s="85"/>
      <c r="AC18" s="201"/>
      <c r="AD18" s="246"/>
      <c r="AE18" s="801"/>
      <c r="AF18" s="201"/>
      <c r="AG18" s="201"/>
      <c r="AH18" s="323"/>
      <c r="AI18" s="201"/>
      <c r="AJ18" s="323"/>
      <c r="AK18" s="323"/>
      <c r="AL18" s="201"/>
      <c r="AM18" s="87"/>
      <c r="AN18" s="88">
        <f t="shared" si="4"/>
        <v>0</v>
      </c>
      <c r="AO18" s="1184"/>
      <c r="AP18" s="1150"/>
      <c r="AQ18" s="1148"/>
      <c r="BH18" s="72"/>
      <c r="BI18" s="73"/>
      <c r="BJ18" s="74"/>
    </row>
    <row r="19" spans="2:95" ht="60" hidden="1" customHeight="1" x14ac:dyDescent="0.2">
      <c r="B19" s="1178"/>
      <c r="C19" s="1173" t="s">
        <v>36</v>
      </c>
      <c r="D19" s="1142" t="s">
        <v>37</v>
      </c>
      <c r="E19" s="1147" t="s">
        <v>38</v>
      </c>
      <c r="F19" s="1171"/>
      <c r="G19" s="49" t="s">
        <v>20</v>
      </c>
      <c r="H19" s="574"/>
      <c r="I19" s="381"/>
      <c r="J19" s="247"/>
      <c r="K19" s="89"/>
      <c r="L19" s="381"/>
      <c r="M19" s="202"/>
      <c r="N19" s="202"/>
      <c r="O19" s="247"/>
      <c r="P19" s="802"/>
      <c r="Q19" s="381"/>
      <c r="R19" s="202"/>
      <c r="S19" s="202"/>
      <c r="T19" s="202"/>
      <c r="U19" s="324"/>
      <c r="V19" s="381"/>
      <c r="W19" s="202"/>
      <c r="X19" s="202"/>
      <c r="Y19" s="202"/>
      <c r="Z19" s="802"/>
      <c r="AA19" s="247"/>
      <c r="AB19" s="80"/>
      <c r="AC19" s="202"/>
      <c r="AD19" s="247"/>
      <c r="AE19" s="802"/>
      <c r="AF19" s="202"/>
      <c r="AG19" s="202"/>
      <c r="AH19" s="324"/>
      <c r="AI19" s="202"/>
      <c r="AJ19" s="324"/>
      <c r="AK19" s="324"/>
      <c r="AL19" s="202"/>
      <c r="AM19" s="90"/>
      <c r="AN19" s="88">
        <f t="shared" si="4"/>
        <v>0</v>
      </c>
      <c r="AO19" s="1184"/>
      <c r="AP19" s="1150"/>
      <c r="AQ19" s="1148"/>
      <c r="BH19" s="72"/>
      <c r="BI19" s="73"/>
      <c r="BJ19" s="74"/>
    </row>
    <row r="20" spans="2:95" ht="60" hidden="1" customHeight="1" x14ac:dyDescent="0.2">
      <c r="B20" s="1178"/>
      <c r="C20" s="1166"/>
      <c r="D20" s="1142"/>
      <c r="E20" s="1147"/>
      <c r="F20" s="1171"/>
      <c r="G20" s="49" t="s">
        <v>23</v>
      </c>
      <c r="H20" s="574"/>
      <c r="I20" s="380"/>
      <c r="J20" s="246"/>
      <c r="K20" s="86"/>
      <c r="L20" s="380"/>
      <c r="M20" s="201"/>
      <c r="N20" s="201"/>
      <c r="O20" s="246"/>
      <c r="P20" s="801"/>
      <c r="Q20" s="380"/>
      <c r="R20" s="201"/>
      <c r="S20" s="201"/>
      <c r="T20" s="201"/>
      <c r="U20" s="323"/>
      <c r="V20" s="380"/>
      <c r="W20" s="201"/>
      <c r="X20" s="201"/>
      <c r="Y20" s="201"/>
      <c r="Z20" s="801"/>
      <c r="AA20" s="246"/>
      <c r="AB20" s="85"/>
      <c r="AC20" s="201"/>
      <c r="AD20" s="246"/>
      <c r="AE20" s="801"/>
      <c r="AF20" s="201"/>
      <c r="AG20" s="201"/>
      <c r="AH20" s="323"/>
      <c r="AI20" s="201"/>
      <c r="AJ20" s="323"/>
      <c r="AK20" s="323"/>
      <c r="AL20" s="201"/>
      <c r="AM20" s="87"/>
      <c r="AN20" s="88">
        <f t="shared" si="4"/>
        <v>0</v>
      </c>
      <c r="AO20" s="1184"/>
      <c r="AP20" s="1150"/>
      <c r="AQ20" s="1148"/>
      <c r="BH20" s="72"/>
      <c r="BI20" s="73"/>
      <c r="BJ20" s="74"/>
    </row>
    <row r="21" spans="2:95" ht="60" hidden="1" customHeight="1" x14ac:dyDescent="0.2">
      <c r="B21" s="1178"/>
      <c r="C21" s="1173" t="s">
        <v>39</v>
      </c>
      <c r="D21" s="1142" t="s">
        <v>40</v>
      </c>
      <c r="E21" s="1147" t="s">
        <v>41</v>
      </c>
      <c r="F21" s="1171"/>
      <c r="G21" s="49" t="s">
        <v>20</v>
      </c>
      <c r="H21" s="574"/>
      <c r="I21" s="381"/>
      <c r="J21" s="247"/>
      <c r="K21" s="89"/>
      <c r="L21" s="381"/>
      <c r="M21" s="202"/>
      <c r="N21" s="202"/>
      <c r="O21" s="247"/>
      <c r="P21" s="802"/>
      <c r="Q21" s="381"/>
      <c r="R21" s="202"/>
      <c r="S21" s="202"/>
      <c r="T21" s="202"/>
      <c r="U21" s="324"/>
      <c r="V21" s="381"/>
      <c r="W21" s="202"/>
      <c r="X21" s="202"/>
      <c r="Y21" s="202"/>
      <c r="Z21" s="802"/>
      <c r="AA21" s="247"/>
      <c r="AB21" s="80"/>
      <c r="AC21" s="202"/>
      <c r="AD21" s="247"/>
      <c r="AE21" s="802"/>
      <c r="AF21" s="202"/>
      <c r="AG21" s="202"/>
      <c r="AH21" s="324"/>
      <c r="AI21" s="202"/>
      <c r="AJ21" s="324"/>
      <c r="AK21" s="324"/>
      <c r="AL21" s="202"/>
      <c r="AM21" s="90"/>
      <c r="AN21" s="88">
        <f t="shared" si="4"/>
        <v>0</v>
      </c>
      <c r="AO21" s="1184"/>
      <c r="AP21" s="1150"/>
      <c r="AQ21" s="1148"/>
      <c r="BH21" s="72"/>
      <c r="BI21" s="73"/>
      <c r="BJ21" s="74"/>
    </row>
    <row r="22" spans="2:95" ht="60" hidden="1" customHeight="1" x14ac:dyDescent="0.2">
      <c r="B22" s="1178"/>
      <c r="C22" s="1166"/>
      <c r="D22" s="1142"/>
      <c r="E22" s="1147"/>
      <c r="F22" s="1171"/>
      <c r="G22" s="49" t="s">
        <v>23</v>
      </c>
      <c r="H22" s="574"/>
      <c r="I22" s="380"/>
      <c r="J22" s="246"/>
      <c r="K22" s="86"/>
      <c r="L22" s="380"/>
      <c r="M22" s="201"/>
      <c r="N22" s="201"/>
      <c r="O22" s="246"/>
      <c r="P22" s="801"/>
      <c r="Q22" s="380"/>
      <c r="R22" s="201"/>
      <c r="S22" s="201"/>
      <c r="T22" s="201"/>
      <c r="U22" s="323"/>
      <c r="V22" s="380"/>
      <c r="W22" s="201"/>
      <c r="X22" s="201"/>
      <c r="Y22" s="201"/>
      <c r="Z22" s="801"/>
      <c r="AA22" s="246"/>
      <c r="AB22" s="85"/>
      <c r="AC22" s="201"/>
      <c r="AD22" s="246"/>
      <c r="AE22" s="801"/>
      <c r="AF22" s="201"/>
      <c r="AG22" s="201"/>
      <c r="AH22" s="323"/>
      <c r="AI22" s="201"/>
      <c r="AJ22" s="323"/>
      <c r="AK22" s="323"/>
      <c r="AL22" s="201"/>
      <c r="AM22" s="87"/>
      <c r="AN22" s="88">
        <f t="shared" si="4"/>
        <v>0</v>
      </c>
      <c r="AO22" s="1184"/>
      <c r="AP22" s="1150"/>
      <c r="AQ22" s="1148"/>
      <c r="BH22" s="72"/>
      <c r="BI22" s="73"/>
      <c r="BJ22" s="74"/>
    </row>
    <row r="23" spans="2:95" ht="60" hidden="1" customHeight="1" x14ac:dyDescent="0.2">
      <c r="B23" s="1178"/>
      <c r="C23" s="1173" t="s">
        <v>36</v>
      </c>
      <c r="D23" s="1142">
        <v>50100</v>
      </c>
      <c r="E23" s="1147" t="s">
        <v>38</v>
      </c>
      <c r="F23" s="1171"/>
      <c r="G23" s="49" t="s">
        <v>20</v>
      </c>
      <c r="H23" s="574"/>
      <c r="I23" s="381"/>
      <c r="J23" s="247"/>
      <c r="K23" s="89"/>
      <c r="L23" s="381"/>
      <c r="M23" s="202"/>
      <c r="N23" s="202"/>
      <c r="O23" s="247"/>
      <c r="P23" s="802"/>
      <c r="Q23" s="381"/>
      <c r="R23" s="202"/>
      <c r="S23" s="202"/>
      <c r="T23" s="202"/>
      <c r="U23" s="324"/>
      <c r="V23" s="381"/>
      <c r="W23" s="202"/>
      <c r="X23" s="202"/>
      <c r="Y23" s="202"/>
      <c r="Z23" s="802"/>
      <c r="AA23" s="247"/>
      <c r="AB23" s="80"/>
      <c r="AC23" s="202"/>
      <c r="AD23" s="247"/>
      <c r="AE23" s="802"/>
      <c r="AF23" s="202"/>
      <c r="AG23" s="202"/>
      <c r="AH23" s="324"/>
      <c r="AI23" s="202"/>
      <c r="AJ23" s="324"/>
      <c r="AK23" s="324"/>
      <c r="AL23" s="202"/>
      <c r="AM23" s="90"/>
      <c r="AN23" s="88">
        <f t="shared" si="4"/>
        <v>0</v>
      </c>
      <c r="AO23" s="1184"/>
      <c r="AP23" s="1150"/>
      <c r="AQ23" s="1148"/>
      <c r="BH23" s="72"/>
      <c r="BI23" s="73"/>
      <c r="BJ23" s="74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</row>
    <row r="24" spans="2:95" ht="60" hidden="1" customHeight="1" thickBot="1" x14ac:dyDescent="0.25">
      <c r="B24" s="1178"/>
      <c r="C24" s="1166"/>
      <c r="D24" s="1142"/>
      <c r="E24" s="1147"/>
      <c r="F24" s="1171"/>
      <c r="G24" s="49" t="s">
        <v>23</v>
      </c>
      <c r="H24" s="574"/>
      <c r="I24" s="380"/>
      <c r="J24" s="246"/>
      <c r="K24" s="86"/>
      <c r="L24" s="380"/>
      <c r="M24" s="201"/>
      <c r="N24" s="201"/>
      <c r="O24" s="246"/>
      <c r="P24" s="801"/>
      <c r="Q24" s="380"/>
      <c r="R24" s="201"/>
      <c r="S24" s="201"/>
      <c r="T24" s="201"/>
      <c r="U24" s="323"/>
      <c r="V24" s="380"/>
      <c r="W24" s="201"/>
      <c r="X24" s="201"/>
      <c r="Y24" s="201"/>
      <c r="Z24" s="801"/>
      <c r="AA24" s="246"/>
      <c r="AB24" s="85"/>
      <c r="AC24" s="201"/>
      <c r="AD24" s="246"/>
      <c r="AE24" s="801"/>
      <c r="AF24" s="201"/>
      <c r="AG24" s="201"/>
      <c r="AH24" s="323"/>
      <c r="AI24" s="201"/>
      <c r="AJ24" s="323"/>
      <c r="AK24" s="323"/>
      <c r="AL24" s="201"/>
      <c r="AM24" s="87"/>
      <c r="AN24" s="88">
        <f t="shared" si="4"/>
        <v>0</v>
      </c>
      <c r="AO24" s="1185"/>
      <c r="AP24" s="1150"/>
      <c r="AQ24" s="1148"/>
      <c r="BH24" s="72"/>
      <c r="BI24" s="73"/>
      <c r="BJ24" s="74"/>
    </row>
    <row r="25" spans="2:95" s="36" customFormat="1" ht="60" hidden="1" customHeight="1" thickTop="1" x14ac:dyDescent="0.2">
      <c r="B25" s="1178">
        <v>1</v>
      </c>
      <c r="C25" s="1173" t="s">
        <v>42</v>
      </c>
      <c r="D25" s="1142" t="s">
        <v>43</v>
      </c>
      <c r="E25" s="1169"/>
      <c r="F25" s="1171"/>
      <c r="G25" s="49" t="s">
        <v>20</v>
      </c>
      <c r="H25" s="574"/>
      <c r="I25" s="381"/>
      <c r="J25" s="247"/>
      <c r="K25" s="89"/>
      <c r="L25" s="381"/>
      <c r="M25" s="202"/>
      <c r="N25" s="202"/>
      <c r="O25" s="247"/>
      <c r="P25" s="802"/>
      <c r="Q25" s="381"/>
      <c r="R25" s="202"/>
      <c r="S25" s="202"/>
      <c r="T25" s="202"/>
      <c r="U25" s="324"/>
      <c r="V25" s="381"/>
      <c r="W25" s="202"/>
      <c r="X25" s="202"/>
      <c r="Y25" s="202"/>
      <c r="Z25" s="802"/>
      <c r="AA25" s="247"/>
      <c r="AB25" s="80"/>
      <c r="AC25" s="202"/>
      <c r="AD25" s="247"/>
      <c r="AE25" s="802"/>
      <c r="AF25" s="202"/>
      <c r="AG25" s="202"/>
      <c r="AH25" s="324"/>
      <c r="AI25" s="202"/>
      <c r="AJ25" s="324"/>
      <c r="AK25" s="324"/>
      <c r="AL25" s="202"/>
      <c r="AM25" s="90"/>
      <c r="AN25" s="88">
        <f t="shared" si="4"/>
        <v>0</v>
      </c>
      <c r="AO25" s="1180" t="s">
        <v>21</v>
      </c>
      <c r="AP25" s="1150"/>
      <c r="AQ25" s="1154"/>
      <c r="AR25" s="91"/>
      <c r="AS25" s="91"/>
      <c r="AT25" s="91"/>
      <c r="BH25" s="72"/>
      <c r="BI25" s="73"/>
      <c r="BJ25" s="74"/>
    </row>
    <row r="26" spans="2:95" ht="60" hidden="1" customHeight="1" thickBot="1" x14ac:dyDescent="0.25">
      <c r="B26" s="1178"/>
      <c r="C26" s="1166"/>
      <c r="D26" s="1179"/>
      <c r="E26" s="1169"/>
      <c r="F26" s="1171"/>
      <c r="G26" s="92" t="s">
        <v>23</v>
      </c>
      <c r="H26" s="579"/>
      <c r="I26" s="387"/>
      <c r="J26" s="248"/>
      <c r="K26" s="93"/>
      <c r="L26" s="382"/>
      <c r="M26" s="203"/>
      <c r="N26" s="203"/>
      <c r="O26" s="248"/>
      <c r="P26" s="803"/>
      <c r="Q26" s="382"/>
      <c r="R26" s="203"/>
      <c r="S26" s="203"/>
      <c r="T26" s="203"/>
      <c r="U26" s="325"/>
      <c r="V26" s="382"/>
      <c r="W26" s="203"/>
      <c r="X26" s="203"/>
      <c r="Y26" s="203"/>
      <c r="Z26" s="803"/>
      <c r="AA26" s="248"/>
      <c r="AB26" s="94"/>
      <c r="AC26" s="203"/>
      <c r="AD26" s="248"/>
      <c r="AE26" s="803"/>
      <c r="AF26" s="203"/>
      <c r="AG26" s="203"/>
      <c r="AH26" s="325"/>
      <c r="AI26" s="203"/>
      <c r="AJ26" s="325"/>
      <c r="AK26" s="325"/>
      <c r="AL26" s="203"/>
      <c r="AM26" s="56"/>
      <c r="AN26" s="57">
        <f t="shared" si="4"/>
        <v>0</v>
      </c>
      <c r="AO26" s="1181"/>
      <c r="AP26" s="1150"/>
      <c r="AQ26" s="1154"/>
      <c r="AR26" s="95"/>
      <c r="AS26" s="96"/>
      <c r="AT26" s="96"/>
      <c r="BH26" s="72"/>
      <c r="BI26" s="73"/>
      <c r="BJ26" s="74"/>
    </row>
    <row r="27" spans="2:95" s="36" customFormat="1" ht="60" hidden="1" customHeight="1" thickTop="1" x14ac:dyDescent="0.2">
      <c r="B27" s="1178">
        <v>2</v>
      </c>
      <c r="C27" s="1173" t="s">
        <v>44</v>
      </c>
      <c r="D27" s="1142" t="s">
        <v>45</v>
      </c>
      <c r="E27" s="1169"/>
      <c r="F27" s="1171"/>
      <c r="G27" s="49" t="s">
        <v>20</v>
      </c>
      <c r="H27" s="574"/>
      <c r="I27" s="381"/>
      <c r="J27" s="247"/>
      <c r="K27" s="89"/>
      <c r="L27" s="381"/>
      <c r="M27" s="202"/>
      <c r="N27" s="202"/>
      <c r="O27" s="247"/>
      <c r="P27" s="802"/>
      <c r="Q27" s="381"/>
      <c r="R27" s="202"/>
      <c r="S27" s="202"/>
      <c r="T27" s="202"/>
      <c r="U27" s="324"/>
      <c r="V27" s="381"/>
      <c r="W27" s="202"/>
      <c r="X27" s="202"/>
      <c r="Y27" s="202"/>
      <c r="Z27" s="802"/>
      <c r="AA27" s="247"/>
      <c r="AB27" s="80"/>
      <c r="AC27" s="202"/>
      <c r="AD27" s="247"/>
      <c r="AE27" s="802"/>
      <c r="AF27" s="202"/>
      <c r="AG27" s="202"/>
      <c r="AH27" s="324"/>
      <c r="AI27" s="202"/>
      <c r="AJ27" s="324"/>
      <c r="AK27" s="324"/>
      <c r="AL27" s="202"/>
      <c r="AM27" s="90"/>
      <c r="AN27" s="88">
        <f t="shared" si="4"/>
        <v>0</v>
      </c>
      <c r="AO27" s="1181"/>
      <c r="AP27" s="1150"/>
      <c r="AQ27" s="1154"/>
      <c r="AR27" s="91"/>
      <c r="AS27" s="91"/>
      <c r="AT27" s="91"/>
      <c r="BH27" s="72"/>
      <c r="BI27" s="73"/>
      <c r="BJ27" s="74"/>
    </row>
    <row r="28" spans="2:95" ht="60" hidden="1" customHeight="1" thickBot="1" x14ac:dyDescent="0.25">
      <c r="B28" s="1182"/>
      <c r="C28" s="1174"/>
      <c r="D28" s="1190"/>
      <c r="E28" s="1191"/>
      <c r="F28" s="1192"/>
      <c r="G28" s="92" t="s">
        <v>23</v>
      </c>
      <c r="H28" s="579"/>
      <c r="I28" s="382"/>
      <c r="J28" s="248"/>
      <c r="K28" s="93"/>
      <c r="L28" s="382"/>
      <c r="M28" s="203"/>
      <c r="N28" s="203"/>
      <c r="O28" s="248"/>
      <c r="P28" s="803"/>
      <c r="Q28" s="382"/>
      <c r="R28" s="203"/>
      <c r="S28" s="203"/>
      <c r="T28" s="203"/>
      <c r="U28" s="325"/>
      <c r="V28" s="382"/>
      <c r="W28" s="203"/>
      <c r="X28" s="203"/>
      <c r="Y28" s="203"/>
      <c r="Z28" s="803"/>
      <c r="AA28" s="248"/>
      <c r="AB28" s="94"/>
      <c r="AC28" s="203"/>
      <c r="AD28" s="248"/>
      <c r="AE28" s="803"/>
      <c r="AF28" s="203"/>
      <c r="AG28" s="203"/>
      <c r="AH28" s="325"/>
      <c r="AI28" s="203"/>
      <c r="AJ28" s="325"/>
      <c r="AK28" s="325"/>
      <c r="AL28" s="203"/>
      <c r="AM28" s="56"/>
      <c r="AN28" s="57">
        <f t="shared" si="4"/>
        <v>0</v>
      </c>
      <c r="AO28" s="1181"/>
      <c r="AP28" s="1150"/>
      <c r="AQ28" s="1154"/>
      <c r="AR28" s="95"/>
      <c r="AS28" s="96"/>
      <c r="AT28" s="96"/>
      <c r="BH28" s="72"/>
      <c r="BI28" s="73"/>
      <c r="BJ28" s="74"/>
    </row>
    <row r="29" spans="2:95" s="36" customFormat="1" ht="60" customHeight="1" thickTop="1" thickBot="1" x14ac:dyDescent="0.25">
      <c r="B29" s="1162">
        <v>2</v>
      </c>
      <c r="C29" s="1165" t="s">
        <v>46</v>
      </c>
      <c r="D29" s="1194" t="s">
        <v>47</v>
      </c>
      <c r="E29" s="1197" t="s">
        <v>48</v>
      </c>
      <c r="F29" s="1170">
        <v>130</v>
      </c>
      <c r="G29" s="38" t="s">
        <v>20</v>
      </c>
      <c r="H29" s="574"/>
      <c r="I29" s="390"/>
      <c r="J29" s="249"/>
      <c r="K29" s="98"/>
      <c r="L29" s="390">
        <v>0</v>
      </c>
      <c r="M29" s="209">
        <v>0</v>
      </c>
      <c r="N29" s="209">
        <v>0</v>
      </c>
      <c r="O29" s="249">
        <v>0</v>
      </c>
      <c r="P29" s="824">
        <v>0</v>
      </c>
      <c r="Q29" s="390">
        <v>0</v>
      </c>
      <c r="R29" s="209">
        <v>0</v>
      </c>
      <c r="S29" s="209">
        <v>26</v>
      </c>
      <c r="T29" s="209">
        <v>26</v>
      </c>
      <c r="U29" s="333">
        <v>26</v>
      </c>
      <c r="V29" s="383">
        <v>26</v>
      </c>
      <c r="W29" s="204">
        <v>26</v>
      </c>
      <c r="X29" s="204">
        <v>52</v>
      </c>
      <c r="Y29" s="204">
        <v>52</v>
      </c>
      <c r="Z29" s="804">
        <v>52</v>
      </c>
      <c r="AA29" s="256">
        <v>52</v>
      </c>
      <c r="AB29" s="100">
        <v>26</v>
      </c>
      <c r="AC29" s="204">
        <v>26</v>
      </c>
      <c r="AD29" s="256">
        <v>26</v>
      </c>
      <c r="AE29" s="804">
        <v>24</v>
      </c>
      <c r="AF29" s="204">
        <v>0</v>
      </c>
      <c r="AG29" s="204"/>
      <c r="AH29" s="676"/>
      <c r="AI29" s="653"/>
      <c r="AJ29" s="333"/>
      <c r="AK29" s="333"/>
      <c r="AL29" s="204"/>
      <c r="AM29" s="100">
        <v>0</v>
      </c>
      <c r="AN29" s="102">
        <f t="shared" ref="AN29:AN92" si="5">SUM(H29:AM29)</f>
        <v>440</v>
      </c>
      <c r="AO29" s="1155" t="s">
        <v>21</v>
      </c>
      <c r="AP29" s="1150"/>
      <c r="AQ29" s="1332">
        <f>SUBTOTAL(9, I29:AF29)</f>
        <v>440</v>
      </c>
      <c r="BH29" s="104"/>
      <c r="BI29" s="105"/>
      <c r="BJ29" s="106"/>
    </row>
    <row r="30" spans="2:95" s="36" customFormat="1" ht="60" customHeight="1" thickTop="1" x14ac:dyDescent="0.2">
      <c r="B30" s="1193"/>
      <c r="C30" s="1177"/>
      <c r="D30" s="1195"/>
      <c r="E30" s="1198"/>
      <c r="F30" s="1200"/>
      <c r="G30" s="109" t="s">
        <v>23</v>
      </c>
      <c r="H30" s="580"/>
      <c r="I30" s="374">
        <v>0</v>
      </c>
      <c r="J30" s="239">
        <v>0</v>
      </c>
      <c r="K30" s="55">
        <v>0</v>
      </c>
      <c r="L30" s="374">
        <v>0</v>
      </c>
      <c r="M30" s="196">
        <v>0</v>
      </c>
      <c r="N30" s="196">
        <v>0</v>
      </c>
      <c r="O30" s="241">
        <v>0</v>
      </c>
      <c r="P30" s="764">
        <v>26</v>
      </c>
      <c r="Q30" s="374">
        <v>26</v>
      </c>
      <c r="R30" s="196">
        <v>26</v>
      </c>
      <c r="S30" s="196">
        <v>26</v>
      </c>
      <c r="T30" s="196">
        <v>26</v>
      </c>
      <c r="U30" s="318">
        <v>52</v>
      </c>
      <c r="V30" s="374">
        <v>52</v>
      </c>
      <c r="W30" s="196">
        <v>52</v>
      </c>
      <c r="X30" s="196">
        <v>52</v>
      </c>
      <c r="Y30" s="196">
        <v>26</v>
      </c>
      <c r="Z30" s="764">
        <v>26</v>
      </c>
      <c r="AA30" s="241">
        <v>26</v>
      </c>
      <c r="AB30" s="56">
        <v>24</v>
      </c>
      <c r="AC30" s="196">
        <v>0</v>
      </c>
      <c r="AD30" s="241"/>
      <c r="AE30" s="803"/>
      <c r="AF30" s="203"/>
      <c r="AG30" s="203"/>
      <c r="AH30" s="325"/>
      <c r="AI30" s="203"/>
      <c r="AJ30" s="325"/>
      <c r="AK30" s="325"/>
      <c r="AL30" s="203"/>
      <c r="AM30" s="56"/>
      <c r="AN30" s="57">
        <f t="shared" si="5"/>
        <v>440</v>
      </c>
      <c r="AO30" s="1156"/>
      <c r="AP30" s="1150"/>
      <c r="AQ30" s="103"/>
      <c r="AR30" s="11">
        <f>SUBTOTAL(9,I30:AF30)</f>
        <v>440</v>
      </c>
      <c r="BH30" s="281"/>
      <c r="BI30" s="281"/>
      <c r="BJ30" s="281"/>
    </row>
    <row r="31" spans="2:95" ht="63" customHeight="1" thickBot="1" x14ac:dyDescent="0.25">
      <c r="B31" s="1164"/>
      <c r="C31" s="1174"/>
      <c r="D31" s="1196"/>
      <c r="E31" s="1199"/>
      <c r="F31" s="1172"/>
      <c r="G31" s="283" t="s">
        <v>137</v>
      </c>
      <c r="H31" s="581"/>
      <c r="I31" s="384"/>
      <c r="J31" s="286"/>
      <c r="K31" s="284"/>
      <c r="L31" s="384"/>
      <c r="M31" s="287"/>
      <c r="N31" s="287"/>
      <c r="O31" s="286">
        <v>26</v>
      </c>
      <c r="P31" s="805">
        <v>26</v>
      </c>
      <c r="Q31" s="384">
        <v>26</v>
      </c>
      <c r="R31" s="287">
        <v>26</v>
      </c>
      <c r="S31" s="287">
        <v>26</v>
      </c>
      <c r="T31" s="287">
        <v>52</v>
      </c>
      <c r="U31" s="327">
        <v>52</v>
      </c>
      <c r="V31" s="384">
        <v>52</v>
      </c>
      <c r="W31" s="287">
        <v>52</v>
      </c>
      <c r="X31" s="287">
        <v>26</v>
      </c>
      <c r="Y31" s="287">
        <v>26</v>
      </c>
      <c r="Z31" s="805">
        <v>26</v>
      </c>
      <c r="AA31" s="286">
        <v>24</v>
      </c>
      <c r="AB31" s="285"/>
      <c r="AC31" s="287"/>
      <c r="AD31" s="286"/>
      <c r="AE31" s="805"/>
      <c r="AF31" s="287"/>
      <c r="AG31" s="287"/>
      <c r="AH31" s="327"/>
      <c r="AI31" s="287"/>
      <c r="AJ31" s="327"/>
      <c r="AK31" s="327"/>
      <c r="AL31" s="287"/>
      <c r="AM31" s="285"/>
      <c r="AN31" s="288">
        <f t="shared" si="5"/>
        <v>440</v>
      </c>
      <c r="AO31" s="1159"/>
      <c r="AP31" s="1150"/>
      <c r="AQ31" s="887"/>
    </row>
    <row r="32" spans="2:95" s="36" customFormat="1" ht="60" hidden="1" customHeight="1" thickTop="1" x14ac:dyDescent="0.2">
      <c r="B32" s="1162">
        <v>2</v>
      </c>
      <c r="C32" s="1165" t="s">
        <v>49</v>
      </c>
      <c r="D32" s="1167" t="s">
        <v>50</v>
      </c>
      <c r="E32" s="1168" t="s">
        <v>19</v>
      </c>
      <c r="F32" s="1170">
        <v>125</v>
      </c>
      <c r="G32" s="38" t="s">
        <v>51</v>
      </c>
      <c r="H32" s="572"/>
      <c r="I32" s="385"/>
      <c r="J32" s="250"/>
      <c r="K32" s="185"/>
      <c r="L32" s="385"/>
      <c r="M32" s="233"/>
      <c r="N32" s="233"/>
      <c r="O32" s="250"/>
      <c r="P32" s="829"/>
      <c r="Q32" s="385"/>
      <c r="R32" s="233"/>
      <c r="S32" s="233"/>
      <c r="T32" s="233"/>
      <c r="U32" s="664"/>
      <c r="V32" s="385"/>
      <c r="W32" s="233"/>
      <c r="X32" s="233"/>
      <c r="Y32" s="233"/>
      <c r="Z32" s="829"/>
      <c r="AA32" s="256"/>
      <c r="AB32" s="107"/>
      <c r="AC32" s="233"/>
      <c r="AD32" s="250"/>
      <c r="AE32" s="829"/>
      <c r="AF32" s="233"/>
      <c r="AG32" s="233"/>
      <c r="AH32" s="355"/>
      <c r="AI32" s="204"/>
      <c r="AJ32" s="355"/>
      <c r="AK32" s="355"/>
      <c r="AL32" s="276"/>
      <c r="AM32" s="107"/>
      <c r="AN32" s="108">
        <f t="shared" si="5"/>
        <v>0</v>
      </c>
      <c r="AO32" s="1155" t="s">
        <v>21</v>
      </c>
      <c r="AP32" s="1150"/>
      <c r="AQ32" s="103"/>
    </row>
    <row r="33" spans="2:44" ht="62.25" hidden="1" customHeight="1" thickBot="1" x14ac:dyDescent="0.25">
      <c r="B33" s="1164"/>
      <c r="C33" s="1174"/>
      <c r="D33" s="1175"/>
      <c r="E33" s="1176"/>
      <c r="F33" s="1172"/>
      <c r="G33" s="92" t="s">
        <v>23</v>
      </c>
      <c r="H33" s="582"/>
      <c r="I33" s="378"/>
      <c r="J33" s="244"/>
      <c r="K33" s="77"/>
      <c r="L33" s="378"/>
      <c r="M33" s="199"/>
      <c r="N33" s="235"/>
      <c r="O33" s="244"/>
      <c r="P33" s="847"/>
      <c r="Q33" s="378"/>
      <c r="R33" s="199"/>
      <c r="S33" s="199"/>
      <c r="T33" s="199"/>
      <c r="U33" s="321"/>
      <c r="V33" s="378"/>
      <c r="W33" s="235"/>
      <c r="X33" s="199"/>
      <c r="Y33" s="199"/>
      <c r="Z33" s="799"/>
      <c r="AA33" s="244"/>
      <c r="AB33" s="78"/>
      <c r="AC33" s="199"/>
      <c r="AD33" s="244"/>
      <c r="AE33" s="799"/>
      <c r="AF33" s="199"/>
      <c r="AG33" s="199"/>
      <c r="AH33" s="321"/>
      <c r="AI33" s="199"/>
      <c r="AJ33" s="321"/>
      <c r="AK33" s="321"/>
      <c r="AL33" s="199"/>
      <c r="AM33" s="63"/>
      <c r="AN33" s="79">
        <f t="shared" si="5"/>
        <v>0</v>
      </c>
      <c r="AO33" s="1156"/>
      <c r="AP33" s="1150"/>
      <c r="AQ33" s="887"/>
    </row>
    <row r="34" spans="2:44" s="36" customFormat="1" ht="60" hidden="1" customHeight="1" thickTop="1" x14ac:dyDescent="0.2">
      <c r="B34" s="1193">
        <v>3</v>
      </c>
      <c r="C34" s="1177" t="s">
        <v>52</v>
      </c>
      <c r="D34" s="1207" t="s">
        <v>53</v>
      </c>
      <c r="E34" s="1208" t="s">
        <v>19</v>
      </c>
      <c r="F34" s="1200">
        <v>140</v>
      </c>
      <c r="G34" s="67" t="s">
        <v>20</v>
      </c>
      <c r="H34" s="578"/>
      <c r="I34" s="379"/>
      <c r="J34" s="245"/>
      <c r="K34" s="81"/>
      <c r="L34" s="379"/>
      <c r="M34" s="200"/>
      <c r="N34" s="205"/>
      <c r="O34" s="251"/>
      <c r="P34" s="806"/>
      <c r="Q34" s="386"/>
      <c r="R34" s="205"/>
      <c r="S34" s="205"/>
      <c r="T34" s="205"/>
      <c r="U34" s="350"/>
      <c r="V34" s="386"/>
      <c r="W34" s="205"/>
      <c r="X34" s="205"/>
      <c r="Y34" s="205"/>
      <c r="Z34" s="806"/>
      <c r="AA34" s="251"/>
      <c r="AB34" s="187"/>
      <c r="AC34" s="205"/>
      <c r="AD34" s="251"/>
      <c r="AE34" s="806"/>
      <c r="AF34" s="205"/>
      <c r="AG34" s="205"/>
      <c r="AH34" s="350"/>
      <c r="AI34" s="205"/>
      <c r="AJ34" s="350"/>
      <c r="AK34" s="350"/>
      <c r="AL34" s="205"/>
      <c r="AM34" s="70"/>
      <c r="AN34" s="71">
        <f t="shared" si="5"/>
        <v>0</v>
      </c>
      <c r="AO34" s="1210" t="s">
        <v>21</v>
      </c>
      <c r="AP34" s="1150"/>
      <c r="AQ34" s="103"/>
    </row>
    <row r="35" spans="2:44" ht="60" hidden="1" customHeight="1" thickBot="1" x14ac:dyDescent="0.25">
      <c r="B35" s="1193"/>
      <c r="C35" s="1166"/>
      <c r="D35" s="1187"/>
      <c r="E35" s="1203"/>
      <c r="F35" s="1200"/>
      <c r="G35" s="109" t="s">
        <v>23</v>
      </c>
      <c r="H35" s="579"/>
      <c r="I35" s="387"/>
      <c r="J35" s="252"/>
      <c r="K35" s="110"/>
      <c r="L35" s="387"/>
      <c r="M35" s="206"/>
      <c r="N35" s="206"/>
      <c r="O35" s="252"/>
      <c r="P35" s="807"/>
      <c r="Q35" s="387"/>
      <c r="R35" s="206"/>
      <c r="S35" s="206"/>
      <c r="T35" s="206"/>
      <c r="U35" s="328"/>
      <c r="V35" s="387"/>
      <c r="W35" s="206"/>
      <c r="X35" s="206"/>
      <c r="Y35" s="206"/>
      <c r="Z35" s="807"/>
      <c r="AA35" s="252"/>
      <c r="AB35" s="76"/>
      <c r="AC35" s="206"/>
      <c r="AD35" s="252"/>
      <c r="AE35" s="807"/>
      <c r="AF35" s="206"/>
      <c r="AG35" s="206"/>
      <c r="AH35" s="328"/>
      <c r="AI35" s="206"/>
      <c r="AJ35" s="328"/>
      <c r="AK35" s="328"/>
      <c r="AL35" s="206"/>
      <c r="AM35" s="44"/>
      <c r="AN35" s="47">
        <f t="shared" si="5"/>
        <v>0</v>
      </c>
      <c r="AO35" s="1211"/>
      <c r="AP35" s="1150"/>
      <c r="AQ35" s="887"/>
    </row>
    <row r="36" spans="2:44" s="36" customFormat="1" ht="60" hidden="1" customHeight="1" thickTop="1" x14ac:dyDescent="0.2">
      <c r="B36" s="1193"/>
      <c r="C36" s="1173" t="s">
        <v>54</v>
      </c>
      <c r="D36" s="1190" t="s">
        <v>55</v>
      </c>
      <c r="E36" s="1204" t="s">
        <v>56</v>
      </c>
      <c r="F36" s="1200"/>
      <c r="G36" s="49" t="s">
        <v>20</v>
      </c>
      <c r="H36" s="574"/>
      <c r="I36" s="388"/>
      <c r="J36" s="253"/>
      <c r="K36" s="112"/>
      <c r="L36" s="388"/>
      <c r="M36" s="207"/>
      <c r="N36" s="207"/>
      <c r="O36" s="253"/>
      <c r="P36" s="808"/>
      <c r="Q36" s="388"/>
      <c r="R36" s="207"/>
      <c r="S36" s="207"/>
      <c r="T36" s="207"/>
      <c r="U36" s="329"/>
      <c r="V36" s="388"/>
      <c r="W36" s="207"/>
      <c r="X36" s="207"/>
      <c r="Y36" s="207"/>
      <c r="Z36" s="808"/>
      <c r="AA36" s="253"/>
      <c r="AB36" s="111"/>
      <c r="AC36" s="207"/>
      <c r="AD36" s="253"/>
      <c r="AE36" s="808"/>
      <c r="AF36" s="207"/>
      <c r="AG36" s="207"/>
      <c r="AH36" s="329"/>
      <c r="AI36" s="207"/>
      <c r="AJ36" s="329"/>
      <c r="AK36" s="329"/>
      <c r="AL36" s="207"/>
      <c r="AM36" s="59"/>
      <c r="AN36" s="61">
        <f t="shared" si="5"/>
        <v>0</v>
      </c>
      <c r="AO36" s="1210" t="s">
        <v>21</v>
      </c>
      <c r="AP36" s="1150"/>
      <c r="AQ36" s="103"/>
    </row>
    <row r="37" spans="2:44" ht="60" hidden="1" customHeight="1" thickBot="1" x14ac:dyDescent="0.25">
      <c r="B37" s="1206"/>
      <c r="C37" s="1174"/>
      <c r="D37" s="1212"/>
      <c r="E37" s="1213"/>
      <c r="F37" s="1209"/>
      <c r="G37" s="109" t="s">
        <v>23</v>
      </c>
      <c r="H37" s="579"/>
      <c r="I37" s="387"/>
      <c r="J37" s="244"/>
      <c r="K37" s="77"/>
      <c r="L37" s="378"/>
      <c r="M37" s="199"/>
      <c r="N37" s="199"/>
      <c r="O37" s="244"/>
      <c r="P37" s="799"/>
      <c r="Q37" s="378"/>
      <c r="R37" s="199"/>
      <c r="S37" s="199"/>
      <c r="T37" s="199"/>
      <c r="U37" s="321"/>
      <c r="V37" s="378"/>
      <c r="W37" s="199"/>
      <c r="X37" s="199"/>
      <c r="Y37" s="199"/>
      <c r="Z37" s="799"/>
      <c r="AA37" s="244"/>
      <c r="AB37" s="78"/>
      <c r="AC37" s="199"/>
      <c r="AD37" s="244"/>
      <c r="AE37" s="799"/>
      <c r="AF37" s="199"/>
      <c r="AG37" s="199"/>
      <c r="AH37" s="321"/>
      <c r="AI37" s="199"/>
      <c r="AJ37" s="321"/>
      <c r="AK37" s="321"/>
      <c r="AL37" s="199"/>
      <c r="AM37" s="63"/>
      <c r="AN37" s="79">
        <f t="shared" si="5"/>
        <v>0</v>
      </c>
      <c r="AO37" s="1211"/>
      <c r="AP37" s="1150"/>
      <c r="AQ37" s="887"/>
    </row>
    <row r="38" spans="2:44" s="36" customFormat="1" ht="60" hidden="1" customHeight="1" thickTop="1" x14ac:dyDescent="0.2">
      <c r="B38" s="1201">
        <v>4</v>
      </c>
      <c r="C38" s="1165" t="s">
        <v>57</v>
      </c>
      <c r="D38" s="1187" t="s">
        <v>58</v>
      </c>
      <c r="E38" s="1203" t="s">
        <v>59</v>
      </c>
      <c r="F38" s="1189">
        <v>200</v>
      </c>
      <c r="G38" s="49" t="s">
        <v>20</v>
      </c>
      <c r="H38" s="574"/>
      <c r="I38" s="381"/>
      <c r="J38" s="245"/>
      <c r="K38" s="81"/>
      <c r="L38" s="379"/>
      <c r="M38" s="200"/>
      <c r="N38" s="200"/>
      <c r="O38" s="245"/>
      <c r="P38" s="800"/>
      <c r="Q38" s="379"/>
      <c r="R38" s="200"/>
      <c r="S38" s="200"/>
      <c r="T38" s="200"/>
      <c r="U38" s="322"/>
      <c r="V38" s="379"/>
      <c r="W38" s="200"/>
      <c r="X38" s="200"/>
      <c r="Y38" s="200"/>
      <c r="Z38" s="800"/>
      <c r="AA38" s="245"/>
      <c r="AB38" s="82"/>
      <c r="AC38" s="200"/>
      <c r="AD38" s="245"/>
      <c r="AE38" s="800"/>
      <c r="AF38" s="200"/>
      <c r="AG38" s="200"/>
      <c r="AH38" s="322"/>
      <c r="AI38" s="200"/>
      <c r="AJ38" s="322"/>
      <c r="AK38" s="322"/>
      <c r="AL38" s="200"/>
      <c r="AM38" s="83"/>
      <c r="AN38" s="84">
        <f t="shared" si="5"/>
        <v>0</v>
      </c>
      <c r="AO38" s="1205" t="s">
        <v>21</v>
      </c>
      <c r="AP38" s="1150"/>
      <c r="AQ38" s="103"/>
    </row>
    <row r="39" spans="2:44" ht="63.75" hidden="1" customHeight="1" thickBot="1" x14ac:dyDescent="0.25">
      <c r="B39" s="1202"/>
      <c r="C39" s="1174"/>
      <c r="D39" s="1190"/>
      <c r="E39" s="1204"/>
      <c r="F39" s="1192"/>
      <c r="G39" s="109" t="s">
        <v>23</v>
      </c>
      <c r="H39" s="579"/>
      <c r="I39" s="380"/>
      <c r="J39" s="254"/>
      <c r="K39" s="113"/>
      <c r="L39" s="389"/>
      <c r="M39" s="208"/>
      <c r="N39" s="208"/>
      <c r="O39" s="254"/>
      <c r="P39" s="809"/>
      <c r="Q39" s="389"/>
      <c r="R39" s="208"/>
      <c r="S39" s="208"/>
      <c r="T39" s="208"/>
      <c r="U39" s="330"/>
      <c r="V39" s="389"/>
      <c r="W39" s="208"/>
      <c r="X39" s="208"/>
      <c r="Y39" s="208"/>
      <c r="Z39" s="809"/>
      <c r="AA39" s="254"/>
      <c r="AB39" s="114"/>
      <c r="AC39" s="208"/>
      <c r="AD39" s="254"/>
      <c r="AE39" s="809"/>
      <c r="AF39" s="208"/>
      <c r="AG39" s="208"/>
      <c r="AH39" s="330"/>
      <c r="AI39" s="208"/>
      <c r="AJ39" s="330"/>
      <c r="AK39" s="330"/>
      <c r="AL39" s="208"/>
      <c r="AM39" s="115"/>
      <c r="AN39" s="116">
        <f t="shared" si="5"/>
        <v>0</v>
      </c>
      <c r="AO39" s="1185"/>
      <c r="AP39" s="1150"/>
      <c r="AQ39" s="887"/>
    </row>
    <row r="40" spans="2:44" s="36" customFormat="1" ht="59.25" customHeight="1" thickTop="1" x14ac:dyDescent="0.2">
      <c r="B40" s="1214">
        <v>3</v>
      </c>
      <c r="C40" s="1165" t="s">
        <v>60</v>
      </c>
      <c r="D40" s="1218" t="s">
        <v>61</v>
      </c>
      <c r="E40" s="1168" t="s">
        <v>29</v>
      </c>
      <c r="F40" s="1170">
        <v>250</v>
      </c>
      <c r="G40" s="38" t="s">
        <v>20</v>
      </c>
      <c r="H40" s="550"/>
      <c r="I40" s="391"/>
      <c r="J40" s="249"/>
      <c r="K40" s="98"/>
      <c r="L40" s="390"/>
      <c r="M40" s="209"/>
      <c r="N40" s="651"/>
      <c r="O40" s="639"/>
      <c r="P40" s="824"/>
      <c r="Q40" s="390"/>
      <c r="R40" s="209"/>
      <c r="S40" s="209"/>
      <c r="T40" s="209"/>
      <c r="U40" s="858"/>
      <c r="V40" s="647"/>
      <c r="W40" s="653"/>
      <c r="X40" s="653"/>
      <c r="Y40" s="653"/>
      <c r="Z40" s="862"/>
      <c r="AA40" s="639"/>
      <c r="AB40" s="784"/>
      <c r="AC40" s="209"/>
      <c r="AD40" s="249"/>
      <c r="AE40" s="824"/>
      <c r="AF40" s="209"/>
      <c r="AG40" s="209"/>
      <c r="AH40" s="326">
        <v>0</v>
      </c>
      <c r="AI40" s="209">
        <v>0</v>
      </c>
      <c r="AJ40" s="326">
        <v>0</v>
      </c>
      <c r="AK40" s="326"/>
      <c r="AL40" s="209"/>
      <c r="AM40" s="100"/>
      <c r="AN40" s="102">
        <f t="shared" si="5"/>
        <v>0</v>
      </c>
      <c r="AO40" s="1155" t="s">
        <v>62</v>
      </c>
      <c r="AP40" s="1150"/>
      <c r="AQ40" s="1332">
        <f>SUBTOTAL(9, I40:AF40)</f>
        <v>0</v>
      </c>
    </row>
    <row r="41" spans="2:44" s="36" customFormat="1" ht="59.25" customHeight="1" x14ac:dyDescent="0.2">
      <c r="B41" s="1193"/>
      <c r="C41" s="1177"/>
      <c r="D41" s="1219"/>
      <c r="E41" s="1221"/>
      <c r="F41" s="1189"/>
      <c r="G41" s="117" t="s">
        <v>23</v>
      </c>
      <c r="H41" s="549"/>
      <c r="I41" s="387"/>
      <c r="J41" s="252"/>
      <c r="K41" s="110"/>
      <c r="L41" s="387"/>
      <c r="M41" s="206"/>
      <c r="N41" s="206"/>
      <c r="O41" s="252"/>
      <c r="P41" s="807"/>
      <c r="Q41" s="387"/>
      <c r="R41" s="206"/>
      <c r="S41" s="206"/>
      <c r="T41" s="241"/>
      <c r="U41" s="677"/>
      <c r="V41" s="374"/>
      <c r="W41" s="195"/>
      <c r="X41" s="206"/>
      <c r="Y41" s="206">
        <v>20</v>
      </c>
      <c r="Z41" s="807">
        <v>20</v>
      </c>
      <c r="AA41" s="239"/>
      <c r="AB41" s="673">
        <v>2</v>
      </c>
      <c r="AC41" s="206">
        <v>30</v>
      </c>
      <c r="AD41" s="252">
        <v>10</v>
      </c>
      <c r="AE41" s="807">
        <v>40</v>
      </c>
      <c r="AF41" s="206">
        <v>120</v>
      </c>
      <c r="AG41" s="206"/>
      <c r="AH41" s="328"/>
      <c r="AI41" s="206"/>
      <c r="AJ41" s="328"/>
      <c r="AK41" s="328"/>
      <c r="AL41" s="206"/>
      <c r="AM41" s="44"/>
      <c r="AN41" s="47">
        <f t="shared" si="5"/>
        <v>242</v>
      </c>
      <c r="AO41" s="1156"/>
      <c r="AP41" s="1150"/>
      <c r="AQ41" s="103"/>
      <c r="AR41" s="11">
        <f>SUBTOTAL(9,I41:AF41)</f>
        <v>242</v>
      </c>
    </row>
    <row r="42" spans="2:44" ht="63" customHeight="1" thickBot="1" x14ac:dyDescent="0.25">
      <c r="B42" s="1193"/>
      <c r="C42" s="1166"/>
      <c r="D42" s="1220"/>
      <c r="E42" s="1169"/>
      <c r="F42" s="1171"/>
      <c r="G42" s="289" t="s">
        <v>137</v>
      </c>
      <c r="H42" s="544"/>
      <c r="I42" s="376"/>
      <c r="J42" s="292"/>
      <c r="K42" s="290"/>
      <c r="L42" s="376"/>
      <c r="M42" s="293"/>
      <c r="N42" s="293"/>
      <c r="O42" s="292"/>
      <c r="P42" s="797"/>
      <c r="Q42" s="376"/>
      <c r="R42" s="293"/>
      <c r="S42" s="293"/>
      <c r="T42" s="293"/>
      <c r="U42" s="320"/>
      <c r="V42" s="376"/>
      <c r="W42" s="293"/>
      <c r="X42" s="293"/>
      <c r="Y42" s="293"/>
      <c r="Z42" s="797"/>
      <c r="AA42" s="292"/>
      <c r="AB42" s="291">
        <v>62</v>
      </c>
      <c r="AC42" s="293">
        <v>60</v>
      </c>
      <c r="AD42" s="292">
        <v>60</v>
      </c>
      <c r="AE42" s="797">
        <v>60</v>
      </c>
      <c r="AF42" s="293"/>
      <c r="AG42" s="293"/>
      <c r="AH42" s="320"/>
      <c r="AI42" s="293"/>
      <c r="AJ42" s="320"/>
      <c r="AK42" s="320"/>
      <c r="AL42" s="293"/>
      <c r="AM42" s="291"/>
      <c r="AN42" s="294">
        <f t="shared" si="5"/>
        <v>242</v>
      </c>
      <c r="AO42" s="1156"/>
      <c r="AP42" s="1150"/>
      <c r="AQ42" s="1332"/>
      <c r="AR42" s="36"/>
    </row>
    <row r="43" spans="2:44" s="36" customFormat="1" ht="58.25" hidden="1" customHeight="1" x14ac:dyDescent="0.2">
      <c r="B43" s="1193"/>
      <c r="C43" s="1173" t="s">
        <v>60</v>
      </c>
      <c r="D43" s="1225" t="s">
        <v>63</v>
      </c>
      <c r="E43" s="1222" t="s">
        <v>29</v>
      </c>
      <c r="F43" s="1171"/>
      <c r="G43" s="49" t="s">
        <v>20</v>
      </c>
      <c r="H43" s="550"/>
      <c r="I43" s="391"/>
      <c r="J43" s="255"/>
      <c r="K43" s="118"/>
      <c r="L43" s="391"/>
      <c r="M43" s="210"/>
      <c r="N43" s="210"/>
      <c r="O43" s="255"/>
      <c r="P43" s="811"/>
      <c r="Q43" s="391"/>
      <c r="R43" s="210"/>
      <c r="S43" s="210"/>
      <c r="T43" s="210"/>
      <c r="U43" s="331"/>
      <c r="V43" s="542"/>
      <c r="W43" s="210"/>
      <c r="X43" s="210"/>
      <c r="Y43" s="197"/>
      <c r="Z43" s="811"/>
      <c r="AA43" s="255"/>
      <c r="AB43" s="97"/>
      <c r="AC43" s="210"/>
      <c r="AD43" s="255"/>
      <c r="AE43" s="811"/>
      <c r="AF43" s="210"/>
      <c r="AG43" s="210"/>
      <c r="AH43" s="331"/>
      <c r="AI43" s="210"/>
      <c r="AJ43" s="331"/>
      <c r="AK43" s="331"/>
      <c r="AL43" s="210"/>
      <c r="AM43" s="59"/>
      <c r="AN43" s="61">
        <f t="shared" si="5"/>
        <v>0</v>
      </c>
      <c r="AO43" s="1158" t="s">
        <v>21</v>
      </c>
      <c r="AP43" s="1150"/>
      <c r="AQ43" s="1332"/>
      <c r="AR43" s="11">
        <f t="shared" ref="AR43:AR45" si="6">SUBTOTAL(9,I43:AF43)</f>
        <v>0</v>
      </c>
    </row>
    <row r="44" spans="2:44" s="36" customFormat="1" ht="58.25" hidden="1" customHeight="1" x14ac:dyDescent="0.2">
      <c r="B44" s="1193"/>
      <c r="C44" s="1177"/>
      <c r="D44" s="1226"/>
      <c r="E44" s="1223"/>
      <c r="F44" s="1192"/>
      <c r="G44" s="109" t="s">
        <v>23</v>
      </c>
      <c r="H44" s="366"/>
      <c r="I44" s="382"/>
      <c r="J44" s="248"/>
      <c r="K44" s="93"/>
      <c r="L44" s="382"/>
      <c r="M44" s="203"/>
      <c r="N44" s="203"/>
      <c r="O44" s="248"/>
      <c r="P44" s="803"/>
      <c r="Q44" s="382"/>
      <c r="R44" s="203"/>
      <c r="S44" s="203"/>
      <c r="T44" s="203"/>
      <c r="U44" s="325"/>
      <c r="V44" s="382"/>
      <c r="W44" s="203"/>
      <c r="X44" s="203"/>
      <c r="Y44" s="203"/>
      <c r="Z44" s="803"/>
      <c r="AA44" s="248"/>
      <c r="AB44" s="94"/>
      <c r="AC44" s="203"/>
      <c r="AD44" s="248"/>
      <c r="AE44" s="803"/>
      <c r="AF44" s="203"/>
      <c r="AG44" s="203"/>
      <c r="AH44" s="325"/>
      <c r="AI44" s="203"/>
      <c r="AJ44" s="325"/>
      <c r="AK44" s="325"/>
      <c r="AL44" s="203"/>
      <c r="AM44" s="56"/>
      <c r="AN44" s="57">
        <f t="shared" si="5"/>
        <v>0</v>
      </c>
      <c r="AO44" s="1156"/>
      <c r="AP44" s="1150"/>
      <c r="AQ44" s="1332"/>
    </row>
    <row r="45" spans="2:44" ht="63" hidden="1" customHeight="1" thickBot="1" x14ac:dyDescent="0.25">
      <c r="B45" s="1206"/>
      <c r="C45" s="1166"/>
      <c r="D45" s="1220"/>
      <c r="E45" s="1223"/>
      <c r="F45" s="1192"/>
      <c r="G45" s="283" t="s">
        <v>137</v>
      </c>
      <c r="H45" s="551"/>
      <c r="I45" s="392"/>
      <c r="J45" s="297"/>
      <c r="K45" s="295"/>
      <c r="L45" s="392"/>
      <c r="M45" s="298"/>
      <c r="N45" s="298"/>
      <c r="O45" s="297"/>
      <c r="P45" s="812"/>
      <c r="Q45" s="392"/>
      <c r="R45" s="298"/>
      <c r="S45" s="298"/>
      <c r="T45" s="298"/>
      <c r="U45" s="332"/>
      <c r="V45" s="392"/>
      <c r="W45" s="298"/>
      <c r="X45" s="298"/>
      <c r="Y45" s="298"/>
      <c r="Z45" s="812"/>
      <c r="AA45" s="297"/>
      <c r="AB45" s="296"/>
      <c r="AC45" s="298"/>
      <c r="AD45" s="297"/>
      <c r="AE45" s="812"/>
      <c r="AF45" s="298"/>
      <c r="AG45" s="298"/>
      <c r="AH45" s="332"/>
      <c r="AI45" s="298"/>
      <c r="AJ45" s="332"/>
      <c r="AK45" s="332"/>
      <c r="AL45" s="298"/>
      <c r="AM45" s="296"/>
      <c r="AN45" s="299">
        <f t="shared" si="5"/>
        <v>0</v>
      </c>
      <c r="AO45" s="1156"/>
      <c r="AP45" s="1150"/>
      <c r="AQ45" s="1332"/>
      <c r="AR45" s="11">
        <f t="shared" ref="AR45" si="7">SUBTOTAL(9,I45:AF45)</f>
        <v>0</v>
      </c>
    </row>
    <row r="46" spans="2:44" s="36" customFormat="1" ht="60" customHeight="1" thickTop="1" x14ac:dyDescent="0.2">
      <c r="B46" s="1214">
        <v>4</v>
      </c>
      <c r="C46" s="1173" t="s">
        <v>64</v>
      </c>
      <c r="D46" s="1167" t="s">
        <v>65</v>
      </c>
      <c r="E46" s="1168" t="s">
        <v>29</v>
      </c>
      <c r="F46" s="1217">
        <v>250</v>
      </c>
      <c r="G46" s="38" t="s">
        <v>20</v>
      </c>
      <c r="H46" s="547"/>
      <c r="I46" s="383"/>
      <c r="J46" s="256"/>
      <c r="K46" s="101"/>
      <c r="L46" s="383"/>
      <c r="M46" s="204"/>
      <c r="N46" s="204"/>
      <c r="O46" s="256"/>
      <c r="P46" s="804"/>
      <c r="Q46" s="383"/>
      <c r="R46" s="204"/>
      <c r="S46" s="204"/>
      <c r="T46" s="204"/>
      <c r="U46" s="676"/>
      <c r="V46" s="647"/>
      <c r="W46" s="204"/>
      <c r="X46" s="204"/>
      <c r="Y46" s="204"/>
      <c r="Z46" s="804"/>
      <c r="AA46" s="256"/>
      <c r="AB46" s="100"/>
      <c r="AC46" s="204"/>
      <c r="AD46" s="256"/>
      <c r="AE46" s="804"/>
      <c r="AF46" s="204"/>
      <c r="AG46" s="204"/>
      <c r="AH46" s="333">
        <v>0</v>
      </c>
      <c r="AI46" s="204">
        <v>0</v>
      </c>
      <c r="AJ46" s="333">
        <v>0</v>
      </c>
      <c r="AK46" s="326"/>
      <c r="AL46" s="209"/>
      <c r="AM46" s="100">
        <v>0</v>
      </c>
      <c r="AN46" s="102">
        <f t="shared" si="5"/>
        <v>0</v>
      </c>
      <c r="AO46" s="1155" t="s">
        <v>62</v>
      </c>
      <c r="AP46" s="1150"/>
      <c r="AQ46" s="1332">
        <f>SUBTOTAL(9, I46:AF46)</f>
        <v>0</v>
      </c>
    </row>
    <row r="47" spans="2:44" s="36" customFormat="1" ht="60" customHeight="1" x14ac:dyDescent="0.2">
      <c r="B47" s="1193"/>
      <c r="C47" s="1177"/>
      <c r="D47" s="1207"/>
      <c r="E47" s="1216"/>
      <c r="F47" s="1200"/>
      <c r="G47" s="109" t="s">
        <v>23</v>
      </c>
      <c r="H47" s="549"/>
      <c r="I47" s="387"/>
      <c r="J47" s="241"/>
      <c r="K47" s="55"/>
      <c r="L47" s="374"/>
      <c r="M47" s="196"/>
      <c r="N47" s="196"/>
      <c r="O47" s="241"/>
      <c r="P47" s="764"/>
      <c r="Q47" s="372"/>
      <c r="R47" s="196"/>
      <c r="S47" s="196"/>
      <c r="T47" s="196"/>
      <c r="U47" s="318"/>
      <c r="V47" s="374"/>
      <c r="W47" s="196"/>
      <c r="X47" s="195"/>
      <c r="Y47" s="196"/>
      <c r="Z47" s="677"/>
      <c r="AA47" s="241"/>
      <c r="AB47" s="56"/>
      <c r="AC47" s="230">
        <v>2</v>
      </c>
      <c r="AD47" s="241"/>
      <c r="AE47" s="764">
        <v>60</v>
      </c>
      <c r="AF47" s="196"/>
      <c r="AG47" s="196"/>
      <c r="AH47" s="325">
        <v>0</v>
      </c>
      <c r="AI47" s="203"/>
      <c r="AJ47" s="325"/>
      <c r="AK47" s="325"/>
      <c r="AL47" s="203"/>
      <c r="AM47" s="56"/>
      <c r="AN47" s="57">
        <f t="shared" si="5"/>
        <v>62</v>
      </c>
      <c r="AO47" s="1156"/>
      <c r="AP47" s="1150"/>
      <c r="AQ47" s="103"/>
      <c r="AR47" s="11">
        <f>SUBTOTAL(9,I47:AF47)</f>
        <v>62</v>
      </c>
    </row>
    <row r="48" spans="2:44" ht="60" customHeight="1" thickBot="1" x14ac:dyDescent="0.25">
      <c r="B48" s="1193"/>
      <c r="C48" s="1166"/>
      <c r="D48" s="1215"/>
      <c r="E48" s="1191"/>
      <c r="F48" s="1200"/>
      <c r="G48" s="522" t="s">
        <v>137</v>
      </c>
      <c r="H48" s="556"/>
      <c r="I48" s="403"/>
      <c r="J48" s="303"/>
      <c r="K48" s="301"/>
      <c r="L48" s="403"/>
      <c r="M48" s="304"/>
      <c r="N48" s="304"/>
      <c r="O48" s="303"/>
      <c r="P48" s="826"/>
      <c r="Q48" s="403"/>
      <c r="R48" s="304"/>
      <c r="S48" s="304"/>
      <c r="T48" s="304"/>
      <c r="U48" s="340"/>
      <c r="V48" s="403"/>
      <c r="W48" s="304"/>
      <c r="X48" s="304"/>
      <c r="Y48" s="304"/>
      <c r="Z48" s="826"/>
      <c r="AA48" s="303"/>
      <c r="AB48" s="302"/>
      <c r="AC48" s="304">
        <v>62</v>
      </c>
      <c r="AD48" s="303">
        <v>60</v>
      </c>
      <c r="AE48" s="826">
        <v>60</v>
      </c>
      <c r="AF48" s="304"/>
      <c r="AG48" s="304"/>
      <c r="AH48" s="340"/>
      <c r="AI48" s="304"/>
      <c r="AJ48" s="340"/>
      <c r="AK48" s="340"/>
      <c r="AL48" s="304"/>
      <c r="AM48" s="302"/>
      <c r="AN48" s="305">
        <f t="shared" si="5"/>
        <v>182</v>
      </c>
      <c r="AO48" s="1156"/>
      <c r="AP48" s="1150"/>
      <c r="AQ48" s="1332"/>
    </row>
    <row r="49" spans="2:44" s="36" customFormat="1" ht="60" hidden="1" customHeight="1" x14ac:dyDescent="0.2">
      <c r="B49" s="1193"/>
      <c r="C49" s="1173" t="s">
        <v>64</v>
      </c>
      <c r="D49" s="1187" t="s">
        <v>66</v>
      </c>
      <c r="E49" s="1222" t="s">
        <v>29</v>
      </c>
      <c r="F49" s="1200"/>
      <c r="G49" s="67" t="s">
        <v>20</v>
      </c>
      <c r="H49" s="601"/>
      <c r="I49" s="407"/>
      <c r="J49" s="269"/>
      <c r="K49" s="168"/>
      <c r="L49" s="407"/>
      <c r="M49" s="224"/>
      <c r="N49" s="224"/>
      <c r="O49" s="269"/>
      <c r="P49" s="825"/>
      <c r="Q49" s="407"/>
      <c r="R49" s="224"/>
      <c r="S49" s="224"/>
      <c r="T49" s="224"/>
      <c r="U49" s="344"/>
      <c r="V49" s="648"/>
      <c r="W49" s="223"/>
      <c r="X49" s="223"/>
      <c r="Y49" s="223"/>
      <c r="Z49" s="828"/>
      <c r="AA49" s="269"/>
      <c r="AB49" s="120"/>
      <c r="AC49" s="224"/>
      <c r="AD49" s="269"/>
      <c r="AE49" s="825"/>
      <c r="AF49" s="224"/>
      <c r="AG49" s="224"/>
      <c r="AH49" s="344"/>
      <c r="AI49" s="224"/>
      <c r="AJ49" s="344"/>
      <c r="AK49" s="344"/>
      <c r="AL49" s="224"/>
      <c r="AM49" s="164">
        <v>0</v>
      </c>
      <c r="AN49" s="167">
        <f t="shared" si="5"/>
        <v>0</v>
      </c>
      <c r="AO49" s="1158" t="s">
        <v>21</v>
      </c>
      <c r="AP49" s="1150"/>
      <c r="AQ49" s="1332"/>
    </row>
    <row r="50" spans="2:44" s="36" customFormat="1" ht="60" hidden="1" customHeight="1" x14ac:dyDescent="0.2">
      <c r="B50" s="1193"/>
      <c r="C50" s="1177"/>
      <c r="D50" s="1190"/>
      <c r="E50" s="1223"/>
      <c r="F50" s="1200"/>
      <c r="G50" s="109" t="s">
        <v>23</v>
      </c>
      <c r="H50" s="366"/>
      <c r="I50" s="382"/>
      <c r="J50" s="241"/>
      <c r="K50" s="55"/>
      <c r="L50" s="374"/>
      <c r="M50" s="196"/>
      <c r="N50" s="196"/>
      <c r="O50" s="241"/>
      <c r="P50" s="764"/>
      <c r="Q50" s="374"/>
      <c r="R50" s="196"/>
      <c r="S50" s="196"/>
      <c r="T50" s="196"/>
      <c r="U50" s="318"/>
      <c r="V50" s="374"/>
      <c r="W50" s="196"/>
      <c r="X50" s="196"/>
      <c r="Y50" s="196"/>
      <c r="Z50" s="764"/>
      <c r="AA50" s="241"/>
      <c r="AB50" s="56"/>
      <c r="AC50" s="196"/>
      <c r="AD50" s="241"/>
      <c r="AE50" s="764"/>
      <c r="AF50" s="196"/>
      <c r="AG50" s="196"/>
      <c r="AH50" s="318"/>
      <c r="AI50" s="203"/>
      <c r="AJ50" s="325"/>
      <c r="AK50" s="325"/>
      <c r="AL50" s="203"/>
      <c r="AM50" s="56"/>
      <c r="AN50" s="57">
        <f t="shared" si="5"/>
        <v>0</v>
      </c>
      <c r="AO50" s="1156"/>
      <c r="AP50" s="1150"/>
      <c r="AQ50" s="1332"/>
    </row>
    <row r="51" spans="2:44" ht="60" hidden="1" customHeight="1" thickBot="1" x14ac:dyDescent="0.25">
      <c r="B51" s="1206"/>
      <c r="C51" s="1174"/>
      <c r="D51" s="1175"/>
      <c r="E51" s="1224"/>
      <c r="F51" s="1209"/>
      <c r="G51" s="283" t="s">
        <v>137</v>
      </c>
      <c r="H51" s="548"/>
      <c r="I51" s="384"/>
      <c r="J51" s="286"/>
      <c r="K51" s="284"/>
      <c r="L51" s="384"/>
      <c r="M51" s="287"/>
      <c r="N51" s="287"/>
      <c r="O51" s="286"/>
      <c r="P51" s="805"/>
      <c r="Q51" s="384"/>
      <c r="R51" s="287"/>
      <c r="S51" s="287"/>
      <c r="T51" s="287"/>
      <c r="U51" s="327"/>
      <c r="V51" s="384"/>
      <c r="W51" s="287"/>
      <c r="X51" s="287"/>
      <c r="Y51" s="287"/>
      <c r="Z51" s="805"/>
      <c r="AA51" s="286"/>
      <c r="AB51" s="285"/>
      <c r="AC51" s="287"/>
      <c r="AD51" s="286"/>
      <c r="AE51" s="805"/>
      <c r="AF51" s="287"/>
      <c r="AG51" s="287"/>
      <c r="AH51" s="327"/>
      <c r="AI51" s="287"/>
      <c r="AJ51" s="327"/>
      <c r="AK51" s="327"/>
      <c r="AL51" s="287"/>
      <c r="AM51" s="285"/>
      <c r="AN51" s="288">
        <f t="shared" si="5"/>
        <v>0</v>
      </c>
      <c r="AO51" s="1159"/>
      <c r="AP51" s="1150"/>
      <c r="AQ51" s="1332"/>
    </row>
    <row r="52" spans="2:44" ht="60" customHeight="1" thickTop="1" x14ac:dyDescent="0.2">
      <c r="B52" s="1214">
        <v>5</v>
      </c>
      <c r="C52" s="1165" t="s">
        <v>67</v>
      </c>
      <c r="D52" s="1167" t="s">
        <v>150</v>
      </c>
      <c r="E52" s="1168" t="s">
        <v>69</v>
      </c>
      <c r="F52" s="1170">
        <v>160</v>
      </c>
      <c r="G52" s="38" t="s">
        <v>20</v>
      </c>
      <c r="H52" s="545"/>
      <c r="I52" s="379"/>
      <c r="J52" s="632">
        <v>77</v>
      </c>
      <c r="K52" s="700">
        <v>77</v>
      </c>
      <c r="L52" s="393">
        <v>49</v>
      </c>
      <c r="M52" s="222">
        <v>38</v>
      </c>
      <c r="N52" s="222">
        <v>57</v>
      </c>
      <c r="O52" s="257">
        <v>52</v>
      </c>
      <c r="P52" s="813">
        <v>50</v>
      </c>
      <c r="Q52" s="393">
        <v>48</v>
      </c>
      <c r="R52" s="222">
        <v>49</v>
      </c>
      <c r="S52" s="222">
        <v>51</v>
      </c>
      <c r="T52" s="222">
        <v>52</v>
      </c>
      <c r="U52" s="334">
        <v>49</v>
      </c>
      <c r="V52" s="393">
        <v>47</v>
      </c>
      <c r="W52" s="222">
        <v>49</v>
      </c>
      <c r="X52" s="222">
        <v>49</v>
      </c>
      <c r="Y52" s="222">
        <v>50</v>
      </c>
      <c r="Z52" s="813">
        <v>49</v>
      </c>
      <c r="AA52" s="257">
        <v>49</v>
      </c>
      <c r="AB52" s="70">
        <v>49</v>
      </c>
      <c r="AC52" s="222"/>
      <c r="AD52" s="257">
        <v>56</v>
      </c>
      <c r="AE52" s="869">
        <v>42</v>
      </c>
      <c r="AF52" s="646">
        <v>0</v>
      </c>
      <c r="AG52" s="222"/>
      <c r="AH52" s="334"/>
      <c r="AI52" s="223"/>
      <c r="AJ52" s="363"/>
      <c r="AK52" s="344"/>
      <c r="AL52" s="224"/>
      <c r="AM52" s="83"/>
      <c r="AN52" s="121">
        <f t="shared" si="5"/>
        <v>1089</v>
      </c>
      <c r="AO52" s="886"/>
      <c r="AP52" s="1150"/>
      <c r="AQ52" s="1332">
        <f>SUBTOTAL(9, I52:AF52)</f>
        <v>1089</v>
      </c>
      <c r="AR52" s="36"/>
    </row>
    <row r="53" spans="2:44" ht="60" customHeight="1" x14ac:dyDescent="0.2">
      <c r="B53" s="1193"/>
      <c r="C53" s="1177"/>
      <c r="D53" s="1187"/>
      <c r="E53" s="1221"/>
      <c r="F53" s="1189"/>
      <c r="G53" s="109" t="s">
        <v>23</v>
      </c>
      <c r="H53" s="549"/>
      <c r="I53" s="387">
        <v>77</v>
      </c>
      <c r="J53" s="239">
        <v>77</v>
      </c>
      <c r="K53" s="45">
        <v>49</v>
      </c>
      <c r="L53" s="372">
        <v>38</v>
      </c>
      <c r="M53" s="195">
        <v>57</v>
      </c>
      <c r="N53" s="195">
        <v>52</v>
      </c>
      <c r="O53" s="239">
        <v>50</v>
      </c>
      <c r="P53" s="677">
        <v>48</v>
      </c>
      <c r="Q53" s="372">
        <v>49</v>
      </c>
      <c r="R53" s="195">
        <v>51</v>
      </c>
      <c r="S53" s="195">
        <v>52</v>
      </c>
      <c r="T53" s="195">
        <v>49</v>
      </c>
      <c r="U53" s="317">
        <v>47</v>
      </c>
      <c r="V53" s="372"/>
      <c r="W53" s="195"/>
      <c r="X53" s="195"/>
      <c r="Y53" s="195"/>
      <c r="Z53" s="677"/>
      <c r="AA53" s="239"/>
      <c r="AB53" s="44">
        <v>47</v>
      </c>
      <c r="AC53" s="195">
        <v>56</v>
      </c>
      <c r="AD53" s="239">
        <v>92</v>
      </c>
      <c r="AE53" s="677">
        <v>50</v>
      </c>
      <c r="AF53" s="195"/>
      <c r="AG53" s="195"/>
      <c r="AH53" s="317"/>
      <c r="AI53" s="206"/>
      <c r="AJ53" s="328"/>
      <c r="AK53" s="328"/>
      <c r="AL53" s="206"/>
      <c r="AM53" s="44"/>
      <c r="AN53" s="47">
        <f t="shared" si="5"/>
        <v>941</v>
      </c>
      <c r="AO53" s="886"/>
      <c r="AP53" s="1150"/>
      <c r="AQ53" s="103"/>
      <c r="AR53" s="11">
        <f>SUBTOTAL(9,I53:AF53)</f>
        <v>941</v>
      </c>
    </row>
    <row r="54" spans="2:44" ht="60" customHeight="1" thickBot="1" x14ac:dyDescent="0.25">
      <c r="B54" s="1193"/>
      <c r="C54" s="1166"/>
      <c r="D54" s="1142"/>
      <c r="E54" s="1169"/>
      <c r="F54" s="1171"/>
      <c r="G54" s="521" t="s">
        <v>137</v>
      </c>
      <c r="H54" s="544"/>
      <c r="I54" s="376">
        <v>77</v>
      </c>
      <c r="J54" s="292">
        <v>49</v>
      </c>
      <c r="K54" s="290">
        <v>38</v>
      </c>
      <c r="L54" s="376">
        <v>57</v>
      </c>
      <c r="M54" s="293">
        <v>52</v>
      </c>
      <c r="N54" s="293">
        <v>50</v>
      </c>
      <c r="O54" s="292">
        <v>48</v>
      </c>
      <c r="P54" s="797">
        <v>49</v>
      </c>
      <c r="Q54" s="376">
        <v>51</v>
      </c>
      <c r="R54" s="293">
        <v>52</v>
      </c>
      <c r="S54" s="293">
        <v>49</v>
      </c>
      <c r="T54" s="293">
        <v>47</v>
      </c>
      <c r="U54" s="320">
        <v>49</v>
      </c>
      <c r="V54" s="376">
        <v>49</v>
      </c>
      <c r="W54" s="293">
        <v>50</v>
      </c>
      <c r="X54" s="293">
        <v>49</v>
      </c>
      <c r="Y54" s="293">
        <v>49</v>
      </c>
      <c r="Z54" s="797">
        <v>49</v>
      </c>
      <c r="AA54" s="292">
        <v>47</v>
      </c>
      <c r="AB54" s="291">
        <v>56</v>
      </c>
      <c r="AC54" s="293">
        <v>42</v>
      </c>
      <c r="AD54" s="292">
        <v>50</v>
      </c>
      <c r="AE54" s="797">
        <v>50</v>
      </c>
      <c r="AF54" s="293"/>
      <c r="AG54" s="293"/>
      <c r="AH54" s="320"/>
      <c r="AI54" s="293"/>
      <c r="AJ54" s="320"/>
      <c r="AK54" s="320"/>
      <c r="AL54" s="293"/>
      <c r="AM54" s="291"/>
      <c r="AN54" s="294">
        <f t="shared" si="5"/>
        <v>1159</v>
      </c>
      <c r="AO54" s="886"/>
      <c r="AP54" s="1150"/>
      <c r="AQ54" s="1332"/>
    </row>
    <row r="55" spans="2:44" s="36" customFormat="1" ht="60" hidden="1" customHeight="1" thickTop="1" x14ac:dyDescent="0.2">
      <c r="B55" s="1193"/>
      <c r="C55" s="1177" t="s">
        <v>67</v>
      </c>
      <c r="D55" s="1187" t="s">
        <v>68</v>
      </c>
      <c r="E55" s="1221" t="s">
        <v>69</v>
      </c>
      <c r="F55" s="1189">
        <v>180</v>
      </c>
      <c r="G55" s="67" t="s">
        <v>20</v>
      </c>
      <c r="H55" s="583"/>
      <c r="I55" s="525"/>
      <c r="J55" s="257"/>
      <c r="K55" s="183"/>
      <c r="L55" s="393"/>
      <c r="M55" s="222"/>
      <c r="N55" s="222"/>
      <c r="O55" s="257"/>
      <c r="P55" s="813"/>
      <c r="Q55" s="393"/>
      <c r="R55" s="222"/>
      <c r="S55" s="222"/>
      <c r="T55" s="222"/>
      <c r="U55" s="334"/>
      <c r="V55" s="393"/>
      <c r="W55" s="222"/>
      <c r="X55" s="222"/>
      <c r="Y55" s="222"/>
      <c r="Z55" s="813"/>
      <c r="AA55" s="257"/>
      <c r="AB55" s="164"/>
      <c r="AC55" s="223"/>
      <c r="AD55" s="268"/>
      <c r="AE55" s="828"/>
      <c r="AF55" s="223"/>
      <c r="AG55" s="223"/>
      <c r="AH55" s="343"/>
      <c r="AI55" s="223"/>
      <c r="AJ55" s="343"/>
      <c r="AK55" s="344"/>
      <c r="AL55" s="224"/>
      <c r="AM55" s="83"/>
      <c r="AN55" s="121">
        <f t="shared" si="5"/>
        <v>0</v>
      </c>
      <c r="AO55" s="1155" t="s">
        <v>21</v>
      </c>
      <c r="AP55" s="1150"/>
      <c r="AQ55" s="1332"/>
    </row>
    <row r="56" spans="2:44" s="36" customFormat="1" ht="60" hidden="1" customHeight="1" x14ac:dyDescent="0.2">
      <c r="B56" s="1193"/>
      <c r="C56" s="1177"/>
      <c r="D56" s="1187"/>
      <c r="E56" s="1221"/>
      <c r="F56" s="1189"/>
      <c r="G56" s="109" t="s">
        <v>23</v>
      </c>
      <c r="H56" s="549"/>
      <c r="I56" s="387"/>
      <c r="J56" s="239"/>
      <c r="K56" s="45"/>
      <c r="L56" s="372"/>
      <c r="M56" s="195"/>
      <c r="N56" s="195"/>
      <c r="O56" s="239"/>
      <c r="P56" s="677"/>
      <c r="Q56" s="372"/>
      <c r="R56" s="195"/>
      <c r="S56" s="195"/>
      <c r="T56" s="195"/>
      <c r="U56" s="317"/>
      <c r="V56" s="372"/>
      <c r="W56" s="193"/>
      <c r="X56" s="195"/>
      <c r="Y56" s="195"/>
      <c r="Z56" s="677"/>
      <c r="AA56" s="239"/>
      <c r="AB56" s="44"/>
      <c r="AC56" s="195"/>
      <c r="AD56" s="239"/>
      <c r="AE56" s="677"/>
      <c r="AF56" s="195"/>
      <c r="AG56" s="195"/>
      <c r="AH56" s="317"/>
      <c r="AI56" s="206"/>
      <c r="AJ56" s="328"/>
      <c r="AK56" s="328"/>
      <c r="AL56" s="206"/>
      <c r="AM56" s="44"/>
      <c r="AN56" s="47">
        <f t="shared" si="5"/>
        <v>0</v>
      </c>
      <c r="AO56" s="1156"/>
      <c r="AP56" s="1150"/>
      <c r="AQ56" s="1332"/>
    </row>
    <row r="57" spans="2:44" ht="60" hidden="1" customHeight="1" thickBot="1" x14ac:dyDescent="0.25">
      <c r="B57" s="1206"/>
      <c r="C57" s="1166"/>
      <c r="D57" s="1142"/>
      <c r="E57" s="1169"/>
      <c r="F57" s="1171"/>
      <c r="G57" s="289" t="s">
        <v>137</v>
      </c>
      <c r="H57" s="544"/>
      <c r="I57" s="376"/>
      <c r="J57" s="292"/>
      <c r="K57" s="290"/>
      <c r="L57" s="376"/>
      <c r="M57" s="293"/>
      <c r="N57" s="293"/>
      <c r="O57" s="292"/>
      <c r="P57" s="797"/>
      <c r="Q57" s="376"/>
      <c r="R57" s="293"/>
      <c r="S57" s="293"/>
      <c r="T57" s="293"/>
      <c r="U57" s="320"/>
      <c r="V57" s="376"/>
      <c r="W57" s="293"/>
      <c r="X57" s="293"/>
      <c r="Y57" s="293"/>
      <c r="Z57" s="797"/>
      <c r="AA57" s="292"/>
      <c r="AB57" s="291"/>
      <c r="AC57" s="293"/>
      <c r="AD57" s="292"/>
      <c r="AE57" s="797"/>
      <c r="AF57" s="293"/>
      <c r="AG57" s="293"/>
      <c r="AH57" s="320"/>
      <c r="AI57" s="293"/>
      <c r="AJ57" s="320"/>
      <c r="AK57" s="320"/>
      <c r="AL57" s="293"/>
      <c r="AM57" s="291"/>
      <c r="AN57" s="294">
        <f t="shared" si="5"/>
        <v>0</v>
      </c>
      <c r="AO57" s="1156"/>
      <c r="AP57" s="1150"/>
      <c r="AQ57" s="1332"/>
    </row>
    <row r="58" spans="2:44" s="36" customFormat="1" ht="60" customHeight="1" thickTop="1" x14ac:dyDescent="0.2">
      <c r="B58" s="1162">
        <v>6</v>
      </c>
      <c r="C58" s="1165" t="s">
        <v>70</v>
      </c>
      <c r="D58" s="1167" t="s">
        <v>71</v>
      </c>
      <c r="E58" s="1229" t="s">
        <v>38</v>
      </c>
      <c r="F58" s="1170">
        <v>106</v>
      </c>
      <c r="G58" s="38" t="s">
        <v>20</v>
      </c>
      <c r="H58" s="552"/>
      <c r="I58" s="396"/>
      <c r="J58" s="259"/>
      <c r="K58" s="124"/>
      <c r="L58" s="709">
        <v>0</v>
      </c>
      <c r="M58" s="566">
        <v>0</v>
      </c>
      <c r="N58" s="211">
        <v>0</v>
      </c>
      <c r="O58" s="258">
        <v>0</v>
      </c>
      <c r="P58" s="814">
        <v>0</v>
      </c>
      <c r="Q58" s="394">
        <v>0</v>
      </c>
      <c r="R58" s="211">
        <v>0</v>
      </c>
      <c r="S58" s="211">
        <v>0</v>
      </c>
      <c r="T58" s="211">
        <v>32</v>
      </c>
      <c r="U58" s="351">
        <v>32</v>
      </c>
      <c r="V58" s="394">
        <v>32</v>
      </c>
      <c r="W58" s="211">
        <v>32</v>
      </c>
      <c r="X58" s="211">
        <v>0</v>
      </c>
      <c r="Y58" s="211">
        <v>0</v>
      </c>
      <c r="Z58" s="814">
        <v>0</v>
      </c>
      <c r="AA58" s="258">
        <v>0</v>
      </c>
      <c r="AB58" s="125">
        <v>32</v>
      </c>
      <c r="AC58" s="211"/>
      <c r="AD58" s="258"/>
      <c r="AE58" s="814"/>
      <c r="AF58" s="211">
        <v>0</v>
      </c>
      <c r="AG58" s="211"/>
      <c r="AH58" s="351"/>
      <c r="AI58" s="211"/>
      <c r="AJ58" s="351"/>
      <c r="AK58" s="351"/>
      <c r="AL58" s="211"/>
      <c r="AM58" s="107"/>
      <c r="AN58" s="108">
        <f t="shared" si="5"/>
        <v>160</v>
      </c>
      <c r="AO58" s="1233" t="s">
        <v>72</v>
      </c>
      <c r="AP58" s="1150"/>
      <c r="AQ58" s="1332">
        <f>SUBTOTAL(9, I58:AF58)</f>
        <v>160</v>
      </c>
    </row>
    <row r="59" spans="2:44" s="36" customFormat="1" ht="60" customHeight="1" x14ac:dyDescent="0.2">
      <c r="B59" s="1193"/>
      <c r="C59" s="1177"/>
      <c r="D59" s="1207"/>
      <c r="E59" s="1230"/>
      <c r="F59" s="1200"/>
      <c r="G59" s="109" t="s">
        <v>23</v>
      </c>
      <c r="H59" s="316"/>
      <c r="I59" s="374">
        <v>0</v>
      </c>
      <c r="J59" s="241">
        <v>0</v>
      </c>
      <c r="K59" s="55">
        <v>0</v>
      </c>
      <c r="L59" s="374">
        <v>0</v>
      </c>
      <c r="M59" s="196">
        <v>0</v>
      </c>
      <c r="N59" s="196">
        <v>0</v>
      </c>
      <c r="O59" s="241">
        <v>0</v>
      </c>
      <c r="P59" s="764">
        <v>0</v>
      </c>
      <c r="Q59" s="374">
        <v>32</v>
      </c>
      <c r="R59" s="196">
        <v>32</v>
      </c>
      <c r="S59" s="196">
        <v>32</v>
      </c>
      <c r="T59" s="196">
        <v>32</v>
      </c>
      <c r="U59" s="318">
        <v>0</v>
      </c>
      <c r="V59" s="374">
        <v>0</v>
      </c>
      <c r="W59" s="196">
        <v>0</v>
      </c>
      <c r="X59" s="196">
        <v>0</v>
      </c>
      <c r="Y59" s="196">
        <v>32</v>
      </c>
      <c r="Z59" s="764">
        <v>32</v>
      </c>
      <c r="AA59" s="241">
        <v>30</v>
      </c>
      <c r="AB59" s="56">
        <v>28</v>
      </c>
      <c r="AC59" s="196"/>
      <c r="AD59" s="241"/>
      <c r="AE59" s="764"/>
      <c r="AF59" s="196"/>
      <c r="AG59" s="196"/>
      <c r="AH59" s="325"/>
      <c r="AI59" s="203"/>
      <c r="AJ59" s="325"/>
      <c r="AK59" s="325"/>
      <c r="AL59" s="203"/>
      <c r="AM59" s="160"/>
      <c r="AN59" s="57">
        <f t="shared" si="5"/>
        <v>250</v>
      </c>
      <c r="AO59" s="1161"/>
      <c r="AP59" s="1150"/>
      <c r="AQ59" s="103"/>
      <c r="AR59" s="11">
        <f>SUBTOTAL(9,I59:AF59)</f>
        <v>250</v>
      </c>
    </row>
    <row r="60" spans="2:44" ht="60" customHeight="1" thickBot="1" x14ac:dyDescent="0.25">
      <c r="B60" s="1227"/>
      <c r="C60" s="1228"/>
      <c r="D60" s="1215"/>
      <c r="E60" s="1231"/>
      <c r="F60" s="1232"/>
      <c r="G60" s="309" t="s">
        <v>137</v>
      </c>
      <c r="H60" s="368"/>
      <c r="I60" s="395"/>
      <c r="J60" s="312"/>
      <c r="K60" s="310"/>
      <c r="L60" s="395"/>
      <c r="M60" s="313"/>
      <c r="N60" s="313"/>
      <c r="O60" s="312"/>
      <c r="P60" s="772">
        <v>32</v>
      </c>
      <c r="Q60" s="395">
        <v>32</v>
      </c>
      <c r="R60" s="313">
        <v>32</v>
      </c>
      <c r="S60" s="313">
        <v>32</v>
      </c>
      <c r="T60" s="313">
        <v>0</v>
      </c>
      <c r="U60" s="335">
        <v>0</v>
      </c>
      <c r="V60" s="395">
        <v>0</v>
      </c>
      <c r="W60" s="313">
        <v>0</v>
      </c>
      <c r="X60" s="313">
        <v>32</v>
      </c>
      <c r="Y60" s="313">
        <v>32</v>
      </c>
      <c r="Z60" s="772">
        <v>30</v>
      </c>
      <c r="AA60" s="312">
        <v>28</v>
      </c>
      <c r="AB60" s="311"/>
      <c r="AC60" s="313"/>
      <c r="AD60" s="312"/>
      <c r="AE60" s="772"/>
      <c r="AF60" s="313"/>
      <c r="AG60" s="313"/>
      <c r="AH60" s="335"/>
      <c r="AI60" s="313"/>
      <c r="AJ60" s="335"/>
      <c r="AK60" s="335"/>
      <c r="AL60" s="313"/>
      <c r="AM60" s="311"/>
      <c r="AN60" s="314">
        <f t="shared" si="5"/>
        <v>250</v>
      </c>
      <c r="AO60" s="1234"/>
      <c r="AP60" s="1150"/>
      <c r="AQ60" s="1332"/>
    </row>
    <row r="61" spans="2:44" s="36" customFormat="1" ht="60" hidden="1" customHeight="1" thickTop="1" x14ac:dyDescent="0.2">
      <c r="B61" s="1162">
        <v>6</v>
      </c>
      <c r="C61" s="1165" t="s">
        <v>73</v>
      </c>
      <c r="D61" s="1167" t="s">
        <v>74</v>
      </c>
      <c r="E61" s="1236" t="s">
        <v>19</v>
      </c>
      <c r="F61" s="1170">
        <v>100</v>
      </c>
      <c r="G61" s="38" t="s">
        <v>75</v>
      </c>
      <c r="H61" s="552"/>
      <c r="I61" s="396"/>
      <c r="J61" s="259"/>
      <c r="K61" s="124"/>
      <c r="L61" s="396"/>
      <c r="M61" s="212"/>
      <c r="N61" s="212"/>
      <c r="O61" s="419"/>
      <c r="P61" s="815"/>
      <c r="Q61" s="410"/>
      <c r="R61" s="229"/>
      <c r="S61" s="229"/>
      <c r="T61" s="229"/>
      <c r="U61" s="670"/>
      <c r="V61" s="399"/>
      <c r="W61" s="212"/>
      <c r="X61" s="212"/>
      <c r="Y61" s="212"/>
      <c r="Z61" s="815"/>
      <c r="AA61" s="259"/>
      <c r="AB61" s="123"/>
      <c r="AC61" s="212"/>
      <c r="AD61" s="259"/>
      <c r="AE61" s="815"/>
      <c r="AF61" s="212"/>
      <c r="AG61" s="212"/>
      <c r="AH61" s="336"/>
      <c r="AI61" s="212"/>
      <c r="AJ61" s="336"/>
      <c r="AK61" s="336"/>
      <c r="AL61" s="212"/>
      <c r="AM61" s="127"/>
      <c r="AN61" s="108">
        <f t="shared" si="5"/>
        <v>0</v>
      </c>
      <c r="AO61" s="1161"/>
      <c r="AP61" s="1150"/>
      <c r="AQ61" s="1332"/>
    </row>
    <row r="62" spans="2:44" ht="60" hidden="1" customHeight="1" thickBot="1" x14ac:dyDescent="0.25">
      <c r="B62" s="1164"/>
      <c r="C62" s="1174"/>
      <c r="D62" s="1175"/>
      <c r="E62" s="1237"/>
      <c r="F62" s="1172"/>
      <c r="G62" s="92" t="s">
        <v>23</v>
      </c>
      <c r="H62" s="365"/>
      <c r="I62" s="378"/>
      <c r="J62" s="244"/>
      <c r="K62" s="77"/>
      <c r="L62" s="378"/>
      <c r="M62" s="199"/>
      <c r="N62" s="199"/>
      <c r="O62" s="244"/>
      <c r="P62" s="799"/>
      <c r="Q62" s="378"/>
      <c r="R62" s="199"/>
      <c r="S62" s="199"/>
      <c r="T62" s="199"/>
      <c r="U62" s="321"/>
      <c r="V62" s="378"/>
      <c r="W62" s="199"/>
      <c r="X62" s="199"/>
      <c r="Y62" s="199"/>
      <c r="Z62" s="799"/>
      <c r="AA62" s="640"/>
      <c r="AB62" s="78"/>
      <c r="AC62" s="199"/>
      <c r="AD62" s="244"/>
      <c r="AE62" s="799"/>
      <c r="AF62" s="199"/>
      <c r="AG62" s="199"/>
      <c r="AH62" s="321"/>
      <c r="AI62" s="199"/>
      <c r="AJ62" s="321"/>
      <c r="AK62" s="321"/>
      <c r="AL62" s="199"/>
      <c r="AM62" s="63"/>
      <c r="AN62" s="79">
        <f t="shared" si="5"/>
        <v>0</v>
      </c>
      <c r="AO62" s="1234"/>
      <c r="AP62" s="1150"/>
      <c r="AQ62" s="1332"/>
    </row>
    <row r="63" spans="2:44" s="36" customFormat="1" ht="60" hidden="1" customHeight="1" thickTop="1" x14ac:dyDescent="0.2">
      <c r="B63" s="1201">
        <v>3</v>
      </c>
      <c r="C63" s="1165" t="s">
        <v>76</v>
      </c>
      <c r="D63" s="1187" t="s">
        <v>77</v>
      </c>
      <c r="E63" s="1235" t="s">
        <v>19</v>
      </c>
      <c r="F63" s="1189">
        <v>100</v>
      </c>
      <c r="G63" s="67" t="s">
        <v>20</v>
      </c>
      <c r="H63" s="584"/>
      <c r="I63" s="526"/>
      <c r="J63" s="633"/>
      <c r="K63" s="81"/>
      <c r="L63" s="379"/>
      <c r="M63" s="200"/>
      <c r="N63" s="200"/>
      <c r="O63" s="245"/>
      <c r="P63" s="800"/>
      <c r="Q63" s="379"/>
      <c r="R63" s="200"/>
      <c r="S63" s="200"/>
      <c r="T63" s="200"/>
      <c r="U63" s="322"/>
      <c r="V63" s="379"/>
      <c r="W63" s="200"/>
      <c r="X63" s="200"/>
      <c r="Y63" s="200"/>
      <c r="Z63" s="800"/>
      <c r="AA63" s="245"/>
      <c r="AB63" s="82"/>
      <c r="AC63" s="200"/>
      <c r="AD63" s="245"/>
      <c r="AE63" s="800"/>
      <c r="AF63" s="200"/>
      <c r="AG63" s="200"/>
      <c r="AH63" s="322"/>
      <c r="AI63" s="200"/>
      <c r="AJ63" s="322"/>
      <c r="AK63" s="322"/>
      <c r="AL63" s="200"/>
      <c r="AM63" s="128"/>
      <c r="AN63" s="84">
        <f t="shared" si="5"/>
        <v>0</v>
      </c>
      <c r="AO63" s="1233"/>
      <c r="AP63" s="1150"/>
      <c r="AQ63" s="1332"/>
    </row>
    <row r="64" spans="2:44" ht="60" hidden="1" customHeight="1" thickBot="1" x14ac:dyDescent="0.25">
      <c r="B64" s="1202"/>
      <c r="C64" s="1177"/>
      <c r="D64" s="1190"/>
      <c r="E64" s="1223"/>
      <c r="F64" s="1192"/>
      <c r="G64" s="109" t="s">
        <v>23</v>
      </c>
      <c r="H64" s="549"/>
      <c r="I64" s="387"/>
      <c r="J64" s="248"/>
      <c r="K64" s="93"/>
      <c r="L64" s="382"/>
      <c r="M64" s="203"/>
      <c r="N64" s="203"/>
      <c r="O64" s="248"/>
      <c r="P64" s="803"/>
      <c r="Q64" s="382"/>
      <c r="R64" s="203"/>
      <c r="S64" s="203"/>
      <c r="T64" s="203"/>
      <c r="U64" s="325"/>
      <c r="V64" s="382"/>
      <c r="W64" s="203"/>
      <c r="X64" s="203"/>
      <c r="Y64" s="203"/>
      <c r="Z64" s="803"/>
      <c r="AA64" s="248"/>
      <c r="AB64" s="94"/>
      <c r="AC64" s="203"/>
      <c r="AD64" s="248"/>
      <c r="AE64" s="803"/>
      <c r="AF64" s="203"/>
      <c r="AG64" s="203"/>
      <c r="AH64" s="325"/>
      <c r="AI64" s="203"/>
      <c r="AJ64" s="325"/>
      <c r="AK64" s="325"/>
      <c r="AL64" s="203"/>
      <c r="AM64" s="56"/>
      <c r="AN64" s="57">
        <f t="shared" si="5"/>
        <v>0</v>
      </c>
      <c r="AO64" s="1161"/>
      <c r="AP64" s="1150"/>
      <c r="AQ64" s="1332"/>
    </row>
    <row r="65" spans="2:44" s="36" customFormat="1" ht="60" hidden="1" customHeight="1" thickTop="1" x14ac:dyDescent="0.2">
      <c r="B65" s="129">
        <v>6</v>
      </c>
      <c r="C65" s="1165" t="s">
        <v>78</v>
      </c>
      <c r="D65" s="1167" t="s">
        <v>79</v>
      </c>
      <c r="E65" s="130" t="s">
        <v>19</v>
      </c>
      <c r="F65" s="131">
        <v>100</v>
      </c>
      <c r="G65" s="38" t="s">
        <v>20</v>
      </c>
      <c r="H65" s="546"/>
      <c r="I65" s="381"/>
      <c r="J65" s="260"/>
      <c r="K65" s="132"/>
      <c r="L65" s="397"/>
      <c r="M65" s="213"/>
      <c r="N65" s="213"/>
      <c r="O65" s="260"/>
      <c r="P65" s="816"/>
      <c r="Q65" s="397"/>
      <c r="R65" s="213"/>
      <c r="S65" s="213"/>
      <c r="T65" s="213"/>
      <c r="U65" s="337"/>
      <c r="V65" s="397"/>
      <c r="W65" s="213"/>
      <c r="X65" s="213"/>
      <c r="Y65" s="213"/>
      <c r="Z65" s="816"/>
      <c r="AA65" s="260"/>
      <c r="AB65" s="133"/>
      <c r="AC65" s="213"/>
      <c r="AD65" s="260"/>
      <c r="AE65" s="816"/>
      <c r="AF65" s="213"/>
      <c r="AG65" s="213"/>
      <c r="AH65" s="337"/>
      <c r="AI65" s="213"/>
      <c r="AJ65" s="337"/>
      <c r="AK65" s="337"/>
      <c r="AL65" s="213"/>
      <c r="AM65" s="134"/>
      <c r="AN65" s="135">
        <f t="shared" si="5"/>
        <v>0</v>
      </c>
      <c r="AO65" s="1233"/>
      <c r="AP65" s="1150"/>
      <c r="AQ65" s="1332"/>
    </row>
    <row r="66" spans="2:44" ht="60" hidden="1" customHeight="1" x14ac:dyDescent="0.2">
      <c r="B66" s="136"/>
      <c r="C66" s="1166"/>
      <c r="D66" s="1142"/>
      <c r="E66" s="137"/>
      <c r="F66" s="138"/>
      <c r="G66" s="109" t="s">
        <v>23</v>
      </c>
      <c r="H66" s="549"/>
      <c r="I66" s="387"/>
      <c r="J66" s="252"/>
      <c r="K66" s="110"/>
      <c r="L66" s="387"/>
      <c r="M66" s="206"/>
      <c r="N66" s="206"/>
      <c r="O66" s="252"/>
      <c r="P66" s="807"/>
      <c r="Q66" s="387"/>
      <c r="R66" s="206"/>
      <c r="S66" s="206"/>
      <c r="T66" s="206"/>
      <c r="U66" s="328"/>
      <c r="V66" s="387"/>
      <c r="W66" s="206"/>
      <c r="X66" s="206"/>
      <c r="Y66" s="206"/>
      <c r="Z66" s="807"/>
      <c r="AA66" s="252"/>
      <c r="AB66" s="76"/>
      <c r="AC66" s="206"/>
      <c r="AD66" s="252"/>
      <c r="AE66" s="807"/>
      <c r="AF66" s="206"/>
      <c r="AG66" s="206"/>
      <c r="AH66" s="328"/>
      <c r="AI66" s="206"/>
      <c r="AJ66" s="328"/>
      <c r="AK66" s="328"/>
      <c r="AL66" s="206"/>
      <c r="AM66" s="44"/>
      <c r="AN66" s="47">
        <f t="shared" si="5"/>
        <v>0</v>
      </c>
      <c r="AO66" s="1161"/>
      <c r="AP66" s="1150"/>
      <c r="AQ66" s="1332"/>
    </row>
    <row r="67" spans="2:44" s="36" customFormat="1" ht="60" hidden="1" customHeight="1" x14ac:dyDescent="0.2">
      <c r="B67" s="136"/>
      <c r="C67" s="1173" t="s">
        <v>80</v>
      </c>
      <c r="D67" s="1142" t="s">
        <v>81</v>
      </c>
      <c r="E67" s="137"/>
      <c r="F67" s="138"/>
      <c r="G67" s="49" t="s">
        <v>20</v>
      </c>
      <c r="H67" s="546"/>
      <c r="I67" s="381"/>
      <c r="J67" s="247"/>
      <c r="K67" s="89"/>
      <c r="L67" s="381"/>
      <c r="M67" s="202"/>
      <c r="N67" s="202"/>
      <c r="O67" s="247"/>
      <c r="P67" s="802"/>
      <c r="Q67" s="381"/>
      <c r="R67" s="202"/>
      <c r="S67" s="202"/>
      <c r="T67" s="202"/>
      <c r="U67" s="324"/>
      <c r="V67" s="381"/>
      <c r="W67" s="202"/>
      <c r="X67" s="202"/>
      <c r="Y67" s="202"/>
      <c r="Z67" s="802"/>
      <c r="AA67" s="247"/>
      <c r="AB67" s="80"/>
      <c r="AC67" s="202"/>
      <c r="AD67" s="247"/>
      <c r="AE67" s="802"/>
      <c r="AF67" s="202"/>
      <c r="AG67" s="202"/>
      <c r="AH67" s="324"/>
      <c r="AI67" s="202"/>
      <c r="AJ67" s="324"/>
      <c r="AK67" s="324"/>
      <c r="AL67" s="202"/>
      <c r="AM67" s="90"/>
      <c r="AN67" s="88">
        <f t="shared" si="5"/>
        <v>0</v>
      </c>
      <c r="AO67" s="1161"/>
      <c r="AP67" s="1150"/>
      <c r="AQ67" s="1332"/>
    </row>
    <row r="68" spans="2:44" ht="60" hidden="1" customHeight="1" thickBot="1" x14ac:dyDescent="0.25">
      <c r="B68" s="139"/>
      <c r="C68" s="1177"/>
      <c r="D68" s="1190"/>
      <c r="E68" s="140"/>
      <c r="F68" s="141"/>
      <c r="G68" s="109" t="s">
        <v>23</v>
      </c>
      <c r="H68" s="366"/>
      <c r="I68" s="382"/>
      <c r="J68" s="252"/>
      <c r="K68" s="110"/>
      <c r="L68" s="387"/>
      <c r="M68" s="206"/>
      <c r="N68" s="206"/>
      <c r="O68" s="252"/>
      <c r="P68" s="807"/>
      <c r="Q68" s="387"/>
      <c r="R68" s="206"/>
      <c r="S68" s="206"/>
      <c r="T68" s="206"/>
      <c r="U68" s="328"/>
      <c r="V68" s="387"/>
      <c r="W68" s="206"/>
      <c r="X68" s="206"/>
      <c r="Y68" s="206"/>
      <c r="Z68" s="807"/>
      <c r="AA68" s="252"/>
      <c r="AB68" s="76"/>
      <c r="AC68" s="206"/>
      <c r="AD68" s="252"/>
      <c r="AE68" s="807"/>
      <c r="AF68" s="206"/>
      <c r="AG68" s="206"/>
      <c r="AH68" s="328"/>
      <c r="AI68" s="206"/>
      <c r="AJ68" s="328"/>
      <c r="AK68" s="328"/>
      <c r="AL68" s="206"/>
      <c r="AM68" s="44"/>
      <c r="AN68" s="47">
        <f t="shared" si="5"/>
        <v>0</v>
      </c>
      <c r="AO68" s="1161"/>
      <c r="AP68" s="1150"/>
      <c r="AQ68" s="1332"/>
    </row>
    <row r="69" spans="2:44" s="36" customFormat="1" ht="60" hidden="1" customHeight="1" thickTop="1" x14ac:dyDescent="0.2">
      <c r="B69" s="1214">
        <v>5</v>
      </c>
      <c r="C69" s="1165" t="s">
        <v>82</v>
      </c>
      <c r="D69" s="1167" t="s">
        <v>83</v>
      </c>
      <c r="E69" s="1239" t="s">
        <v>19</v>
      </c>
      <c r="F69" s="1240"/>
      <c r="G69" s="38" t="s">
        <v>51</v>
      </c>
      <c r="H69" s="585"/>
      <c r="I69" s="527"/>
      <c r="J69" s="256"/>
      <c r="K69" s="101"/>
      <c r="L69" s="383"/>
      <c r="M69" s="204"/>
      <c r="N69" s="204"/>
      <c r="O69" s="256"/>
      <c r="P69" s="804"/>
      <c r="Q69" s="383"/>
      <c r="R69" s="204"/>
      <c r="S69" s="204"/>
      <c r="T69" s="204"/>
      <c r="U69" s="333"/>
      <c r="V69" s="383"/>
      <c r="W69" s="204"/>
      <c r="X69" s="204"/>
      <c r="Y69" s="204"/>
      <c r="Z69" s="804"/>
      <c r="AA69" s="256"/>
      <c r="AB69" s="100"/>
      <c r="AC69" s="204"/>
      <c r="AD69" s="256"/>
      <c r="AE69" s="804"/>
      <c r="AF69" s="204"/>
      <c r="AG69" s="204"/>
      <c r="AH69" s="333"/>
      <c r="AI69" s="204"/>
      <c r="AJ69" s="333"/>
      <c r="AK69" s="356"/>
      <c r="AL69" s="214"/>
      <c r="AM69" s="100"/>
      <c r="AN69" s="102">
        <f t="shared" si="5"/>
        <v>0</v>
      </c>
      <c r="AO69" s="1161"/>
      <c r="AP69" s="1150"/>
      <c r="AQ69" s="1332"/>
    </row>
    <row r="70" spans="2:44" s="36" customFormat="1" ht="60" hidden="1" customHeight="1" x14ac:dyDescent="0.2">
      <c r="B70" s="1193"/>
      <c r="C70" s="1177"/>
      <c r="D70" s="1187"/>
      <c r="E70" s="1208"/>
      <c r="F70" s="1241"/>
      <c r="G70" s="117" t="s">
        <v>23</v>
      </c>
      <c r="H70" s="549"/>
      <c r="I70" s="387"/>
      <c r="J70" s="252"/>
      <c r="K70" s="110"/>
      <c r="L70" s="412"/>
      <c r="M70" s="206"/>
      <c r="N70" s="206"/>
      <c r="O70" s="252"/>
      <c r="P70" s="807"/>
      <c r="Q70" s="387"/>
      <c r="R70" s="206"/>
      <c r="S70" s="193"/>
      <c r="T70" s="206"/>
      <c r="U70" s="328"/>
      <c r="V70" s="387"/>
      <c r="W70" s="206"/>
      <c r="X70" s="193"/>
      <c r="Y70" s="206"/>
      <c r="Z70" s="863"/>
      <c r="AA70" s="252"/>
      <c r="AB70" s="76"/>
      <c r="AC70" s="206"/>
      <c r="AD70" s="252"/>
      <c r="AE70" s="807"/>
      <c r="AF70" s="206"/>
      <c r="AG70" s="206"/>
      <c r="AH70" s="328"/>
      <c r="AI70" s="206"/>
      <c r="AJ70" s="328"/>
      <c r="AK70" s="357"/>
      <c r="AL70" s="215"/>
      <c r="AM70" s="44"/>
      <c r="AN70" s="47">
        <f t="shared" si="5"/>
        <v>0</v>
      </c>
      <c r="AO70" s="1161"/>
      <c r="AP70" s="1150"/>
      <c r="AQ70" s="1332"/>
    </row>
    <row r="71" spans="2:44" ht="60" hidden="1" customHeight="1" thickBot="1" x14ac:dyDescent="0.25">
      <c r="B71" s="1201"/>
      <c r="C71" s="1166"/>
      <c r="D71" s="1142"/>
      <c r="E71" s="1203"/>
      <c r="F71" s="1242"/>
      <c r="G71" s="283" t="s">
        <v>137</v>
      </c>
      <c r="H71" s="544"/>
      <c r="I71" s="376"/>
      <c r="J71" s="292"/>
      <c r="K71" s="295"/>
      <c r="L71" s="392"/>
      <c r="M71" s="293"/>
      <c r="N71" s="293"/>
      <c r="O71" s="297"/>
      <c r="P71" s="797"/>
      <c r="Q71" s="392"/>
      <c r="R71" s="298"/>
      <c r="S71" s="298"/>
      <c r="T71" s="298"/>
      <c r="U71" s="332"/>
      <c r="V71" s="376"/>
      <c r="W71" s="298"/>
      <c r="X71" s="298"/>
      <c r="Y71" s="298"/>
      <c r="Z71" s="812"/>
      <c r="AA71" s="292"/>
      <c r="AB71" s="296"/>
      <c r="AC71" s="298"/>
      <c r="AD71" s="297"/>
      <c r="AE71" s="812"/>
      <c r="AF71" s="298"/>
      <c r="AG71" s="293"/>
      <c r="AH71" s="332"/>
      <c r="AI71" s="298"/>
      <c r="AJ71" s="332"/>
      <c r="AK71" s="357"/>
      <c r="AL71" s="215"/>
      <c r="AM71" s="44"/>
      <c r="AN71" s="299">
        <f t="shared" si="5"/>
        <v>0</v>
      </c>
      <c r="AO71" s="1238"/>
      <c r="AP71" s="1150"/>
      <c r="AQ71" s="1332"/>
    </row>
    <row r="72" spans="2:44" s="36" customFormat="1" ht="60" hidden="1" customHeight="1" thickTop="1" x14ac:dyDescent="0.2">
      <c r="B72" s="136"/>
      <c r="C72" s="1173" t="s">
        <v>80</v>
      </c>
      <c r="D72" s="1142" t="s">
        <v>84</v>
      </c>
      <c r="E72" s="137"/>
      <c r="F72" s="138"/>
      <c r="G72" s="67" t="s">
        <v>75</v>
      </c>
      <c r="H72" s="546"/>
      <c r="I72" s="381"/>
      <c r="J72" s="247"/>
      <c r="K72" s="89"/>
      <c r="L72" s="381"/>
      <c r="M72" s="202"/>
      <c r="N72" s="202"/>
      <c r="O72" s="247"/>
      <c r="P72" s="802"/>
      <c r="Q72" s="381"/>
      <c r="R72" s="202"/>
      <c r="S72" s="202"/>
      <c r="T72" s="202"/>
      <c r="U72" s="324"/>
      <c r="V72" s="418"/>
      <c r="W72" s="520"/>
      <c r="X72" s="605"/>
      <c r="Y72" s="520"/>
      <c r="Z72" s="864"/>
      <c r="AA72" s="853"/>
      <c r="AB72" s="144"/>
      <c r="AC72" s="216"/>
      <c r="AD72" s="275"/>
      <c r="AE72" s="830"/>
      <c r="AF72" s="216"/>
      <c r="AG72" s="216"/>
      <c r="AH72" s="358"/>
      <c r="AI72" s="216"/>
      <c r="AJ72" s="358"/>
      <c r="AK72" s="358"/>
      <c r="AL72" s="216"/>
      <c r="AM72" s="90"/>
      <c r="AN72" s="88">
        <f t="shared" si="5"/>
        <v>0</v>
      </c>
      <c r="AO72" s="1161"/>
      <c r="AP72" s="1150"/>
      <c r="AQ72" s="1332"/>
    </row>
    <row r="73" spans="2:44" ht="60" hidden="1" customHeight="1" thickBot="1" x14ac:dyDescent="0.25">
      <c r="B73" s="136"/>
      <c r="C73" s="1166"/>
      <c r="D73" s="1143"/>
      <c r="E73" s="137"/>
      <c r="F73" s="138"/>
      <c r="G73" s="92" t="s">
        <v>23</v>
      </c>
      <c r="H73" s="549"/>
      <c r="I73" s="387"/>
      <c r="J73" s="634"/>
      <c r="K73" s="701"/>
      <c r="L73" s="416"/>
      <c r="M73" s="206"/>
      <c r="N73" s="206"/>
      <c r="O73" s="252"/>
      <c r="P73" s="807"/>
      <c r="Q73" s="387"/>
      <c r="R73" s="206"/>
      <c r="S73" s="206"/>
      <c r="T73" s="206"/>
      <c r="U73" s="328"/>
      <c r="V73" s="398"/>
      <c r="W73" s="215"/>
      <c r="X73" s="215"/>
      <c r="Y73" s="215"/>
      <c r="Z73" s="817"/>
      <c r="AA73" s="273"/>
      <c r="AB73" s="142"/>
      <c r="AC73" s="215"/>
      <c r="AD73" s="273"/>
      <c r="AE73" s="817"/>
      <c r="AF73" s="215"/>
      <c r="AG73" s="215"/>
      <c r="AH73" s="357"/>
      <c r="AI73" s="215"/>
      <c r="AJ73" s="357"/>
      <c r="AK73" s="357"/>
      <c r="AL73" s="215"/>
      <c r="AM73" s="44"/>
      <c r="AN73" s="47">
        <f t="shared" si="5"/>
        <v>0</v>
      </c>
      <c r="AO73" s="1234"/>
      <c r="AP73" s="1150"/>
      <c r="AQ73" s="1332"/>
    </row>
    <row r="74" spans="2:44" s="36" customFormat="1" ht="60" hidden="1" customHeight="1" thickTop="1" x14ac:dyDescent="0.2">
      <c r="B74" s="136"/>
      <c r="C74" s="1173" t="s">
        <v>80</v>
      </c>
      <c r="D74" s="1142" t="s">
        <v>85</v>
      </c>
      <c r="E74" s="137"/>
      <c r="F74" s="138"/>
      <c r="G74" s="67" t="s">
        <v>20</v>
      </c>
      <c r="H74" s="546"/>
      <c r="I74" s="381"/>
      <c r="J74" s="245"/>
      <c r="K74" s="81"/>
      <c r="L74" s="379"/>
      <c r="M74" s="202"/>
      <c r="N74" s="202"/>
      <c r="O74" s="247"/>
      <c r="P74" s="802"/>
      <c r="Q74" s="381"/>
      <c r="R74" s="202"/>
      <c r="S74" s="202"/>
      <c r="T74" s="202"/>
      <c r="U74" s="324"/>
      <c r="V74" s="381"/>
      <c r="W74" s="202"/>
      <c r="X74" s="202"/>
      <c r="Y74" s="202"/>
      <c r="Z74" s="802"/>
      <c r="AA74" s="247"/>
      <c r="AB74" s="80"/>
      <c r="AC74" s="202"/>
      <c r="AD74" s="247"/>
      <c r="AE74" s="802"/>
      <c r="AF74" s="202"/>
      <c r="AG74" s="202"/>
      <c r="AH74" s="324"/>
      <c r="AI74" s="202"/>
      <c r="AJ74" s="324"/>
      <c r="AK74" s="324"/>
      <c r="AL74" s="202"/>
      <c r="AM74" s="90"/>
      <c r="AN74" s="88">
        <f t="shared" si="5"/>
        <v>0</v>
      </c>
      <c r="AO74" s="1161"/>
      <c r="AP74" s="1150"/>
      <c r="AQ74" s="1332"/>
    </row>
    <row r="75" spans="2:44" ht="49.25" hidden="1" customHeight="1" thickBot="1" x14ac:dyDescent="0.25">
      <c r="B75" s="145"/>
      <c r="C75" s="1174"/>
      <c r="D75" s="1179"/>
      <c r="E75" s="146"/>
      <c r="F75" s="147"/>
      <c r="G75" s="109" t="s">
        <v>23</v>
      </c>
      <c r="H75" s="366"/>
      <c r="I75" s="382"/>
      <c r="J75" s="244"/>
      <c r="K75" s="77"/>
      <c r="L75" s="378"/>
      <c r="M75" s="199"/>
      <c r="N75" s="199"/>
      <c r="O75" s="244"/>
      <c r="P75" s="799"/>
      <c r="Q75" s="378"/>
      <c r="R75" s="199"/>
      <c r="S75" s="199"/>
      <c r="T75" s="199"/>
      <c r="U75" s="321"/>
      <c r="V75" s="378"/>
      <c r="W75" s="199"/>
      <c r="X75" s="199"/>
      <c r="Y75" s="199"/>
      <c r="Z75" s="799"/>
      <c r="AA75" s="244"/>
      <c r="AB75" s="78"/>
      <c r="AC75" s="199"/>
      <c r="AD75" s="244"/>
      <c r="AE75" s="799"/>
      <c r="AF75" s="199"/>
      <c r="AG75" s="199"/>
      <c r="AH75" s="321"/>
      <c r="AI75" s="199"/>
      <c r="AJ75" s="321"/>
      <c r="AK75" s="321"/>
      <c r="AL75" s="199"/>
      <c r="AM75" s="63"/>
      <c r="AN75" s="79">
        <f t="shared" si="5"/>
        <v>0</v>
      </c>
      <c r="AO75" s="1234"/>
      <c r="AP75" s="1150"/>
      <c r="AQ75" s="1332"/>
    </row>
    <row r="76" spans="2:44" s="36" customFormat="1" ht="60" customHeight="1" thickTop="1" x14ac:dyDescent="0.2">
      <c r="B76" s="1162">
        <v>7</v>
      </c>
      <c r="C76" s="1165" t="s">
        <v>86</v>
      </c>
      <c r="D76" s="1167" t="s">
        <v>87</v>
      </c>
      <c r="E76" s="1236" t="s">
        <v>19</v>
      </c>
      <c r="F76" s="1170">
        <v>100</v>
      </c>
      <c r="G76" s="38" t="s">
        <v>75</v>
      </c>
      <c r="H76" s="552"/>
      <c r="I76" s="396"/>
      <c r="J76" s="259"/>
      <c r="K76" s="124"/>
      <c r="L76" s="396"/>
      <c r="M76" s="212"/>
      <c r="N76" s="212"/>
      <c r="O76" s="259"/>
      <c r="P76" s="815"/>
      <c r="Q76" s="396"/>
      <c r="R76" s="212"/>
      <c r="S76" s="212"/>
      <c r="T76" s="212"/>
      <c r="U76" s="359"/>
      <c r="V76" s="399"/>
      <c r="W76" s="217"/>
      <c r="X76" s="217"/>
      <c r="Y76" s="217"/>
      <c r="Z76" s="818"/>
      <c r="AA76" s="272"/>
      <c r="AB76" s="678"/>
      <c r="AC76" s="217"/>
      <c r="AD76" s="272"/>
      <c r="AE76" s="818"/>
      <c r="AF76" s="217"/>
      <c r="AG76" s="217"/>
      <c r="AH76" s="359"/>
      <c r="AI76" s="192"/>
      <c r="AJ76" s="359"/>
      <c r="AK76" s="359"/>
      <c r="AL76" s="217"/>
      <c r="AM76" s="39"/>
      <c r="AN76" s="41">
        <f t="shared" si="5"/>
        <v>0</v>
      </c>
      <c r="AO76" s="1233"/>
      <c r="AP76" s="1150"/>
      <c r="AQ76" s="1333"/>
    </row>
    <row r="77" spans="2:44" s="36" customFormat="1" ht="60" customHeight="1" x14ac:dyDescent="0.2">
      <c r="B77" s="1193"/>
      <c r="C77" s="1177"/>
      <c r="D77" s="1207"/>
      <c r="E77" s="1208"/>
      <c r="F77" s="1200"/>
      <c r="G77" s="109" t="s">
        <v>23</v>
      </c>
      <c r="H77" s="366"/>
      <c r="I77" s="382"/>
      <c r="J77" s="248"/>
      <c r="K77" s="93"/>
      <c r="L77" s="409">
        <v>4</v>
      </c>
      <c r="M77" s="203"/>
      <c r="N77" s="230"/>
      <c r="O77" s="261"/>
      <c r="P77" s="848"/>
      <c r="Q77" s="382"/>
      <c r="R77" s="230"/>
      <c r="S77" s="230"/>
      <c r="T77" s="230"/>
      <c r="U77" s="325"/>
      <c r="V77" s="382"/>
      <c r="W77" s="203"/>
      <c r="X77" s="203"/>
      <c r="Y77" s="230"/>
      <c r="Z77" s="803"/>
      <c r="AA77" s="248"/>
      <c r="AB77" s="94"/>
      <c r="AC77" s="203"/>
      <c r="AD77" s="261"/>
      <c r="AE77" s="803"/>
      <c r="AF77" s="203"/>
      <c r="AG77" s="203"/>
      <c r="AH77" s="325"/>
      <c r="AI77" s="203"/>
      <c r="AJ77" s="325"/>
      <c r="AK77" s="325"/>
      <c r="AL77" s="203"/>
      <c r="AM77" s="56"/>
      <c r="AN77" s="57">
        <f t="shared" si="5"/>
        <v>4</v>
      </c>
      <c r="AO77" s="1161"/>
      <c r="AP77" s="1150"/>
      <c r="AQ77" s="103"/>
      <c r="AR77" s="11">
        <f>SUBTOTAL(9,I77:AF77)</f>
        <v>4</v>
      </c>
    </row>
    <row r="78" spans="2:44" ht="60" customHeight="1" thickBot="1" x14ac:dyDescent="0.25">
      <c r="B78" s="1202"/>
      <c r="C78" s="1177"/>
      <c r="D78" s="1190"/>
      <c r="E78" s="1204"/>
      <c r="F78" s="1192"/>
      <c r="G78" s="522" t="s">
        <v>137</v>
      </c>
      <c r="H78" s="551"/>
      <c r="I78" s="392"/>
      <c r="J78" s="297"/>
      <c r="K78" s="295"/>
      <c r="L78" s="392">
        <v>4</v>
      </c>
      <c r="M78" s="298"/>
      <c r="N78" s="298"/>
      <c r="O78" s="297"/>
      <c r="P78" s="812"/>
      <c r="Q78" s="392"/>
      <c r="R78" s="298"/>
      <c r="S78" s="298"/>
      <c r="T78" s="298"/>
      <c r="U78" s="332"/>
      <c r="V78" s="392"/>
      <c r="W78" s="298"/>
      <c r="X78" s="298"/>
      <c r="Y78" s="298"/>
      <c r="Z78" s="812"/>
      <c r="AA78" s="297"/>
      <c r="AB78" s="296"/>
      <c r="AC78" s="298"/>
      <c r="AD78" s="297"/>
      <c r="AE78" s="812"/>
      <c r="AF78" s="298"/>
      <c r="AG78" s="298"/>
      <c r="AH78" s="332"/>
      <c r="AI78" s="298"/>
      <c r="AJ78" s="332"/>
      <c r="AK78" s="332"/>
      <c r="AL78" s="298"/>
      <c r="AM78" s="296"/>
      <c r="AN78" s="299">
        <f t="shared" si="5"/>
        <v>4</v>
      </c>
      <c r="AO78" s="1234"/>
      <c r="AP78" s="1150"/>
      <c r="AQ78" s="1332"/>
    </row>
    <row r="79" spans="2:44" s="36" customFormat="1" ht="60" hidden="1" customHeight="1" thickTop="1" x14ac:dyDescent="0.2">
      <c r="B79" s="1243">
        <v>7</v>
      </c>
      <c r="C79" s="1244" t="s">
        <v>88</v>
      </c>
      <c r="D79" s="1245" t="s">
        <v>89</v>
      </c>
      <c r="E79" s="1246" t="s">
        <v>19</v>
      </c>
      <c r="F79" s="1247">
        <v>100</v>
      </c>
      <c r="G79" s="67" t="s">
        <v>20</v>
      </c>
      <c r="H79" s="555"/>
      <c r="I79" s="402"/>
      <c r="J79" s="264"/>
      <c r="K79" s="155"/>
      <c r="L79" s="402"/>
      <c r="M79" s="218"/>
      <c r="N79" s="218"/>
      <c r="O79" s="262"/>
      <c r="P79" s="819"/>
      <c r="Q79" s="400"/>
      <c r="R79" s="218"/>
      <c r="S79" s="218"/>
      <c r="T79" s="218"/>
      <c r="U79" s="353"/>
      <c r="V79" s="400"/>
      <c r="W79" s="218"/>
      <c r="X79" s="218"/>
      <c r="Y79" s="218"/>
      <c r="Z79" s="819"/>
      <c r="AA79" s="262"/>
      <c r="AB79" s="156"/>
      <c r="AC79" s="218"/>
      <c r="AD79" s="262"/>
      <c r="AE79" s="819"/>
      <c r="AF79" s="218"/>
      <c r="AG79" s="218"/>
      <c r="AH79" s="353"/>
      <c r="AI79" s="218"/>
      <c r="AJ79" s="353"/>
      <c r="AK79" s="353"/>
      <c r="AL79" s="218"/>
      <c r="AM79" s="156"/>
      <c r="AN79" s="158">
        <f t="shared" si="5"/>
        <v>0</v>
      </c>
      <c r="AO79" s="1233"/>
      <c r="AP79" s="1150"/>
      <c r="AQ79" s="1332"/>
    </row>
    <row r="80" spans="2:44" ht="60" hidden="1" customHeight="1" x14ac:dyDescent="0.2">
      <c r="B80" s="1163"/>
      <c r="C80" s="1166"/>
      <c r="D80" s="1143"/>
      <c r="E80" s="1222"/>
      <c r="F80" s="1171"/>
      <c r="G80" s="117" t="s">
        <v>23</v>
      </c>
      <c r="H80" s="549"/>
      <c r="I80" s="387"/>
      <c r="J80" s="239"/>
      <c r="K80" s="45"/>
      <c r="L80" s="372"/>
      <c r="M80" s="195"/>
      <c r="N80" s="195"/>
      <c r="O80" s="361"/>
      <c r="P80" s="677"/>
      <c r="Q80" s="372"/>
      <c r="R80" s="195"/>
      <c r="S80" s="195"/>
      <c r="T80" s="195"/>
      <c r="U80" s="352"/>
      <c r="V80" s="372"/>
      <c r="W80" s="195"/>
      <c r="X80" s="195"/>
      <c r="Y80" s="195"/>
      <c r="Z80" s="677"/>
      <c r="AA80" s="239"/>
      <c r="AB80" s="44"/>
      <c r="AC80" s="195"/>
      <c r="AD80" s="239"/>
      <c r="AE80" s="677"/>
      <c r="AF80" s="195"/>
      <c r="AG80" s="195"/>
      <c r="AH80" s="317"/>
      <c r="AI80" s="206"/>
      <c r="AJ80" s="328"/>
      <c r="AK80" s="328"/>
      <c r="AL80" s="206"/>
      <c r="AM80" s="44"/>
      <c r="AN80" s="47">
        <f t="shared" si="5"/>
        <v>0</v>
      </c>
      <c r="AO80" s="1161"/>
      <c r="AP80" s="1150"/>
      <c r="AQ80" s="1332"/>
    </row>
    <row r="81" spans="2:44" s="36" customFormat="1" ht="60" hidden="1" customHeight="1" x14ac:dyDescent="0.2">
      <c r="B81" s="1163">
        <v>5</v>
      </c>
      <c r="C81" s="1173" t="s">
        <v>76</v>
      </c>
      <c r="D81" s="1142" t="s">
        <v>90</v>
      </c>
      <c r="E81" s="1222" t="s">
        <v>19</v>
      </c>
      <c r="F81" s="1171">
        <v>100</v>
      </c>
      <c r="G81" s="49" t="s">
        <v>20</v>
      </c>
      <c r="H81" s="546"/>
      <c r="I81" s="381"/>
      <c r="J81" s="247"/>
      <c r="K81" s="89"/>
      <c r="L81" s="381"/>
      <c r="M81" s="202"/>
      <c r="N81" s="219"/>
      <c r="O81" s="263"/>
      <c r="P81" s="820"/>
      <c r="Q81" s="401"/>
      <c r="R81" s="219"/>
      <c r="S81" s="219"/>
      <c r="T81" s="219"/>
      <c r="U81" s="339"/>
      <c r="V81" s="401"/>
      <c r="W81" s="219"/>
      <c r="X81" s="219"/>
      <c r="Y81" s="219"/>
      <c r="Z81" s="820"/>
      <c r="AA81" s="263"/>
      <c r="AB81" s="149"/>
      <c r="AC81" s="219"/>
      <c r="AD81" s="263"/>
      <c r="AE81" s="820"/>
      <c r="AF81" s="219"/>
      <c r="AG81" s="219"/>
      <c r="AH81" s="339"/>
      <c r="AI81" s="219"/>
      <c r="AJ81" s="339"/>
      <c r="AK81" s="339"/>
      <c r="AL81" s="219"/>
      <c r="AM81" s="50"/>
      <c r="AN81" s="52">
        <f t="shared" si="5"/>
        <v>0</v>
      </c>
      <c r="AO81" s="1161"/>
      <c r="AP81" s="1150"/>
      <c r="AQ81" s="1332"/>
    </row>
    <row r="82" spans="2:44" ht="60" hidden="1" customHeight="1" thickBot="1" x14ac:dyDescent="0.25">
      <c r="B82" s="1163"/>
      <c r="C82" s="1166"/>
      <c r="D82" s="1143"/>
      <c r="E82" s="1222"/>
      <c r="F82" s="1171"/>
      <c r="G82" s="117" t="s">
        <v>23</v>
      </c>
      <c r="H82" s="549"/>
      <c r="I82" s="387"/>
      <c r="J82" s="252"/>
      <c r="K82" s="110"/>
      <c r="L82" s="387"/>
      <c r="M82" s="206"/>
      <c r="N82" s="206"/>
      <c r="O82" s="252"/>
      <c r="P82" s="807"/>
      <c r="Q82" s="387"/>
      <c r="R82" s="206"/>
      <c r="S82" s="206"/>
      <c r="T82" s="206"/>
      <c r="U82" s="328"/>
      <c r="V82" s="387"/>
      <c r="W82" s="206"/>
      <c r="X82" s="206"/>
      <c r="Y82" s="206"/>
      <c r="Z82" s="807"/>
      <c r="AA82" s="252"/>
      <c r="AB82" s="76"/>
      <c r="AC82" s="206"/>
      <c r="AD82" s="252"/>
      <c r="AE82" s="807"/>
      <c r="AF82" s="206"/>
      <c r="AG82" s="206"/>
      <c r="AH82" s="328"/>
      <c r="AI82" s="206"/>
      <c r="AJ82" s="328"/>
      <c r="AK82" s="328"/>
      <c r="AL82" s="206"/>
      <c r="AM82" s="44"/>
      <c r="AN82" s="47">
        <f t="shared" si="5"/>
        <v>0</v>
      </c>
      <c r="AO82" s="1234"/>
      <c r="AP82" s="1150"/>
      <c r="AQ82" s="1332"/>
    </row>
    <row r="83" spans="2:44" s="36" customFormat="1" ht="60" hidden="1" customHeight="1" thickTop="1" x14ac:dyDescent="0.2">
      <c r="B83" s="1163"/>
      <c r="C83" s="1173" t="s">
        <v>91</v>
      </c>
      <c r="D83" s="1142" t="s">
        <v>92</v>
      </c>
      <c r="E83" s="1144" t="s">
        <v>93</v>
      </c>
      <c r="F83" s="1171"/>
      <c r="G83" s="49" t="s">
        <v>20</v>
      </c>
      <c r="H83" s="546"/>
      <c r="I83" s="381"/>
      <c r="J83" s="247"/>
      <c r="K83" s="89"/>
      <c r="L83" s="381"/>
      <c r="M83" s="202"/>
      <c r="N83" s="219"/>
      <c r="O83" s="263"/>
      <c r="P83" s="820"/>
      <c r="Q83" s="401"/>
      <c r="R83" s="219"/>
      <c r="S83" s="219"/>
      <c r="T83" s="219"/>
      <c r="U83" s="339"/>
      <c r="V83" s="401"/>
      <c r="W83" s="219"/>
      <c r="X83" s="219"/>
      <c r="Y83" s="219"/>
      <c r="Z83" s="820"/>
      <c r="AA83" s="263"/>
      <c r="AB83" s="149"/>
      <c r="AC83" s="219"/>
      <c r="AD83" s="263"/>
      <c r="AE83" s="820"/>
      <c r="AF83" s="219"/>
      <c r="AG83" s="219"/>
      <c r="AH83" s="339"/>
      <c r="AI83" s="219"/>
      <c r="AJ83" s="339"/>
      <c r="AK83" s="339"/>
      <c r="AL83" s="219"/>
      <c r="AM83" s="50"/>
      <c r="AN83" s="52">
        <f t="shared" si="5"/>
        <v>0</v>
      </c>
      <c r="AO83" s="1160"/>
      <c r="AP83" s="1150"/>
      <c r="AQ83" s="1332"/>
    </row>
    <row r="84" spans="2:44" ht="60" hidden="1" customHeight="1" x14ac:dyDescent="0.2">
      <c r="B84" s="1163"/>
      <c r="C84" s="1166"/>
      <c r="D84" s="1142"/>
      <c r="E84" s="1144"/>
      <c r="F84" s="1171"/>
      <c r="G84" s="117" t="s">
        <v>23</v>
      </c>
      <c r="H84" s="549"/>
      <c r="I84" s="387"/>
      <c r="J84" s="252"/>
      <c r="K84" s="110"/>
      <c r="L84" s="387"/>
      <c r="M84" s="206"/>
      <c r="N84" s="206"/>
      <c r="O84" s="252"/>
      <c r="P84" s="807"/>
      <c r="Q84" s="387"/>
      <c r="R84" s="206"/>
      <c r="S84" s="206"/>
      <c r="T84" s="206"/>
      <c r="U84" s="328"/>
      <c r="V84" s="387"/>
      <c r="W84" s="206"/>
      <c r="X84" s="206"/>
      <c r="Y84" s="206"/>
      <c r="Z84" s="807"/>
      <c r="AA84" s="252"/>
      <c r="AB84" s="76"/>
      <c r="AC84" s="206"/>
      <c r="AD84" s="252"/>
      <c r="AE84" s="807"/>
      <c r="AF84" s="206"/>
      <c r="AG84" s="206"/>
      <c r="AH84" s="328"/>
      <c r="AI84" s="206"/>
      <c r="AJ84" s="328"/>
      <c r="AK84" s="328"/>
      <c r="AL84" s="206"/>
      <c r="AM84" s="44"/>
      <c r="AN84" s="47">
        <f t="shared" si="5"/>
        <v>0</v>
      </c>
      <c r="AO84" s="1161"/>
      <c r="AP84" s="1150"/>
      <c r="AQ84" s="1332"/>
    </row>
    <row r="85" spans="2:44" ht="3.65" customHeight="1" thickBot="1" x14ac:dyDescent="0.25">
      <c r="B85" s="885">
        <v>6</v>
      </c>
      <c r="C85" s="877"/>
      <c r="D85" s="882"/>
      <c r="E85" s="883"/>
      <c r="F85" s="881"/>
      <c r="G85" s="109" t="s">
        <v>23</v>
      </c>
      <c r="H85" s="366"/>
      <c r="I85" s="382"/>
      <c r="J85" s="248"/>
      <c r="K85" s="93"/>
      <c r="L85" s="382"/>
      <c r="M85" s="203"/>
      <c r="N85" s="208"/>
      <c r="O85" s="248"/>
      <c r="P85" s="809"/>
      <c r="Q85" s="382"/>
      <c r="R85" s="203"/>
      <c r="S85" s="203"/>
      <c r="T85" s="203"/>
      <c r="U85" s="325"/>
      <c r="V85" s="389"/>
      <c r="W85" s="208"/>
      <c r="X85" s="203"/>
      <c r="Y85" s="203"/>
      <c r="Z85" s="803"/>
      <c r="AA85" s="248"/>
      <c r="AB85" s="94"/>
      <c r="AC85" s="203"/>
      <c r="AD85" s="248"/>
      <c r="AE85" s="803"/>
      <c r="AF85" s="203"/>
      <c r="AG85" s="203"/>
      <c r="AH85" s="325"/>
      <c r="AI85" s="203"/>
      <c r="AJ85" s="325"/>
      <c r="AK85" s="325"/>
      <c r="AL85" s="203"/>
      <c r="AM85" s="56"/>
      <c r="AN85" s="57">
        <f t="shared" si="5"/>
        <v>0</v>
      </c>
      <c r="AO85" s="884"/>
      <c r="AP85" s="1150"/>
      <c r="AQ85" s="1332"/>
    </row>
    <row r="86" spans="2:44" s="36" customFormat="1" ht="60" customHeight="1" thickTop="1" x14ac:dyDescent="0.2">
      <c r="B86" s="1243">
        <v>8</v>
      </c>
      <c r="C86" s="1244" t="s">
        <v>94</v>
      </c>
      <c r="D86" s="1245" t="s">
        <v>165</v>
      </c>
      <c r="E86" s="1248" t="s">
        <v>95</v>
      </c>
      <c r="F86" s="1247">
        <v>150</v>
      </c>
      <c r="G86" s="151" t="s">
        <v>20</v>
      </c>
      <c r="H86" s="553"/>
      <c r="I86" s="397"/>
      <c r="J86" s="260"/>
      <c r="K86" s="702"/>
      <c r="L86" s="624">
        <v>0</v>
      </c>
      <c r="M86" s="620">
        <v>0</v>
      </c>
      <c r="N86" s="620">
        <v>0</v>
      </c>
      <c r="O86" s="621">
        <v>0</v>
      </c>
      <c r="P86" s="821">
        <v>0</v>
      </c>
      <c r="Q86" s="624">
        <v>0</v>
      </c>
      <c r="R86" s="620">
        <v>0</v>
      </c>
      <c r="S86" s="620">
        <v>0</v>
      </c>
      <c r="T86" s="620">
        <v>0</v>
      </c>
      <c r="U86" s="666">
        <v>0</v>
      </c>
      <c r="V86" s="624">
        <v>0</v>
      </c>
      <c r="W86" s="620">
        <v>14</v>
      </c>
      <c r="X86" s="620">
        <v>14</v>
      </c>
      <c r="Y86" s="620">
        <v>16</v>
      </c>
      <c r="Z86" s="821">
        <v>10</v>
      </c>
      <c r="AA86" s="621">
        <v>24</v>
      </c>
      <c r="AB86" s="622">
        <v>0</v>
      </c>
      <c r="AC86" s="620"/>
      <c r="AD86" s="621"/>
      <c r="AE86" s="821"/>
      <c r="AF86" s="620">
        <v>0</v>
      </c>
      <c r="AG86" s="620"/>
      <c r="AH86" s="666"/>
      <c r="AI86" s="620"/>
      <c r="AJ86" s="338"/>
      <c r="AK86" s="338"/>
      <c r="AL86" s="277"/>
      <c r="AM86" s="152">
        <v>0</v>
      </c>
      <c r="AN86" s="153">
        <f t="shared" si="5"/>
        <v>78</v>
      </c>
      <c r="AO86" s="1160"/>
      <c r="AP86" s="1150"/>
      <c r="AQ86" s="1332">
        <f>SUBTOTAL(9, I86:AF86)</f>
        <v>78</v>
      </c>
    </row>
    <row r="87" spans="2:44" s="36" customFormat="1" ht="60" customHeight="1" x14ac:dyDescent="0.2">
      <c r="B87" s="1193"/>
      <c r="C87" s="1177"/>
      <c r="D87" s="1207"/>
      <c r="E87" s="1208"/>
      <c r="F87" s="1200"/>
      <c r="G87" s="109" t="s">
        <v>23</v>
      </c>
      <c r="H87" s="366"/>
      <c r="I87" s="382">
        <v>0</v>
      </c>
      <c r="J87" s="248">
        <v>0</v>
      </c>
      <c r="K87" s="93">
        <v>0</v>
      </c>
      <c r="L87" s="382">
        <v>0</v>
      </c>
      <c r="M87" s="203">
        <v>0</v>
      </c>
      <c r="N87" s="203">
        <v>0</v>
      </c>
      <c r="O87" s="248">
        <v>0</v>
      </c>
      <c r="P87" s="803">
        <v>0</v>
      </c>
      <c r="Q87" s="382">
        <v>0</v>
      </c>
      <c r="R87" s="230">
        <v>0</v>
      </c>
      <c r="S87" s="203">
        <v>0</v>
      </c>
      <c r="T87" s="203">
        <v>14</v>
      </c>
      <c r="U87" s="325">
        <v>14</v>
      </c>
      <c r="V87" s="382">
        <v>16</v>
      </c>
      <c r="W87" s="203">
        <v>10</v>
      </c>
      <c r="X87" s="203">
        <v>24</v>
      </c>
      <c r="Y87" s="203">
        <v>0</v>
      </c>
      <c r="Z87" s="803">
        <v>0</v>
      </c>
      <c r="AA87" s="248">
        <v>0</v>
      </c>
      <c r="AB87" s="94">
        <v>0</v>
      </c>
      <c r="AC87" s="203"/>
      <c r="AD87" s="248"/>
      <c r="AE87" s="803"/>
      <c r="AF87" s="203"/>
      <c r="AG87" s="203"/>
      <c r="AH87" s="325"/>
      <c r="AI87" s="203"/>
      <c r="AJ87" s="325"/>
      <c r="AK87" s="325"/>
      <c r="AL87" s="203"/>
      <c r="AM87" s="56"/>
      <c r="AN87" s="57">
        <f t="shared" si="5"/>
        <v>78</v>
      </c>
      <c r="AO87" s="1161"/>
      <c r="AP87" s="1150"/>
      <c r="AQ87" s="103"/>
      <c r="AR87" s="11">
        <f>SUBTOTAL(9,I87:AF87)</f>
        <v>78</v>
      </c>
    </row>
    <row r="88" spans="2:44" ht="60" customHeight="1" thickBot="1" x14ac:dyDescent="0.25">
      <c r="B88" s="1202"/>
      <c r="C88" s="1177"/>
      <c r="D88" s="1190"/>
      <c r="E88" s="1204"/>
      <c r="F88" s="1192"/>
      <c r="G88" s="283" t="s">
        <v>137</v>
      </c>
      <c r="H88" s="544"/>
      <c r="I88" s="376"/>
      <c r="J88" s="292"/>
      <c r="K88" s="295"/>
      <c r="L88" s="392"/>
      <c r="M88" s="293"/>
      <c r="N88" s="293"/>
      <c r="O88" s="297"/>
      <c r="P88" s="797"/>
      <c r="Q88" s="392"/>
      <c r="R88" s="298"/>
      <c r="S88" s="298">
        <v>14</v>
      </c>
      <c r="T88" s="298">
        <v>14</v>
      </c>
      <c r="U88" s="332">
        <v>16</v>
      </c>
      <c r="V88" s="376">
        <v>10</v>
      </c>
      <c r="W88" s="298">
        <v>24</v>
      </c>
      <c r="X88" s="298"/>
      <c r="Y88" s="298"/>
      <c r="Z88" s="812"/>
      <c r="AA88" s="292"/>
      <c r="AB88" s="296"/>
      <c r="AC88" s="298"/>
      <c r="AD88" s="297"/>
      <c r="AE88" s="812"/>
      <c r="AF88" s="298"/>
      <c r="AG88" s="293"/>
      <c r="AH88" s="332"/>
      <c r="AI88" s="298"/>
      <c r="AJ88" s="332"/>
      <c r="AK88" s="332"/>
      <c r="AL88" s="298"/>
      <c r="AM88" s="296"/>
      <c r="AN88" s="299">
        <f t="shared" si="5"/>
        <v>78</v>
      </c>
      <c r="AO88" s="1161"/>
      <c r="AP88" s="1150"/>
      <c r="AQ88" s="1332"/>
    </row>
    <row r="89" spans="2:44" ht="60" customHeight="1" thickTop="1" x14ac:dyDescent="0.2">
      <c r="B89" s="1249">
        <v>9</v>
      </c>
      <c r="C89" s="1244" t="s">
        <v>138</v>
      </c>
      <c r="D89" s="1245" t="s">
        <v>166</v>
      </c>
      <c r="E89" s="1248" t="s">
        <v>95</v>
      </c>
      <c r="F89" s="1247">
        <v>150</v>
      </c>
      <c r="G89" s="151" t="s">
        <v>20</v>
      </c>
      <c r="H89" s="555"/>
      <c r="I89" s="402"/>
      <c r="J89" s="264"/>
      <c r="K89" s="892">
        <v>170</v>
      </c>
      <c r="L89" s="710">
        <v>157</v>
      </c>
      <c r="M89" s="620">
        <v>160</v>
      </c>
      <c r="N89" s="620">
        <v>180</v>
      </c>
      <c r="O89" s="621">
        <v>167</v>
      </c>
      <c r="P89" s="821">
        <v>167</v>
      </c>
      <c r="Q89" s="624">
        <v>167</v>
      </c>
      <c r="R89" s="620">
        <v>167</v>
      </c>
      <c r="S89" s="620">
        <v>167</v>
      </c>
      <c r="T89" s="620">
        <v>167</v>
      </c>
      <c r="U89" s="666">
        <v>167</v>
      </c>
      <c r="V89" s="624">
        <v>166</v>
      </c>
      <c r="W89" s="625">
        <v>166</v>
      </c>
      <c r="X89" s="625">
        <v>166</v>
      </c>
      <c r="Y89" s="620">
        <v>167</v>
      </c>
      <c r="Z89" s="822">
        <v>167</v>
      </c>
      <c r="AA89" s="627"/>
      <c r="AB89" s="626">
        <v>166</v>
      </c>
      <c r="AC89" s="625"/>
      <c r="AD89" s="627"/>
      <c r="AE89" s="822">
        <v>120</v>
      </c>
      <c r="AF89" s="625">
        <v>0</v>
      </c>
      <c r="AG89" s="625"/>
      <c r="AH89" s="679"/>
      <c r="AI89" s="625"/>
      <c r="AJ89" s="353"/>
      <c r="AK89" s="353"/>
      <c r="AL89" s="218"/>
      <c r="AM89" s="100">
        <v>0</v>
      </c>
      <c r="AN89" s="158">
        <f t="shared" si="5"/>
        <v>2954</v>
      </c>
      <c r="AO89" s="878"/>
      <c r="AP89" s="1150"/>
      <c r="AQ89" s="1332">
        <f>SUBTOTAL(9, I89:AF89)</f>
        <v>2954</v>
      </c>
      <c r="AR89" s="36"/>
    </row>
    <row r="90" spans="2:44" ht="60" customHeight="1" x14ac:dyDescent="0.2">
      <c r="B90" s="1193"/>
      <c r="C90" s="1177"/>
      <c r="D90" s="1207"/>
      <c r="E90" s="1208"/>
      <c r="F90" s="1200"/>
      <c r="G90" s="109" t="s">
        <v>23</v>
      </c>
      <c r="H90" s="316"/>
      <c r="I90" s="374">
        <v>170</v>
      </c>
      <c r="J90" s="248">
        <v>157</v>
      </c>
      <c r="K90" s="55">
        <v>160</v>
      </c>
      <c r="L90" s="372">
        <v>180</v>
      </c>
      <c r="M90" s="195">
        <v>167</v>
      </c>
      <c r="N90" s="195">
        <v>167</v>
      </c>
      <c r="O90" s="241">
        <v>167</v>
      </c>
      <c r="P90" s="677">
        <v>167</v>
      </c>
      <c r="Q90" s="374">
        <v>167</v>
      </c>
      <c r="R90" s="196">
        <v>167</v>
      </c>
      <c r="S90" s="196">
        <v>167</v>
      </c>
      <c r="T90" s="196">
        <v>166</v>
      </c>
      <c r="U90" s="318">
        <v>166</v>
      </c>
      <c r="V90" s="372">
        <v>166</v>
      </c>
      <c r="W90" s="196">
        <v>167</v>
      </c>
      <c r="X90" s="196">
        <v>167</v>
      </c>
      <c r="Y90" s="196">
        <v>166</v>
      </c>
      <c r="Z90" s="764">
        <v>166</v>
      </c>
      <c r="AA90" s="239">
        <v>165</v>
      </c>
      <c r="AB90" s="56">
        <v>120</v>
      </c>
      <c r="AC90" s="196">
        <v>120</v>
      </c>
      <c r="AD90" s="241"/>
      <c r="AE90" s="764"/>
      <c r="AF90" s="196"/>
      <c r="AG90" s="195"/>
      <c r="AH90" s="318"/>
      <c r="AI90" s="196"/>
      <c r="AJ90" s="325"/>
      <c r="AK90" s="325"/>
      <c r="AL90" s="203"/>
      <c r="AM90" s="56"/>
      <c r="AN90" s="57">
        <f t="shared" si="5"/>
        <v>3405</v>
      </c>
      <c r="AO90" s="878"/>
      <c r="AP90" s="1150"/>
      <c r="AQ90" s="103"/>
      <c r="AR90" s="11">
        <f>SUBTOTAL(9,I90:AF90)</f>
        <v>3405</v>
      </c>
    </row>
    <row r="91" spans="2:44" ht="60" customHeight="1" thickBot="1" x14ac:dyDescent="0.25">
      <c r="B91" s="1193"/>
      <c r="C91" s="1177"/>
      <c r="D91" s="1190"/>
      <c r="E91" s="1204"/>
      <c r="F91" s="1192"/>
      <c r="G91" s="522" t="s">
        <v>137</v>
      </c>
      <c r="H91" s="556"/>
      <c r="I91" s="403">
        <v>170</v>
      </c>
      <c r="J91" s="292">
        <v>157</v>
      </c>
      <c r="K91" s="295">
        <v>160</v>
      </c>
      <c r="L91" s="392">
        <v>180</v>
      </c>
      <c r="M91" s="293">
        <v>167</v>
      </c>
      <c r="N91" s="293">
        <v>167</v>
      </c>
      <c r="O91" s="297">
        <v>167</v>
      </c>
      <c r="P91" s="797">
        <v>167</v>
      </c>
      <c r="Q91" s="392">
        <v>167</v>
      </c>
      <c r="R91" s="298">
        <v>167</v>
      </c>
      <c r="S91" s="298">
        <v>167</v>
      </c>
      <c r="T91" s="298">
        <v>166</v>
      </c>
      <c r="U91" s="332">
        <v>166</v>
      </c>
      <c r="V91" s="376">
        <v>166</v>
      </c>
      <c r="W91" s="298">
        <v>167</v>
      </c>
      <c r="X91" s="298">
        <v>167</v>
      </c>
      <c r="Y91" s="298">
        <v>166</v>
      </c>
      <c r="Z91" s="812">
        <v>166</v>
      </c>
      <c r="AA91" s="292">
        <v>165</v>
      </c>
      <c r="AB91" s="296">
        <v>120</v>
      </c>
      <c r="AC91" s="298">
        <v>120</v>
      </c>
      <c r="AD91" s="297"/>
      <c r="AE91" s="812"/>
      <c r="AF91" s="298"/>
      <c r="AG91" s="293"/>
      <c r="AH91" s="332"/>
      <c r="AI91" s="298"/>
      <c r="AJ91" s="332"/>
      <c r="AK91" s="332"/>
      <c r="AL91" s="298"/>
      <c r="AM91" s="296"/>
      <c r="AN91" s="299">
        <f t="shared" si="5"/>
        <v>3405</v>
      </c>
      <c r="AO91" s="878"/>
      <c r="AP91" s="1150"/>
      <c r="AQ91" s="1332"/>
    </row>
    <row r="92" spans="2:44" s="36" customFormat="1" ht="60" hidden="1" customHeight="1" thickTop="1" x14ac:dyDescent="0.2">
      <c r="B92" s="1193"/>
      <c r="C92" s="1244" t="s">
        <v>96</v>
      </c>
      <c r="D92" s="1250" t="s">
        <v>97</v>
      </c>
      <c r="E92" s="1251" t="s">
        <v>95</v>
      </c>
      <c r="F92" s="1252">
        <v>120</v>
      </c>
      <c r="G92" s="67" t="s">
        <v>20</v>
      </c>
      <c r="H92" s="555"/>
      <c r="I92" s="402"/>
      <c r="J92" s="264"/>
      <c r="K92" s="155"/>
      <c r="L92" s="402"/>
      <c r="M92" s="218"/>
      <c r="N92" s="218"/>
      <c r="O92" s="262"/>
      <c r="P92" s="819"/>
      <c r="Q92" s="400"/>
      <c r="R92" s="218"/>
      <c r="S92" s="218"/>
      <c r="T92" s="218"/>
      <c r="U92" s="353"/>
      <c r="V92" s="400"/>
      <c r="W92" s="538"/>
      <c r="X92" s="538"/>
      <c r="Y92" s="218"/>
      <c r="Z92" s="823"/>
      <c r="AA92" s="523"/>
      <c r="AB92" s="665"/>
      <c r="AC92" s="538"/>
      <c r="AD92" s="262"/>
      <c r="AE92" s="819"/>
      <c r="AF92" s="218"/>
      <c r="AG92" s="218"/>
      <c r="AH92" s="353"/>
      <c r="AI92" s="218"/>
      <c r="AJ92" s="353"/>
      <c r="AK92" s="353"/>
      <c r="AL92" s="218"/>
      <c r="AM92" s="100">
        <v>0</v>
      </c>
      <c r="AN92" s="158">
        <f t="shared" si="5"/>
        <v>0</v>
      </c>
      <c r="AO92" s="1160"/>
      <c r="AP92" s="1150"/>
      <c r="AQ92" s="1332"/>
    </row>
    <row r="93" spans="2:44" s="36" customFormat="1" ht="60" hidden="1" customHeight="1" x14ac:dyDescent="0.2">
      <c r="B93" s="1193"/>
      <c r="C93" s="1177"/>
      <c r="D93" s="1207"/>
      <c r="E93" s="1208"/>
      <c r="F93" s="1200"/>
      <c r="G93" s="109" t="s">
        <v>23</v>
      </c>
      <c r="H93" s="316"/>
      <c r="I93" s="374"/>
      <c r="J93" s="248"/>
      <c r="K93" s="110"/>
      <c r="L93" s="387"/>
      <c r="M93" s="206"/>
      <c r="N93" s="206"/>
      <c r="O93" s="248"/>
      <c r="P93" s="807"/>
      <c r="Q93" s="382"/>
      <c r="R93" s="203"/>
      <c r="S93" s="203"/>
      <c r="T93" s="203"/>
      <c r="U93" s="325"/>
      <c r="V93" s="387"/>
      <c r="W93" s="203"/>
      <c r="X93" s="203"/>
      <c r="Y93" s="206"/>
      <c r="Z93" s="803"/>
      <c r="AA93" s="252"/>
      <c r="AB93" s="94"/>
      <c r="AC93" s="203"/>
      <c r="AD93" s="248"/>
      <c r="AE93" s="764"/>
      <c r="AF93" s="203"/>
      <c r="AG93" s="195"/>
      <c r="AH93" s="318"/>
      <c r="AI93" s="196"/>
      <c r="AJ93" s="325"/>
      <c r="AK93" s="325"/>
      <c r="AL93" s="203"/>
      <c r="AM93" s="56"/>
      <c r="AN93" s="57">
        <f t="shared" ref="AN93:AN136" si="8">SUM(H93:AM93)</f>
        <v>0</v>
      </c>
      <c r="AO93" s="1161"/>
      <c r="AP93" s="1150"/>
      <c r="AQ93" s="1332"/>
    </row>
    <row r="94" spans="2:44" ht="60" hidden="1" customHeight="1" thickBot="1" x14ac:dyDescent="0.25">
      <c r="B94" s="1193"/>
      <c r="C94" s="1177"/>
      <c r="D94" s="1207"/>
      <c r="E94" s="1208"/>
      <c r="F94" s="1200"/>
      <c r="G94" s="283" t="s">
        <v>137</v>
      </c>
      <c r="H94" s="544"/>
      <c r="I94" s="376"/>
      <c r="J94" s="292"/>
      <c r="K94" s="295"/>
      <c r="L94" s="392"/>
      <c r="M94" s="293"/>
      <c r="N94" s="293"/>
      <c r="O94" s="297"/>
      <c r="P94" s="797"/>
      <c r="Q94" s="392"/>
      <c r="R94" s="298"/>
      <c r="S94" s="298"/>
      <c r="T94" s="298"/>
      <c r="U94" s="332"/>
      <c r="V94" s="376"/>
      <c r="W94" s="298"/>
      <c r="X94" s="298"/>
      <c r="Y94" s="298"/>
      <c r="Z94" s="812"/>
      <c r="AA94" s="292"/>
      <c r="AB94" s="296"/>
      <c r="AC94" s="298"/>
      <c r="AD94" s="297"/>
      <c r="AE94" s="812"/>
      <c r="AF94" s="298"/>
      <c r="AG94" s="293"/>
      <c r="AH94" s="332"/>
      <c r="AI94" s="298"/>
      <c r="AJ94" s="332"/>
      <c r="AK94" s="332"/>
      <c r="AL94" s="298"/>
      <c r="AM94" s="296"/>
      <c r="AN94" s="299">
        <f t="shared" si="8"/>
        <v>0</v>
      </c>
      <c r="AO94" s="1161"/>
      <c r="AP94" s="1150"/>
      <c r="AQ94" s="1332"/>
    </row>
    <row r="95" spans="2:44" ht="60" hidden="1" customHeight="1" thickTop="1" thickBot="1" x14ac:dyDescent="0.25">
      <c r="B95" s="1193"/>
      <c r="C95" s="159"/>
      <c r="D95" s="1207"/>
      <c r="E95" s="1208"/>
      <c r="F95" s="1200"/>
      <c r="G95" s="109" t="s">
        <v>130</v>
      </c>
      <c r="H95" s="586"/>
      <c r="I95" s="417"/>
      <c r="J95" s="635"/>
      <c r="K95" s="703"/>
      <c r="L95" s="417"/>
      <c r="M95" s="568"/>
      <c r="N95" s="203"/>
      <c r="O95" s="241"/>
      <c r="P95" s="803"/>
      <c r="Q95" s="417"/>
      <c r="R95" s="230"/>
      <c r="S95" s="196"/>
      <c r="T95" s="196"/>
      <c r="U95" s="671"/>
      <c r="V95" s="382"/>
      <c r="W95" s="203"/>
      <c r="X95" s="203"/>
      <c r="Y95" s="203"/>
      <c r="Z95" s="803"/>
      <c r="AA95" s="248"/>
      <c r="AB95" s="94"/>
      <c r="AC95" s="203"/>
      <c r="AD95" s="248"/>
      <c r="AE95" s="803"/>
      <c r="AF95" s="203"/>
      <c r="AG95" s="203"/>
      <c r="AH95" s="325"/>
      <c r="AI95" s="203"/>
      <c r="AJ95" s="325"/>
      <c r="AK95" s="325"/>
      <c r="AL95" s="203"/>
      <c r="AM95" s="56"/>
      <c r="AN95" s="57">
        <f t="shared" si="8"/>
        <v>0</v>
      </c>
      <c r="AO95" s="878"/>
      <c r="AP95" s="1150"/>
      <c r="AQ95" s="1332"/>
    </row>
    <row r="96" spans="2:44" ht="60" hidden="1" customHeight="1" thickTop="1" thickBot="1" x14ac:dyDescent="0.25">
      <c r="B96" s="1206"/>
      <c r="C96" s="159"/>
      <c r="D96" s="1212"/>
      <c r="E96" s="1213"/>
      <c r="F96" s="785"/>
      <c r="G96" s="92" t="s">
        <v>98</v>
      </c>
      <c r="H96" s="786"/>
      <c r="I96" s="787"/>
      <c r="J96" s="496"/>
      <c r="K96" s="495"/>
      <c r="L96" s="540"/>
      <c r="M96" s="518"/>
      <c r="N96" s="518"/>
      <c r="O96" s="496"/>
      <c r="P96" s="849"/>
      <c r="Q96" s="540"/>
      <c r="R96" s="518"/>
      <c r="S96" s="518"/>
      <c r="T96" s="518"/>
      <c r="U96" s="643"/>
      <c r="V96" s="540"/>
      <c r="W96" s="518"/>
      <c r="X96" s="518"/>
      <c r="Y96" s="199"/>
      <c r="Z96" s="849"/>
      <c r="AA96" s="244"/>
      <c r="AB96" s="78"/>
      <c r="AC96" s="199"/>
      <c r="AD96" s="244"/>
      <c r="AE96" s="799"/>
      <c r="AF96" s="199"/>
      <c r="AG96" s="199"/>
      <c r="AH96" s="321"/>
      <c r="AI96" s="199"/>
      <c r="AJ96" s="321"/>
      <c r="AK96" s="321"/>
      <c r="AL96" s="199"/>
      <c r="AM96" s="63"/>
      <c r="AN96" s="79">
        <f t="shared" si="8"/>
        <v>0</v>
      </c>
      <c r="AO96" s="878"/>
      <c r="AP96" s="1150"/>
      <c r="AQ96" s="1332"/>
    </row>
    <row r="97" spans="2:44" s="36" customFormat="1" ht="1.25" hidden="1" customHeight="1" thickTop="1" x14ac:dyDescent="0.2">
      <c r="B97" s="791">
        <v>8</v>
      </c>
      <c r="C97" s="1165" t="s">
        <v>91</v>
      </c>
      <c r="D97" s="1167" t="s">
        <v>99</v>
      </c>
      <c r="E97" s="1236" t="s">
        <v>95</v>
      </c>
      <c r="F97" s="1170">
        <v>120</v>
      </c>
      <c r="G97" s="38" t="s">
        <v>20</v>
      </c>
      <c r="H97" s="788"/>
      <c r="I97" s="390"/>
      <c r="J97" s="249"/>
      <c r="K97" s="98"/>
      <c r="L97" s="390"/>
      <c r="M97" s="651"/>
      <c r="N97" s="651"/>
      <c r="O97" s="639"/>
      <c r="P97" s="810"/>
      <c r="Q97" s="790"/>
      <c r="R97" s="651"/>
      <c r="S97" s="651"/>
      <c r="T97" s="639"/>
      <c r="U97" s="859"/>
      <c r="V97" s="790"/>
      <c r="W97" s="651"/>
      <c r="X97" s="651"/>
      <c r="Y97" s="651"/>
      <c r="Z97" s="810"/>
      <c r="AA97" s="249"/>
      <c r="AB97" s="99"/>
      <c r="AC97" s="209"/>
      <c r="AD97" s="249"/>
      <c r="AE97" s="824"/>
      <c r="AF97" s="209"/>
      <c r="AG97" s="209"/>
      <c r="AH97" s="326"/>
      <c r="AI97" s="209"/>
      <c r="AJ97" s="326"/>
      <c r="AK97" s="326"/>
      <c r="AL97" s="209"/>
      <c r="AM97" s="100"/>
      <c r="AN97" s="102">
        <f t="shared" si="8"/>
        <v>0</v>
      </c>
      <c r="AO97" s="1160"/>
      <c r="AP97" s="1150"/>
      <c r="AQ97" s="1332"/>
    </row>
    <row r="98" spans="2:44" s="36" customFormat="1" ht="61.5" hidden="1" customHeight="1" x14ac:dyDescent="0.2">
      <c r="B98" s="792"/>
      <c r="C98" s="1177"/>
      <c r="D98" s="1207"/>
      <c r="E98" s="1208"/>
      <c r="F98" s="1200"/>
      <c r="G98" s="109" t="s">
        <v>23</v>
      </c>
      <c r="H98" s="366"/>
      <c r="I98" s="382"/>
      <c r="J98" s="248"/>
      <c r="K98" s="93"/>
      <c r="L98" s="382"/>
      <c r="M98" s="203"/>
      <c r="N98" s="203"/>
      <c r="O98" s="248"/>
      <c r="P98" s="803"/>
      <c r="Q98" s="382"/>
      <c r="R98" s="203"/>
      <c r="S98" s="203"/>
      <c r="T98" s="248"/>
      <c r="U98" s="860"/>
      <c r="V98" s="382"/>
      <c r="W98" s="203"/>
      <c r="X98" s="203"/>
      <c r="Y98" s="203"/>
      <c r="Z98" s="803"/>
      <c r="AA98" s="248"/>
      <c r="AB98" s="94"/>
      <c r="AC98" s="203"/>
      <c r="AD98" s="248"/>
      <c r="AE98" s="803"/>
      <c r="AF98" s="203"/>
      <c r="AG98" s="203"/>
      <c r="AH98" s="325"/>
      <c r="AI98" s="203"/>
      <c r="AJ98" s="325"/>
      <c r="AK98" s="325"/>
      <c r="AL98" s="203"/>
      <c r="AM98" s="56"/>
      <c r="AN98" s="57">
        <f t="shared" si="8"/>
        <v>0</v>
      </c>
      <c r="AO98" s="1161"/>
      <c r="AP98" s="1150"/>
      <c r="AQ98" s="1332"/>
    </row>
    <row r="99" spans="2:44" ht="2.4" customHeight="1" thickBot="1" x14ac:dyDescent="0.25">
      <c r="B99" s="792"/>
      <c r="C99" s="1174"/>
      <c r="D99" s="1175"/>
      <c r="E99" s="1237"/>
      <c r="F99" s="1172"/>
      <c r="G99" s="283" t="s">
        <v>137</v>
      </c>
      <c r="H99" s="548"/>
      <c r="I99" s="384"/>
      <c r="J99" s="286"/>
      <c r="K99" s="284"/>
      <c r="L99" s="384"/>
      <c r="M99" s="287"/>
      <c r="N99" s="287"/>
      <c r="O99" s="286"/>
      <c r="P99" s="805"/>
      <c r="Q99" s="384"/>
      <c r="R99" s="287"/>
      <c r="S99" s="287"/>
      <c r="T99" s="287"/>
      <c r="U99" s="327"/>
      <c r="V99" s="384"/>
      <c r="W99" s="287"/>
      <c r="X99" s="287"/>
      <c r="Y99" s="287"/>
      <c r="Z99" s="805"/>
      <c r="AA99" s="286"/>
      <c r="AB99" s="285"/>
      <c r="AC99" s="287"/>
      <c r="AD99" s="286"/>
      <c r="AE99" s="805"/>
      <c r="AF99" s="287"/>
      <c r="AG99" s="287"/>
      <c r="AH99" s="327"/>
      <c r="AI99" s="287"/>
      <c r="AJ99" s="327"/>
      <c r="AK99" s="327"/>
      <c r="AL99" s="287"/>
      <c r="AM99" s="285"/>
      <c r="AN99" s="288">
        <f t="shared" si="8"/>
        <v>0</v>
      </c>
      <c r="AO99" s="1161"/>
      <c r="AP99" s="1150"/>
      <c r="AQ99" s="1332"/>
    </row>
    <row r="100" spans="2:44" ht="69" customHeight="1" thickTop="1" x14ac:dyDescent="0.2">
      <c r="B100" s="1214">
        <v>10</v>
      </c>
      <c r="C100" s="877"/>
      <c r="D100" s="1187" t="s">
        <v>151</v>
      </c>
      <c r="E100" s="1203" t="s">
        <v>95</v>
      </c>
      <c r="F100" s="1189">
        <v>120</v>
      </c>
      <c r="G100" s="67" t="s">
        <v>20</v>
      </c>
      <c r="H100" s="601"/>
      <c r="I100" s="407"/>
      <c r="J100" s="269"/>
      <c r="K100" s="168">
        <v>90</v>
      </c>
      <c r="L100" s="407">
        <v>0</v>
      </c>
      <c r="M100" s="224">
        <v>0</v>
      </c>
      <c r="N100" s="224">
        <v>40</v>
      </c>
      <c r="O100" s="269">
        <v>53</v>
      </c>
      <c r="P100" s="825">
        <v>53</v>
      </c>
      <c r="Q100" s="407">
        <v>47</v>
      </c>
      <c r="R100" s="224">
        <v>47</v>
      </c>
      <c r="S100" s="224">
        <v>45</v>
      </c>
      <c r="T100" s="224">
        <v>35</v>
      </c>
      <c r="U100" s="344">
        <v>56</v>
      </c>
      <c r="V100" s="407">
        <v>0</v>
      </c>
      <c r="W100" s="224">
        <v>0</v>
      </c>
      <c r="X100" s="535">
        <v>0</v>
      </c>
      <c r="Y100" s="224">
        <v>97</v>
      </c>
      <c r="Z100" s="865">
        <v>45</v>
      </c>
      <c r="AA100" s="269">
        <v>45</v>
      </c>
      <c r="AB100" s="120">
        <v>45</v>
      </c>
      <c r="AC100" s="224"/>
      <c r="AD100" s="269"/>
      <c r="AE100" s="825">
        <v>48</v>
      </c>
      <c r="AF100" s="224">
        <v>0</v>
      </c>
      <c r="AG100" s="224"/>
      <c r="AH100" s="344"/>
      <c r="AI100" s="224"/>
      <c r="AJ100" s="344"/>
      <c r="AK100" s="344"/>
      <c r="AL100" s="224"/>
      <c r="AM100" s="164"/>
      <c r="AN100" s="167">
        <f t="shared" si="8"/>
        <v>746</v>
      </c>
      <c r="AO100" s="878"/>
      <c r="AP100" s="1150"/>
      <c r="AQ100" s="1332">
        <f>SUBTOTAL(9, I100:AF100)</f>
        <v>746</v>
      </c>
      <c r="AR100" s="36"/>
    </row>
    <row r="101" spans="2:44" ht="69" customHeight="1" x14ac:dyDescent="0.2">
      <c r="B101" s="1193"/>
      <c r="C101" s="877"/>
      <c r="D101" s="1207"/>
      <c r="E101" s="1208"/>
      <c r="F101" s="1200"/>
      <c r="G101" s="109" t="s">
        <v>23</v>
      </c>
      <c r="H101" s="366"/>
      <c r="I101" s="382">
        <v>90</v>
      </c>
      <c r="J101" s="248">
        <v>0</v>
      </c>
      <c r="K101" s="93">
        <v>0</v>
      </c>
      <c r="L101" s="382">
        <v>40</v>
      </c>
      <c r="M101" s="203">
        <v>53</v>
      </c>
      <c r="N101" s="203">
        <v>53</v>
      </c>
      <c r="O101" s="248">
        <v>47</v>
      </c>
      <c r="P101" s="803">
        <v>47</v>
      </c>
      <c r="Q101" s="382">
        <v>45</v>
      </c>
      <c r="R101" s="203">
        <v>35</v>
      </c>
      <c r="S101" s="203">
        <v>56</v>
      </c>
      <c r="T101" s="203">
        <v>0</v>
      </c>
      <c r="U101" s="325">
        <v>0</v>
      </c>
      <c r="V101" s="382">
        <v>0</v>
      </c>
      <c r="W101" s="203">
        <v>97</v>
      </c>
      <c r="X101" s="203">
        <v>45</v>
      </c>
      <c r="Y101" s="203">
        <v>45</v>
      </c>
      <c r="Z101" s="803">
        <v>45</v>
      </c>
      <c r="AA101" s="248">
        <v>45</v>
      </c>
      <c r="AB101" s="94">
        <v>49</v>
      </c>
      <c r="AC101" s="203">
        <v>48</v>
      </c>
      <c r="AD101" s="248">
        <v>114</v>
      </c>
      <c r="AE101" s="803">
        <v>97</v>
      </c>
      <c r="AF101" s="203"/>
      <c r="AG101" s="203"/>
      <c r="AH101" s="325"/>
      <c r="AI101" s="203"/>
      <c r="AJ101" s="325"/>
      <c r="AK101" s="325"/>
      <c r="AL101" s="203"/>
      <c r="AM101" s="56"/>
      <c r="AN101" s="57">
        <f t="shared" si="8"/>
        <v>1051</v>
      </c>
      <c r="AO101" s="878"/>
      <c r="AP101" s="1150"/>
      <c r="AQ101" s="103"/>
      <c r="AR101" s="11">
        <f>SUBTOTAL(9,I101:AF101)</f>
        <v>1051</v>
      </c>
    </row>
    <row r="102" spans="2:44" ht="69" customHeight="1" thickBot="1" x14ac:dyDescent="0.25">
      <c r="B102" s="1193"/>
      <c r="C102" s="877"/>
      <c r="D102" s="1190"/>
      <c r="E102" s="1204"/>
      <c r="F102" s="1192"/>
      <c r="G102" s="289" t="s">
        <v>137</v>
      </c>
      <c r="H102" s="551"/>
      <c r="I102" s="392">
        <v>90</v>
      </c>
      <c r="J102" s="297">
        <v>0</v>
      </c>
      <c r="K102" s="295">
        <v>0</v>
      </c>
      <c r="L102" s="392">
        <v>40</v>
      </c>
      <c r="M102" s="298">
        <v>53</v>
      </c>
      <c r="N102" s="298">
        <v>53</v>
      </c>
      <c r="O102" s="297">
        <v>47</v>
      </c>
      <c r="P102" s="812">
        <v>47</v>
      </c>
      <c r="Q102" s="392">
        <v>45</v>
      </c>
      <c r="R102" s="298">
        <v>35</v>
      </c>
      <c r="S102" s="298">
        <v>56</v>
      </c>
      <c r="T102" s="298">
        <v>0</v>
      </c>
      <c r="U102" s="332">
        <v>0</v>
      </c>
      <c r="V102" s="392">
        <v>0</v>
      </c>
      <c r="W102" s="298">
        <v>97</v>
      </c>
      <c r="X102" s="298">
        <v>45</v>
      </c>
      <c r="Y102" s="298">
        <v>45</v>
      </c>
      <c r="Z102" s="812">
        <v>45</v>
      </c>
      <c r="AA102" s="297">
        <v>45</v>
      </c>
      <c r="AB102" s="296">
        <v>49</v>
      </c>
      <c r="AC102" s="298">
        <v>48</v>
      </c>
      <c r="AD102" s="297">
        <v>114</v>
      </c>
      <c r="AE102" s="812">
        <v>97</v>
      </c>
      <c r="AF102" s="298"/>
      <c r="AG102" s="298"/>
      <c r="AH102" s="332"/>
      <c r="AI102" s="298"/>
      <c r="AJ102" s="332"/>
      <c r="AK102" s="332"/>
      <c r="AL102" s="298"/>
      <c r="AM102" s="296"/>
      <c r="AN102" s="299">
        <f t="shared" si="8"/>
        <v>1051</v>
      </c>
      <c r="AO102" s="878"/>
      <c r="AP102" s="1150"/>
      <c r="AQ102" s="1332"/>
    </row>
    <row r="103" spans="2:44" s="36" customFormat="1" ht="60" customHeight="1" thickTop="1" x14ac:dyDescent="0.2">
      <c r="B103" s="1193"/>
      <c r="C103" s="1165" t="s">
        <v>100</v>
      </c>
      <c r="D103" s="1142" t="s">
        <v>101</v>
      </c>
      <c r="E103" s="1222" t="s">
        <v>41</v>
      </c>
      <c r="F103" s="1192">
        <v>120</v>
      </c>
      <c r="G103" s="49" t="s">
        <v>20</v>
      </c>
      <c r="H103" s="554"/>
      <c r="I103" s="401"/>
      <c r="J103" s="263"/>
      <c r="K103" s="51"/>
      <c r="L103" s="373">
        <v>0</v>
      </c>
      <c r="M103" s="194">
        <v>0</v>
      </c>
      <c r="N103" s="194">
        <v>0</v>
      </c>
      <c r="O103" s="240">
        <v>0</v>
      </c>
      <c r="P103" s="795">
        <v>0</v>
      </c>
      <c r="Q103" s="373">
        <v>0</v>
      </c>
      <c r="R103" s="194">
        <v>0</v>
      </c>
      <c r="S103" s="197">
        <v>0</v>
      </c>
      <c r="T103" s="197">
        <v>20</v>
      </c>
      <c r="U103" s="348">
        <v>0</v>
      </c>
      <c r="V103" s="373">
        <v>0</v>
      </c>
      <c r="W103" s="194">
        <v>0</v>
      </c>
      <c r="X103" s="194">
        <v>0</v>
      </c>
      <c r="Y103" s="194">
        <v>0</v>
      </c>
      <c r="Z103" s="795">
        <v>0</v>
      </c>
      <c r="AA103" s="240">
        <v>0</v>
      </c>
      <c r="AB103" s="868">
        <v>0</v>
      </c>
      <c r="AC103" s="194"/>
      <c r="AD103" s="240"/>
      <c r="AE103" s="795"/>
      <c r="AF103" s="194">
        <v>0</v>
      </c>
      <c r="AG103" s="194"/>
      <c r="AH103" s="348"/>
      <c r="AI103" s="655"/>
      <c r="AJ103" s="364"/>
      <c r="AK103" s="348"/>
      <c r="AL103" s="219"/>
      <c r="AM103" s="161"/>
      <c r="AN103" s="61">
        <f t="shared" si="8"/>
        <v>20</v>
      </c>
      <c r="AO103" s="1161"/>
      <c r="AP103" s="1150"/>
      <c r="AQ103" s="1332">
        <f>SUBTOTAL(9, I103:AF103)</f>
        <v>20</v>
      </c>
    </row>
    <row r="104" spans="2:44" s="36" customFormat="1" ht="60" customHeight="1" x14ac:dyDescent="0.2">
      <c r="B104" s="1193"/>
      <c r="C104" s="1177"/>
      <c r="D104" s="1190"/>
      <c r="E104" s="1223"/>
      <c r="F104" s="1200"/>
      <c r="G104" s="109" t="s">
        <v>23</v>
      </c>
      <c r="H104" s="366"/>
      <c r="I104" s="382"/>
      <c r="J104" s="248">
        <v>0</v>
      </c>
      <c r="K104" s="93">
        <v>0</v>
      </c>
      <c r="L104" s="382">
        <v>0</v>
      </c>
      <c r="M104" s="203">
        <v>0</v>
      </c>
      <c r="N104" s="203">
        <v>0</v>
      </c>
      <c r="O104" s="248">
        <v>0</v>
      </c>
      <c r="P104" s="803">
        <v>0</v>
      </c>
      <c r="Q104" s="382">
        <v>0</v>
      </c>
      <c r="R104" s="203">
        <v>20</v>
      </c>
      <c r="S104" s="203">
        <v>0</v>
      </c>
      <c r="T104" s="203">
        <v>0</v>
      </c>
      <c r="U104" s="325">
        <v>0</v>
      </c>
      <c r="V104" s="382">
        <v>0</v>
      </c>
      <c r="W104" s="203">
        <v>0</v>
      </c>
      <c r="X104" s="203">
        <v>0</v>
      </c>
      <c r="Y104" s="203">
        <v>0</v>
      </c>
      <c r="Z104" s="803">
        <v>0</v>
      </c>
      <c r="AA104" s="248">
        <v>0</v>
      </c>
      <c r="AB104" s="94">
        <v>0</v>
      </c>
      <c r="AC104" s="203"/>
      <c r="AD104" s="248"/>
      <c r="AE104" s="803"/>
      <c r="AF104" s="203"/>
      <c r="AG104" s="203"/>
      <c r="AH104" s="325"/>
      <c r="AI104" s="203"/>
      <c r="AJ104" s="325"/>
      <c r="AK104" s="325"/>
      <c r="AL104" s="203"/>
      <c r="AM104" s="56"/>
      <c r="AN104" s="57">
        <f t="shared" si="8"/>
        <v>20</v>
      </c>
      <c r="AO104" s="1161"/>
      <c r="AP104" s="1150"/>
      <c r="AQ104" s="103"/>
      <c r="AR104" s="11">
        <f>SUBTOTAL(9,I104:AF104)</f>
        <v>20</v>
      </c>
    </row>
    <row r="105" spans="2:44" ht="60" customHeight="1" thickBot="1" x14ac:dyDescent="0.25">
      <c r="B105" s="1256"/>
      <c r="C105" s="1228"/>
      <c r="D105" s="1257"/>
      <c r="E105" s="1231"/>
      <c r="F105" s="1258"/>
      <c r="G105" s="283" t="s">
        <v>137</v>
      </c>
      <c r="H105" s="556"/>
      <c r="I105" s="403"/>
      <c r="J105" s="303"/>
      <c r="K105" s="301"/>
      <c r="L105" s="403"/>
      <c r="M105" s="304"/>
      <c r="N105" s="304"/>
      <c r="O105" s="303"/>
      <c r="P105" s="826"/>
      <c r="Q105" s="403"/>
      <c r="R105" s="304">
        <v>20</v>
      </c>
      <c r="S105" s="304"/>
      <c r="T105" s="304"/>
      <c r="U105" s="340"/>
      <c r="V105" s="403"/>
      <c r="W105" s="304"/>
      <c r="X105" s="304"/>
      <c r="Y105" s="304"/>
      <c r="Z105" s="826"/>
      <c r="AA105" s="303"/>
      <c r="AB105" s="302"/>
      <c r="AC105" s="304"/>
      <c r="AD105" s="303"/>
      <c r="AE105" s="826"/>
      <c r="AF105" s="304"/>
      <c r="AG105" s="304"/>
      <c r="AH105" s="340"/>
      <c r="AI105" s="304"/>
      <c r="AJ105" s="340"/>
      <c r="AK105" s="340"/>
      <c r="AL105" s="304"/>
      <c r="AM105" s="302"/>
      <c r="AN105" s="305">
        <f t="shared" si="8"/>
        <v>20</v>
      </c>
      <c r="AO105" s="1161"/>
      <c r="AP105" s="1150"/>
      <c r="AQ105" s="1332"/>
    </row>
    <row r="106" spans="2:44" s="36" customFormat="1" ht="60" hidden="1" customHeight="1" x14ac:dyDescent="0.2">
      <c r="B106" s="1253">
        <v>10</v>
      </c>
      <c r="C106" s="1177" t="s">
        <v>102</v>
      </c>
      <c r="D106" s="1187" t="s">
        <v>103</v>
      </c>
      <c r="E106" s="1235" t="s">
        <v>19</v>
      </c>
      <c r="F106" s="1189">
        <v>200</v>
      </c>
      <c r="G106" s="67" t="s">
        <v>20</v>
      </c>
      <c r="H106" s="545"/>
      <c r="I106" s="379"/>
      <c r="J106" s="245"/>
      <c r="K106" s="81"/>
      <c r="L106" s="379"/>
      <c r="M106" s="200"/>
      <c r="N106" s="200"/>
      <c r="O106" s="251"/>
      <c r="P106" s="800"/>
      <c r="Q106" s="386"/>
      <c r="R106" s="205"/>
      <c r="S106" s="205"/>
      <c r="T106" s="205"/>
      <c r="U106" s="350"/>
      <c r="V106" s="386"/>
      <c r="W106" s="205"/>
      <c r="X106" s="205"/>
      <c r="Y106" s="205"/>
      <c r="Z106" s="806"/>
      <c r="AA106" s="251"/>
      <c r="AB106" s="187"/>
      <c r="AC106" s="205"/>
      <c r="AD106" s="251"/>
      <c r="AE106" s="806"/>
      <c r="AF106" s="222"/>
      <c r="AG106" s="205"/>
      <c r="AH106" s="350"/>
      <c r="AI106" s="205"/>
      <c r="AJ106" s="350"/>
      <c r="AK106" s="350"/>
      <c r="AL106" s="205"/>
      <c r="AM106" s="70"/>
      <c r="AN106" s="71">
        <f t="shared" si="8"/>
        <v>0</v>
      </c>
      <c r="AO106" s="1161"/>
      <c r="AP106" s="1150"/>
      <c r="AQ106" s="1332"/>
    </row>
    <row r="107" spans="2:44" ht="60" hidden="1" customHeight="1" thickBot="1" x14ac:dyDescent="0.25">
      <c r="B107" s="1254"/>
      <c r="C107" s="1166"/>
      <c r="D107" s="1255"/>
      <c r="E107" s="1223"/>
      <c r="F107" s="1192"/>
      <c r="G107" s="109" t="s">
        <v>23</v>
      </c>
      <c r="H107" s="366"/>
      <c r="I107" s="382"/>
      <c r="J107" s="248"/>
      <c r="K107" s="93"/>
      <c r="L107" s="382"/>
      <c r="M107" s="203"/>
      <c r="N107" s="203"/>
      <c r="O107" s="248"/>
      <c r="P107" s="803"/>
      <c r="Q107" s="382"/>
      <c r="R107" s="203"/>
      <c r="S107" s="203"/>
      <c r="T107" s="203"/>
      <c r="U107" s="325"/>
      <c r="V107" s="382"/>
      <c r="W107" s="230"/>
      <c r="X107" s="203"/>
      <c r="Y107" s="203"/>
      <c r="Z107" s="803"/>
      <c r="AA107" s="248"/>
      <c r="AB107" s="94"/>
      <c r="AC107" s="203"/>
      <c r="AD107" s="248"/>
      <c r="AE107" s="803"/>
      <c r="AF107" s="230"/>
      <c r="AG107" s="203"/>
      <c r="AH107" s="325"/>
      <c r="AI107" s="203"/>
      <c r="AJ107" s="325"/>
      <c r="AK107" s="325"/>
      <c r="AL107" s="203"/>
      <c r="AM107" s="56"/>
      <c r="AN107" s="57">
        <f t="shared" si="8"/>
        <v>0</v>
      </c>
      <c r="AO107" s="1161"/>
      <c r="AP107" s="1150"/>
      <c r="AQ107" s="1332"/>
    </row>
    <row r="108" spans="2:44" s="36" customFormat="1" ht="60" hidden="1" customHeight="1" thickTop="1" x14ac:dyDescent="0.2">
      <c r="B108" s="1214">
        <v>9</v>
      </c>
      <c r="C108" s="1173" t="s">
        <v>102</v>
      </c>
      <c r="D108" s="1167" t="s">
        <v>133</v>
      </c>
      <c r="E108" s="1229" t="s">
        <v>19</v>
      </c>
      <c r="F108" s="1170">
        <v>200</v>
      </c>
      <c r="G108" s="38" t="s">
        <v>20</v>
      </c>
      <c r="H108" s="587"/>
      <c r="I108" s="528"/>
      <c r="J108" s="636"/>
      <c r="K108" s="162"/>
      <c r="L108" s="411"/>
      <c r="M108" s="231"/>
      <c r="N108" s="231"/>
      <c r="O108" s="265"/>
      <c r="P108" s="850"/>
      <c r="Q108" s="411"/>
      <c r="R108" s="231"/>
      <c r="S108" s="231"/>
      <c r="T108" s="231"/>
      <c r="U108" s="668"/>
      <c r="V108" s="411"/>
      <c r="W108" s="231"/>
      <c r="X108" s="192"/>
      <c r="Y108" s="231"/>
      <c r="Z108" s="794"/>
      <c r="AA108" s="861"/>
      <c r="AB108" s="39"/>
      <c r="AC108" s="192"/>
      <c r="AD108" s="238"/>
      <c r="AE108" s="794"/>
      <c r="AF108" s="192"/>
      <c r="AG108" s="192"/>
      <c r="AH108" s="347"/>
      <c r="AI108" s="192"/>
      <c r="AJ108" s="347"/>
      <c r="AK108" s="347"/>
      <c r="AL108" s="192"/>
      <c r="AM108" s="39">
        <v>0</v>
      </c>
      <c r="AN108" s="41">
        <f t="shared" si="8"/>
        <v>0</v>
      </c>
      <c r="AO108" s="1161"/>
      <c r="AP108" s="1150"/>
      <c r="AQ108" s="1332"/>
    </row>
    <row r="109" spans="2:44" ht="60" hidden="1" customHeight="1" thickBot="1" x14ac:dyDescent="0.25">
      <c r="B109" s="1206"/>
      <c r="C109" s="1174"/>
      <c r="D109" s="1179"/>
      <c r="E109" s="1224"/>
      <c r="F109" s="1172"/>
      <c r="G109" s="92" t="s">
        <v>23</v>
      </c>
      <c r="H109" s="365"/>
      <c r="I109" s="378"/>
      <c r="J109" s="244"/>
      <c r="K109" s="77"/>
      <c r="L109" s="378"/>
      <c r="M109" s="199"/>
      <c r="N109" s="199"/>
      <c r="O109" s="244"/>
      <c r="P109" s="799"/>
      <c r="Q109" s="378"/>
      <c r="R109" s="199"/>
      <c r="S109" s="235"/>
      <c r="T109" s="235"/>
      <c r="U109" s="675"/>
      <c r="V109" s="378"/>
      <c r="W109" s="199"/>
      <c r="X109" s="199"/>
      <c r="Y109" s="199"/>
      <c r="Z109" s="799"/>
      <c r="AA109" s="244"/>
      <c r="AB109" s="78"/>
      <c r="AC109" s="199"/>
      <c r="AD109" s="244"/>
      <c r="AE109" s="799"/>
      <c r="AF109" s="235"/>
      <c r="AG109" s="199"/>
      <c r="AH109" s="321"/>
      <c r="AI109" s="199"/>
      <c r="AJ109" s="321"/>
      <c r="AK109" s="321"/>
      <c r="AL109" s="199"/>
      <c r="AM109" s="63"/>
      <c r="AN109" s="79">
        <f t="shared" si="8"/>
        <v>0</v>
      </c>
      <c r="AO109" s="1234"/>
      <c r="AP109" s="1150"/>
      <c r="AQ109" s="1332"/>
    </row>
    <row r="110" spans="2:44" ht="60" hidden="1" customHeight="1" thickTop="1" x14ac:dyDescent="0.2">
      <c r="B110" s="1214">
        <v>9</v>
      </c>
      <c r="C110" s="880"/>
      <c r="D110" s="1259" t="s">
        <v>131</v>
      </c>
      <c r="E110" s="1239" t="s">
        <v>38</v>
      </c>
      <c r="F110" s="1217">
        <v>160</v>
      </c>
      <c r="G110" s="188" t="s">
        <v>20</v>
      </c>
      <c r="H110" s="588"/>
      <c r="I110" s="529"/>
      <c r="J110" s="266"/>
      <c r="K110" s="704"/>
      <c r="L110" s="404"/>
      <c r="M110" s="315"/>
      <c r="N110" s="315"/>
      <c r="O110" s="307"/>
      <c r="P110" s="827"/>
      <c r="Q110" s="404"/>
      <c r="R110" s="315"/>
      <c r="S110" s="315"/>
      <c r="T110" s="315"/>
      <c r="U110" s="669"/>
      <c r="V110" s="404"/>
      <c r="W110" s="315"/>
      <c r="X110" s="315"/>
      <c r="Y110" s="315"/>
      <c r="Z110" s="827"/>
      <c r="AA110" s="307"/>
      <c r="AB110" s="672"/>
      <c r="AC110" s="315"/>
      <c r="AD110" s="307"/>
      <c r="AE110" s="827"/>
      <c r="AF110" s="315"/>
      <c r="AG110" s="221"/>
      <c r="AH110" s="341"/>
      <c r="AI110" s="221"/>
      <c r="AJ110" s="341"/>
      <c r="AK110" s="341"/>
      <c r="AL110" s="221"/>
      <c r="AM110" s="189"/>
      <c r="AN110" s="190">
        <f t="shared" si="8"/>
        <v>0</v>
      </c>
      <c r="AO110" s="878"/>
      <c r="AP110" s="1150"/>
      <c r="AQ110" s="1332"/>
    </row>
    <row r="111" spans="2:44" ht="60" hidden="1" customHeight="1" x14ac:dyDescent="0.2">
      <c r="B111" s="1193"/>
      <c r="C111" s="877"/>
      <c r="D111" s="1260"/>
      <c r="E111" s="1208"/>
      <c r="F111" s="1200"/>
      <c r="G111" s="109" t="s">
        <v>23</v>
      </c>
      <c r="H111" s="366"/>
      <c r="I111" s="382"/>
      <c r="J111" s="248"/>
      <c r="K111" s="93"/>
      <c r="L111" s="382"/>
      <c r="M111" s="203"/>
      <c r="N111" s="203"/>
      <c r="O111" s="248"/>
      <c r="P111" s="803"/>
      <c r="Q111" s="382"/>
      <c r="R111" s="203"/>
      <c r="S111" s="203"/>
      <c r="T111" s="203"/>
      <c r="U111" s="325"/>
      <c r="V111" s="382"/>
      <c r="W111" s="203"/>
      <c r="X111" s="196"/>
      <c r="Y111" s="203"/>
      <c r="Z111" s="764"/>
      <c r="AA111" s="248"/>
      <c r="AB111" s="94"/>
      <c r="AC111" s="203"/>
      <c r="AD111" s="248"/>
      <c r="AE111" s="803"/>
      <c r="AF111" s="203"/>
      <c r="AG111" s="203"/>
      <c r="AH111" s="325"/>
      <c r="AI111" s="203"/>
      <c r="AJ111" s="325"/>
      <c r="AK111" s="325"/>
      <c r="AL111" s="203"/>
      <c r="AM111" s="56"/>
      <c r="AN111" s="57">
        <f t="shared" si="8"/>
        <v>0</v>
      </c>
      <c r="AO111" s="878"/>
      <c r="AP111" s="1150"/>
      <c r="AQ111" s="1332"/>
    </row>
    <row r="112" spans="2:44" ht="60" hidden="1" customHeight="1" thickBot="1" x14ac:dyDescent="0.25">
      <c r="B112" s="1206"/>
      <c r="C112" s="879"/>
      <c r="D112" s="1261"/>
      <c r="E112" s="1213"/>
      <c r="F112" s="1209"/>
      <c r="G112" s="283" t="s">
        <v>137</v>
      </c>
      <c r="H112" s="548"/>
      <c r="I112" s="384"/>
      <c r="J112" s="286"/>
      <c r="K112" s="284"/>
      <c r="L112" s="384"/>
      <c r="M112" s="287"/>
      <c r="N112" s="287"/>
      <c r="O112" s="286"/>
      <c r="P112" s="805"/>
      <c r="Q112" s="384"/>
      <c r="R112" s="287"/>
      <c r="S112" s="287"/>
      <c r="T112" s="287"/>
      <c r="U112" s="327"/>
      <c r="V112" s="384"/>
      <c r="W112" s="287"/>
      <c r="X112" s="287"/>
      <c r="Y112" s="287"/>
      <c r="Z112" s="805"/>
      <c r="AA112" s="286"/>
      <c r="AB112" s="285"/>
      <c r="AC112" s="287"/>
      <c r="AD112" s="286"/>
      <c r="AE112" s="805"/>
      <c r="AF112" s="287"/>
      <c r="AG112" s="287"/>
      <c r="AH112" s="327"/>
      <c r="AI112" s="287"/>
      <c r="AJ112" s="327"/>
      <c r="AK112" s="327"/>
      <c r="AL112" s="287"/>
      <c r="AM112" s="285"/>
      <c r="AN112" s="288">
        <f t="shared" si="8"/>
        <v>0</v>
      </c>
      <c r="AO112" s="878"/>
      <c r="AP112" s="1150"/>
      <c r="AQ112" s="1332"/>
    </row>
    <row r="113" spans="2:44" ht="60" customHeight="1" thickTop="1" x14ac:dyDescent="0.2">
      <c r="B113" s="1214">
        <v>8</v>
      </c>
      <c r="C113" s="880"/>
      <c r="D113" s="1259" t="s">
        <v>153</v>
      </c>
      <c r="E113" s="1239" t="s">
        <v>38</v>
      </c>
      <c r="F113" s="1217">
        <v>160</v>
      </c>
      <c r="G113" s="188" t="s">
        <v>20</v>
      </c>
      <c r="H113" s="588"/>
      <c r="I113" s="529"/>
      <c r="J113" s="266"/>
      <c r="K113" s="704"/>
      <c r="L113" s="404"/>
      <c r="M113" s="315"/>
      <c r="N113" s="315"/>
      <c r="O113" s="307"/>
      <c r="P113" s="827"/>
      <c r="Q113" s="404"/>
      <c r="R113" s="315"/>
      <c r="S113" s="315"/>
      <c r="T113" s="315"/>
      <c r="U113" s="669"/>
      <c r="V113" s="404"/>
      <c r="W113" s="315"/>
      <c r="X113" s="315"/>
      <c r="Y113" s="315"/>
      <c r="Z113" s="827"/>
      <c r="AA113" s="307"/>
      <c r="AB113" s="672"/>
      <c r="AC113" s="315"/>
      <c r="AD113" s="307"/>
      <c r="AE113" s="827"/>
      <c r="AF113" s="315"/>
      <c r="AG113" s="315"/>
      <c r="AH113" s="669"/>
      <c r="AI113" s="221"/>
      <c r="AJ113" s="341"/>
      <c r="AK113" s="341"/>
      <c r="AL113" s="221"/>
      <c r="AM113" s="189"/>
      <c r="AN113" s="190">
        <f t="shared" si="8"/>
        <v>0</v>
      </c>
      <c r="AO113" s="878"/>
      <c r="AP113" s="1150"/>
      <c r="AQ113" s="1332">
        <f>SUBTOTAL(9, I113:AF113)</f>
        <v>0</v>
      </c>
      <c r="AR113" s="36"/>
    </row>
    <row r="114" spans="2:44" ht="60" customHeight="1" x14ac:dyDescent="0.2">
      <c r="B114" s="1193"/>
      <c r="C114" s="877"/>
      <c r="D114" s="1260"/>
      <c r="E114" s="1208"/>
      <c r="F114" s="1200"/>
      <c r="G114" s="109" t="s">
        <v>23</v>
      </c>
      <c r="H114" s="366"/>
      <c r="I114" s="382"/>
      <c r="J114" s="248"/>
      <c r="K114" s="93"/>
      <c r="L114" s="382"/>
      <c r="M114" s="203"/>
      <c r="N114" s="203"/>
      <c r="O114" s="248"/>
      <c r="P114" s="803"/>
      <c r="Q114" s="382"/>
      <c r="R114" s="203"/>
      <c r="S114" s="203"/>
      <c r="T114" s="203"/>
      <c r="U114" s="325"/>
      <c r="V114" s="382"/>
      <c r="W114" s="203"/>
      <c r="X114" s="196"/>
      <c r="Y114" s="203"/>
      <c r="Z114" s="764"/>
      <c r="AA114" s="248"/>
      <c r="AB114" s="94"/>
      <c r="AC114" s="203">
        <v>117</v>
      </c>
      <c r="AD114" s="248">
        <v>110</v>
      </c>
      <c r="AE114" s="803">
        <v>90</v>
      </c>
      <c r="AF114" s="203"/>
      <c r="AG114" s="203"/>
      <c r="AH114" s="325"/>
      <c r="AI114" s="203"/>
      <c r="AJ114" s="325"/>
      <c r="AK114" s="325"/>
      <c r="AL114" s="203"/>
      <c r="AM114" s="56"/>
      <c r="AN114" s="57">
        <f t="shared" si="8"/>
        <v>317</v>
      </c>
      <c r="AO114" s="878"/>
      <c r="AP114" s="1150"/>
      <c r="AQ114" s="103"/>
      <c r="AR114" s="11">
        <f>SUBTOTAL(9,I114:AF114)</f>
        <v>317</v>
      </c>
    </row>
    <row r="115" spans="2:44" ht="60" customHeight="1" thickBot="1" x14ac:dyDescent="0.25">
      <c r="B115" s="1206"/>
      <c r="C115" s="879"/>
      <c r="D115" s="1261"/>
      <c r="E115" s="1213"/>
      <c r="F115" s="1209"/>
      <c r="G115" s="289" t="s">
        <v>137</v>
      </c>
      <c r="H115" s="548"/>
      <c r="I115" s="384"/>
      <c r="J115" s="286"/>
      <c r="K115" s="284"/>
      <c r="L115" s="384"/>
      <c r="M115" s="287"/>
      <c r="N115" s="287"/>
      <c r="O115" s="286"/>
      <c r="P115" s="805"/>
      <c r="Q115" s="384"/>
      <c r="R115" s="287"/>
      <c r="S115" s="287"/>
      <c r="T115" s="287"/>
      <c r="U115" s="327"/>
      <c r="V115" s="384"/>
      <c r="W115" s="287"/>
      <c r="X115" s="287"/>
      <c r="Y115" s="287"/>
      <c r="Z115" s="805"/>
      <c r="AA115" s="286"/>
      <c r="AB115" s="285"/>
      <c r="AC115" s="287">
        <v>217</v>
      </c>
      <c r="AD115" s="286">
        <v>150</v>
      </c>
      <c r="AE115" s="805">
        <v>150</v>
      </c>
      <c r="AF115" s="287"/>
      <c r="AG115" s="287"/>
      <c r="AH115" s="327"/>
      <c r="AI115" s="287"/>
      <c r="AJ115" s="327"/>
      <c r="AK115" s="327"/>
      <c r="AL115" s="287"/>
      <c r="AM115" s="285"/>
      <c r="AN115" s="288">
        <f t="shared" si="8"/>
        <v>517</v>
      </c>
      <c r="AO115" s="878"/>
      <c r="AP115" s="1150"/>
      <c r="AQ115" s="1332"/>
    </row>
    <row r="116" spans="2:44" s="36" customFormat="1" ht="60" customHeight="1" thickTop="1" x14ac:dyDescent="0.2">
      <c r="B116" s="1193">
        <v>11</v>
      </c>
      <c r="C116" s="1177" t="s">
        <v>102</v>
      </c>
      <c r="D116" s="1187" t="s">
        <v>152</v>
      </c>
      <c r="E116" s="1235" t="s">
        <v>38</v>
      </c>
      <c r="F116" s="1189">
        <v>160</v>
      </c>
      <c r="G116" s="898" t="s">
        <v>20</v>
      </c>
      <c r="H116" s="589"/>
      <c r="I116" s="530"/>
      <c r="J116" s="267"/>
      <c r="K116" s="705"/>
      <c r="L116" s="531">
        <v>70</v>
      </c>
      <c r="M116" s="533">
        <v>83</v>
      </c>
      <c r="N116" s="533">
        <v>50</v>
      </c>
      <c r="O116" s="532">
        <v>45</v>
      </c>
      <c r="P116" s="851">
        <v>45</v>
      </c>
      <c r="Q116" s="531">
        <v>30</v>
      </c>
      <c r="R116" s="533">
        <v>33</v>
      </c>
      <c r="S116" s="533">
        <v>48</v>
      </c>
      <c r="T116" s="226">
        <v>39</v>
      </c>
      <c r="U116" s="342">
        <v>47</v>
      </c>
      <c r="V116" s="405">
        <v>42</v>
      </c>
      <c r="W116" s="226">
        <v>45</v>
      </c>
      <c r="X116" s="226">
        <v>20</v>
      </c>
      <c r="Y116" s="226">
        <v>20</v>
      </c>
      <c r="Z116" s="866">
        <v>28</v>
      </c>
      <c r="AA116" s="257">
        <v>32</v>
      </c>
      <c r="AB116" s="70">
        <v>25</v>
      </c>
      <c r="AC116" s="222"/>
      <c r="AD116" s="257"/>
      <c r="AE116" s="813"/>
      <c r="AF116" s="646">
        <v>0</v>
      </c>
      <c r="AG116" s="222"/>
      <c r="AH116" s="334"/>
      <c r="AI116" s="646"/>
      <c r="AJ116" s="334"/>
      <c r="AK116" s="334"/>
      <c r="AL116" s="222"/>
      <c r="AM116" s="70">
        <v>0</v>
      </c>
      <c r="AN116" s="71">
        <f t="shared" si="8"/>
        <v>702</v>
      </c>
      <c r="AO116" s="878"/>
      <c r="AP116" s="1150"/>
      <c r="AQ116" s="1332">
        <f>SUBTOTAL(9, I116:AF116)</f>
        <v>702</v>
      </c>
    </row>
    <row r="117" spans="2:44" s="36" customFormat="1" ht="60" customHeight="1" x14ac:dyDescent="0.2">
      <c r="B117" s="1193"/>
      <c r="C117" s="1177"/>
      <c r="D117" s="1207"/>
      <c r="E117" s="1230"/>
      <c r="F117" s="1200"/>
      <c r="G117" s="109" t="s">
        <v>23</v>
      </c>
      <c r="H117" s="366"/>
      <c r="I117" s="374"/>
      <c r="J117" s="248">
        <v>70</v>
      </c>
      <c r="K117" s="93">
        <v>83</v>
      </c>
      <c r="L117" s="382">
        <v>50</v>
      </c>
      <c r="M117" s="203">
        <v>45</v>
      </c>
      <c r="N117" s="203">
        <v>45</v>
      </c>
      <c r="O117" s="248">
        <v>30</v>
      </c>
      <c r="P117" s="803">
        <v>33</v>
      </c>
      <c r="Q117" s="382"/>
      <c r="R117" s="203"/>
      <c r="S117" s="203"/>
      <c r="T117" s="203">
        <v>42</v>
      </c>
      <c r="U117" s="325">
        <v>45</v>
      </c>
      <c r="V117" s="382"/>
      <c r="W117" s="203"/>
      <c r="X117" s="203"/>
      <c r="Y117" s="203"/>
      <c r="Z117" s="803"/>
      <c r="AA117" s="248">
        <v>25</v>
      </c>
      <c r="AB117" s="94">
        <v>37</v>
      </c>
      <c r="AC117" s="203"/>
      <c r="AD117" s="248"/>
      <c r="AE117" s="803"/>
      <c r="AF117" s="203"/>
      <c r="AG117" s="230"/>
      <c r="AH117" s="325"/>
      <c r="AI117" s="203"/>
      <c r="AJ117" s="325"/>
      <c r="AK117" s="325"/>
      <c r="AL117" s="203"/>
      <c r="AM117" s="56"/>
      <c r="AN117" s="57">
        <f t="shared" si="8"/>
        <v>505</v>
      </c>
      <c r="AO117" s="878"/>
      <c r="AP117" s="1150"/>
      <c r="AQ117" s="103"/>
      <c r="AR117" s="11">
        <f>SUBTOTAL(9,I117:AF117)</f>
        <v>505</v>
      </c>
    </row>
    <row r="118" spans="2:44" ht="60" customHeight="1" thickBot="1" x14ac:dyDescent="0.25">
      <c r="B118" s="1206"/>
      <c r="C118" s="1174"/>
      <c r="D118" s="1179"/>
      <c r="E118" s="1224"/>
      <c r="F118" s="1172"/>
      <c r="G118" s="283" t="s">
        <v>137</v>
      </c>
      <c r="H118" s="551"/>
      <c r="I118" s="384"/>
      <c r="J118" s="286">
        <v>70</v>
      </c>
      <c r="K118" s="284">
        <v>83</v>
      </c>
      <c r="L118" s="384">
        <v>50</v>
      </c>
      <c r="M118" s="287">
        <v>45</v>
      </c>
      <c r="N118" s="287">
        <v>45</v>
      </c>
      <c r="O118" s="286">
        <v>30</v>
      </c>
      <c r="P118" s="805">
        <v>33</v>
      </c>
      <c r="Q118" s="384">
        <v>48</v>
      </c>
      <c r="R118" s="287">
        <v>39</v>
      </c>
      <c r="S118" s="287">
        <v>47</v>
      </c>
      <c r="T118" s="287">
        <v>42</v>
      </c>
      <c r="U118" s="327">
        <v>45</v>
      </c>
      <c r="V118" s="384">
        <v>20</v>
      </c>
      <c r="W118" s="287">
        <v>20</v>
      </c>
      <c r="X118" s="287">
        <v>28</v>
      </c>
      <c r="Y118" s="287">
        <v>32</v>
      </c>
      <c r="Z118" s="805">
        <v>25</v>
      </c>
      <c r="AA118" s="286">
        <v>25</v>
      </c>
      <c r="AB118" s="285">
        <v>37</v>
      </c>
      <c r="AC118" s="287"/>
      <c r="AD118" s="286"/>
      <c r="AE118" s="805"/>
      <c r="AF118" s="287"/>
      <c r="AG118" s="287"/>
      <c r="AH118" s="327"/>
      <c r="AI118" s="287"/>
      <c r="AJ118" s="327"/>
      <c r="AK118" s="327"/>
      <c r="AL118" s="287"/>
      <c r="AM118" s="285"/>
      <c r="AN118" s="288">
        <f t="shared" si="8"/>
        <v>764</v>
      </c>
      <c r="AO118" s="878"/>
      <c r="AP118" s="1150"/>
      <c r="AQ118" s="1332"/>
    </row>
    <row r="119" spans="2:44" s="36" customFormat="1" ht="60" customHeight="1" thickTop="1" x14ac:dyDescent="0.2">
      <c r="B119" s="1214">
        <v>12</v>
      </c>
      <c r="C119" s="1165" t="s">
        <v>104</v>
      </c>
      <c r="D119" s="1187" t="s">
        <v>167</v>
      </c>
      <c r="E119" s="1235" t="s">
        <v>38</v>
      </c>
      <c r="F119" s="1217">
        <v>110</v>
      </c>
      <c r="G119" s="67" t="s">
        <v>20</v>
      </c>
      <c r="H119" s="547"/>
      <c r="I119" s="406"/>
      <c r="J119" s="268"/>
      <c r="K119" s="163"/>
      <c r="L119" s="406">
        <v>100</v>
      </c>
      <c r="M119" s="223">
        <v>100</v>
      </c>
      <c r="N119" s="223">
        <v>100</v>
      </c>
      <c r="O119" s="268">
        <v>100</v>
      </c>
      <c r="P119" s="828">
        <v>100</v>
      </c>
      <c r="Q119" s="406">
        <v>100</v>
      </c>
      <c r="R119" s="223"/>
      <c r="S119" s="223"/>
      <c r="T119" s="223"/>
      <c r="U119" s="343"/>
      <c r="V119" s="406"/>
      <c r="W119" s="223"/>
      <c r="X119" s="223"/>
      <c r="Y119" s="223"/>
      <c r="Z119" s="828"/>
      <c r="AA119" s="268"/>
      <c r="AB119" s="164"/>
      <c r="AC119" s="223"/>
      <c r="AD119" s="268"/>
      <c r="AE119" s="828"/>
      <c r="AF119" s="223"/>
      <c r="AG119" s="223"/>
      <c r="AH119" s="343"/>
      <c r="AI119" s="223"/>
      <c r="AJ119" s="343"/>
      <c r="AK119" s="344"/>
      <c r="AL119" s="224"/>
      <c r="AM119" s="164">
        <v>0</v>
      </c>
      <c r="AN119" s="165">
        <f t="shared" si="8"/>
        <v>600</v>
      </c>
      <c r="AO119" s="878"/>
      <c r="AP119" s="1150"/>
      <c r="AQ119" s="1332">
        <f>SUBTOTAL(9, I119:AF119)</f>
        <v>600</v>
      </c>
    </row>
    <row r="120" spans="2:44" s="36" customFormat="1" ht="60" customHeight="1" x14ac:dyDescent="0.2">
      <c r="B120" s="1193"/>
      <c r="C120" s="1177"/>
      <c r="D120" s="1187"/>
      <c r="E120" s="1235"/>
      <c r="F120" s="1200"/>
      <c r="G120" s="109" t="s">
        <v>23</v>
      </c>
      <c r="H120" s="549"/>
      <c r="I120" s="412"/>
      <c r="J120" s="252">
        <v>100</v>
      </c>
      <c r="K120" s="110">
        <v>100</v>
      </c>
      <c r="L120" s="387">
        <v>100</v>
      </c>
      <c r="M120" s="206">
        <v>100</v>
      </c>
      <c r="N120" s="206">
        <v>100</v>
      </c>
      <c r="O120" s="252">
        <v>100</v>
      </c>
      <c r="P120" s="807"/>
      <c r="Q120" s="372"/>
      <c r="R120" s="206"/>
      <c r="S120" s="206"/>
      <c r="T120" s="206"/>
      <c r="U120" s="328"/>
      <c r="V120" s="387"/>
      <c r="W120" s="206"/>
      <c r="X120" s="206"/>
      <c r="Y120" s="206"/>
      <c r="Z120" s="807"/>
      <c r="AA120" s="252"/>
      <c r="AB120" s="76"/>
      <c r="AC120" s="195"/>
      <c r="AD120" s="239"/>
      <c r="AE120" s="677"/>
      <c r="AF120" s="206"/>
      <c r="AG120" s="206"/>
      <c r="AH120" s="328"/>
      <c r="AI120" s="206"/>
      <c r="AJ120" s="328"/>
      <c r="AK120" s="328"/>
      <c r="AL120" s="206"/>
      <c r="AM120" s="44"/>
      <c r="AN120" s="166">
        <f t="shared" si="8"/>
        <v>600</v>
      </c>
      <c r="AO120" s="878"/>
      <c r="AP120" s="1150"/>
      <c r="AQ120" s="103"/>
      <c r="AR120" s="11">
        <f>SUBTOTAL(9,I120:AF120)</f>
        <v>600</v>
      </c>
    </row>
    <row r="121" spans="2:44" ht="60" customHeight="1" thickBot="1" x14ac:dyDescent="0.25">
      <c r="B121" s="1193"/>
      <c r="C121" s="1166"/>
      <c r="D121" s="1143"/>
      <c r="E121" s="1222"/>
      <c r="F121" s="1200"/>
      <c r="G121" s="289" t="s">
        <v>137</v>
      </c>
      <c r="H121" s="544"/>
      <c r="I121" s="376">
        <v>100</v>
      </c>
      <c r="J121" s="292">
        <v>100</v>
      </c>
      <c r="K121" s="290">
        <v>100</v>
      </c>
      <c r="L121" s="376">
        <v>100</v>
      </c>
      <c r="M121" s="293">
        <v>100</v>
      </c>
      <c r="N121" s="293">
        <v>100</v>
      </c>
      <c r="O121" s="292"/>
      <c r="P121" s="797"/>
      <c r="Q121" s="376"/>
      <c r="R121" s="293"/>
      <c r="S121" s="293"/>
      <c r="T121" s="293"/>
      <c r="U121" s="320"/>
      <c r="V121" s="376"/>
      <c r="W121" s="293"/>
      <c r="X121" s="293"/>
      <c r="Y121" s="293"/>
      <c r="Z121" s="797"/>
      <c r="AA121" s="292"/>
      <c r="AB121" s="291"/>
      <c r="AC121" s="293"/>
      <c r="AD121" s="292"/>
      <c r="AE121" s="797"/>
      <c r="AF121" s="293"/>
      <c r="AG121" s="293"/>
      <c r="AH121" s="320"/>
      <c r="AI121" s="293"/>
      <c r="AJ121" s="320"/>
      <c r="AK121" s="320"/>
      <c r="AL121" s="293"/>
      <c r="AM121" s="291"/>
      <c r="AN121" s="306">
        <f t="shared" si="8"/>
        <v>600</v>
      </c>
      <c r="AO121" s="878"/>
      <c r="AP121" s="1150"/>
      <c r="AQ121" s="1332"/>
    </row>
    <row r="122" spans="2:44" s="36" customFormat="1" ht="60" customHeight="1" thickTop="1" x14ac:dyDescent="0.2">
      <c r="B122" s="1193"/>
      <c r="C122" s="1173" t="s">
        <v>105</v>
      </c>
      <c r="D122" s="1142" t="s">
        <v>106</v>
      </c>
      <c r="E122" s="1222" t="s">
        <v>38</v>
      </c>
      <c r="F122" s="1200"/>
      <c r="G122" s="49" t="s">
        <v>20</v>
      </c>
      <c r="H122" s="543"/>
      <c r="I122" s="375"/>
      <c r="J122" s="268"/>
      <c r="K122" s="163"/>
      <c r="L122" s="406">
        <v>0</v>
      </c>
      <c r="M122" s="223">
        <v>0</v>
      </c>
      <c r="N122" s="223">
        <v>0</v>
      </c>
      <c r="O122" s="268">
        <v>0</v>
      </c>
      <c r="P122" s="828">
        <v>0</v>
      </c>
      <c r="Q122" s="406">
        <v>0</v>
      </c>
      <c r="R122" s="223">
        <v>100</v>
      </c>
      <c r="S122" s="223">
        <v>100</v>
      </c>
      <c r="T122" s="223">
        <v>100</v>
      </c>
      <c r="U122" s="343">
        <v>100</v>
      </c>
      <c r="V122" s="406">
        <v>0</v>
      </c>
      <c r="W122" s="223">
        <v>0</v>
      </c>
      <c r="X122" s="603">
        <v>0</v>
      </c>
      <c r="Y122" s="603">
        <v>0</v>
      </c>
      <c r="Z122" s="867">
        <v>0</v>
      </c>
      <c r="AA122" s="268">
        <v>0</v>
      </c>
      <c r="AB122" s="164">
        <v>0</v>
      </c>
      <c r="AC122" s="223"/>
      <c r="AD122" s="268"/>
      <c r="AE122" s="828"/>
      <c r="AF122" s="223"/>
      <c r="AG122" s="223"/>
      <c r="AH122" s="343"/>
      <c r="AI122" s="223"/>
      <c r="AJ122" s="343"/>
      <c r="AK122" s="344"/>
      <c r="AL122" s="224"/>
      <c r="AM122" s="164">
        <v>0</v>
      </c>
      <c r="AN122" s="167">
        <f t="shared" si="8"/>
        <v>400</v>
      </c>
      <c r="AO122" s="1233"/>
      <c r="AP122" s="1150"/>
      <c r="AQ122" s="1332">
        <f>SUBTOTAL(9, I122:AF122)</f>
        <v>400</v>
      </c>
    </row>
    <row r="123" spans="2:44" s="36" customFormat="1" ht="60" customHeight="1" x14ac:dyDescent="1.35">
      <c r="B123" s="1193"/>
      <c r="C123" s="1177"/>
      <c r="D123" s="1142"/>
      <c r="E123" s="1222"/>
      <c r="F123" s="1200"/>
      <c r="G123" s="109" t="s">
        <v>23</v>
      </c>
      <c r="H123" s="549"/>
      <c r="I123" s="387"/>
      <c r="J123" s="239" ph="1"/>
      <c r="K123" s="45" ph="1"/>
      <c r="L123" s="372" ph="1"/>
      <c r="M123" s="195" ph="1"/>
      <c r="N123" s="195" ph="1"/>
      <c r="O123" s="239" ph="1"/>
      <c r="P123" s="677" ph="1">
        <v>100</v>
      </c>
      <c r="Q123" s="372" ph="1">
        <v>100</v>
      </c>
      <c r="R123" s="195" ph="1">
        <v>100</v>
      </c>
      <c r="S123" s="195" ph="1">
        <v>100</v>
      </c>
      <c r="T123" s="195" ph="1"/>
      <c r="U123" s="317" ph="1"/>
      <c r="V123" s="372" ph="1"/>
      <c r="W123" s="195" ph="1"/>
      <c r="X123" s="195" ph="1"/>
      <c r="Y123" s="195" ph="1"/>
      <c r="Z123" s="677" ph="1"/>
      <c r="AA123" s="239" ph="1"/>
      <c r="AB123" s="44" ph="1"/>
      <c r="AC123" s="195" ph="1"/>
      <c r="AD123" s="239" ph="1"/>
      <c r="AE123" s="677" ph="1"/>
      <c r="AF123" s="206"/>
      <c r="AG123" s="206"/>
      <c r="AH123" s="328"/>
      <c r="AI123" s="206"/>
      <c r="AJ123" s="328"/>
      <c r="AK123" s="328"/>
      <c r="AL123" s="206"/>
      <c r="AM123" s="44"/>
      <c r="AN123" s="47">
        <f t="shared" si="8"/>
        <v>400</v>
      </c>
      <c r="AO123" s="1161"/>
      <c r="AP123" s="1150"/>
      <c r="AQ123" s="103"/>
      <c r="AR123" s="11">
        <f>SUBTOTAL(9,I123:AF123)</f>
        <v>400</v>
      </c>
    </row>
    <row r="124" spans="2:44" ht="62.15" customHeight="1" x14ac:dyDescent="1.35">
      <c r="B124" s="1193"/>
      <c r="C124" s="1166"/>
      <c r="D124" s="1143"/>
      <c r="E124" s="1222"/>
      <c r="F124" s="1200"/>
      <c r="G124" s="289" t="s">
        <v>137</v>
      </c>
      <c r="H124" s="544"/>
      <c r="I124" s="376"/>
      <c r="J124" s="292" ph="1"/>
      <c r="K124" s="290" ph="1"/>
      <c r="L124" s="376" ph="1"/>
      <c r="M124" s="293" ph="1"/>
      <c r="N124" s="293" ph="1"/>
      <c r="O124" s="292" ph="1">
        <v>100</v>
      </c>
      <c r="P124" s="797" ph="1">
        <v>100</v>
      </c>
      <c r="Q124" s="376" ph="1">
        <v>100</v>
      </c>
      <c r="R124" s="293" ph="1">
        <v>100</v>
      </c>
      <c r="S124" s="293" ph="1"/>
      <c r="T124" s="293" ph="1"/>
      <c r="U124" s="320" ph="1"/>
      <c r="V124" s="376" ph="1"/>
      <c r="W124" s="293" ph="1"/>
      <c r="X124" s="293" ph="1"/>
      <c r="Y124" s="293" ph="1"/>
      <c r="Z124" s="797" ph="1"/>
      <c r="AA124" s="292" ph="1"/>
      <c r="AB124" s="291" ph="1"/>
      <c r="AC124" s="293" ph="1"/>
      <c r="AD124" s="292" ph="1"/>
      <c r="AE124" s="797" ph="1"/>
      <c r="AF124" s="293"/>
      <c r="AG124" s="293"/>
      <c r="AH124" s="320"/>
      <c r="AI124" s="293"/>
      <c r="AJ124" s="320"/>
      <c r="AK124" s="320"/>
      <c r="AL124" s="293"/>
      <c r="AM124" s="291"/>
      <c r="AN124" s="294">
        <f t="shared" si="8"/>
        <v>400</v>
      </c>
      <c r="AO124" s="1161"/>
      <c r="AP124" s="1150"/>
      <c r="AQ124" s="1332"/>
    </row>
    <row r="125" spans="2:44" s="36" customFormat="1" ht="60" customHeight="1" x14ac:dyDescent="0.2">
      <c r="B125" s="1193"/>
      <c r="C125" s="1173" t="s">
        <v>107</v>
      </c>
      <c r="D125" s="1142" t="s">
        <v>108</v>
      </c>
      <c r="E125" s="1222" t="s">
        <v>38</v>
      </c>
      <c r="F125" s="1200"/>
      <c r="G125" s="49" t="s">
        <v>20</v>
      </c>
      <c r="H125" s="550"/>
      <c r="I125" s="391"/>
      <c r="J125" s="269"/>
      <c r="K125" s="168"/>
      <c r="L125" s="407">
        <v>0</v>
      </c>
      <c r="M125" s="224">
        <v>0</v>
      </c>
      <c r="N125" s="224">
        <v>0</v>
      </c>
      <c r="O125" s="269">
        <v>0</v>
      </c>
      <c r="P125" s="825">
        <v>0</v>
      </c>
      <c r="Q125" s="407">
        <v>0</v>
      </c>
      <c r="R125" s="224">
        <v>0</v>
      </c>
      <c r="S125" s="224">
        <v>0</v>
      </c>
      <c r="T125" s="224">
        <v>0</v>
      </c>
      <c r="U125" s="344">
        <v>0</v>
      </c>
      <c r="V125" s="407">
        <v>0</v>
      </c>
      <c r="W125" s="224">
        <v>0</v>
      </c>
      <c r="X125" s="224">
        <v>0</v>
      </c>
      <c r="Y125" s="224">
        <v>100</v>
      </c>
      <c r="Z125" s="825">
        <v>100</v>
      </c>
      <c r="AA125" s="537">
        <v>100</v>
      </c>
      <c r="AB125" s="120">
        <v>100</v>
      </c>
      <c r="AC125" s="224"/>
      <c r="AD125" s="269"/>
      <c r="AE125" s="825"/>
      <c r="AF125" s="224">
        <v>0</v>
      </c>
      <c r="AG125" s="224"/>
      <c r="AH125" s="344"/>
      <c r="AI125" s="224"/>
      <c r="AJ125" s="344"/>
      <c r="AK125" s="344"/>
      <c r="AL125" s="224"/>
      <c r="AM125" s="164"/>
      <c r="AN125" s="167">
        <f t="shared" si="8"/>
        <v>400</v>
      </c>
      <c r="AO125" s="1161"/>
      <c r="AP125" s="1150"/>
      <c r="AQ125" s="1332">
        <f>SUBTOTAL(9, I125:AF125)</f>
        <v>400</v>
      </c>
    </row>
    <row r="126" spans="2:44" s="36" customFormat="1" ht="60" customHeight="1" x14ac:dyDescent="0.2">
      <c r="B126" s="1193"/>
      <c r="C126" s="1177"/>
      <c r="D126" s="1142"/>
      <c r="E126" s="1222"/>
      <c r="F126" s="1200"/>
      <c r="G126" s="109" t="s">
        <v>23</v>
      </c>
      <c r="H126" s="549"/>
      <c r="I126" s="412">
        <v>10</v>
      </c>
      <c r="J126" s="239"/>
      <c r="K126" s="45"/>
      <c r="L126" s="372"/>
      <c r="M126" s="195"/>
      <c r="N126" s="195"/>
      <c r="O126" s="239"/>
      <c r="P126" s="677"/>
      <c r="Q126" s="372"/>
      <c r="R126" s="195"/>
      <c r="S126" s="195"/>
      <c r="T126" s="195"/>
      <c r="U126" s="317"/>
      <c r="V126" s="372"/>
      <c r="W126" s="195">
        <v>100</v>
      </c>
      <c r="X126" s="195">
        <v>100</v>
      </c>
      <c r="Y126" s="195">
        <v>100</v>
      </c>
      <c r="Z126" s="677">
        <v>100</v>
      </c>
      <c r="AA126" s="239">
        <v>100</v>
      </c>
      <c r="AB126" s="44">
        <v>100</v>
      </c>
      <c r="AC126" s="195"/>
      <c r="AD126" s="239"/>
      <c r="AE126" s="677"/>
      <c r="AF126" s="195"/>
      <c r="AG126" s="195"/>
      <c r="AH126" s="317"/>
      <c r="AI126" s="195"/>
      <c r="AJ126" s="352"/>
      <c r="AK126" s="352"/>
      <c r="AL126" s="193"/>
      <c r="AM126" s="44"/>
      <c r="AN126" s="47">
        <f t="shared" si="8"/>
        <v>610</v>
      </c>
      <c r="AO126" s="1161"/>
      <c r="AP126" s="1150"/>
      <c r="AQ126" s="103"/>
      <c r="AR126" s="11">
        <f>SUBTOTAL(9,I126:AF126)</f>
        <v>610</v>
      </c>
    </row>
    <row r="127" spans="2:44" ht="61.5" customHeight="1" x14ac:dyDescent="0.2">
      <c r="B127" s="1193"/>
      <c r="C127" s="1166"/>
      <c r="D127" s="1143"/>
      <c r="E127" s="1222"/>
      <c r="F127" s="1200"/>
      <c r="G127" s="289" t="s">
        <v>137</v>
      </c>
      <c r="H127" s="544"/>
      <c r="I127" s="376">
        <v>10</v>
      </c>
      <c r="J127" s="292"/>
      <c r="K127" s="290"/>
      <c r="L127" s="376"/>
      <c r="M127" s="293"/>
      <c r="N127" s="293"/>
      <c r="O127" s="292"/>
      <c r="P127" s="797"/>
      <c r="Q127" s="376"/>
      <c r="R127" s="293"/>
      <c r="S127" s="293"/>
      <c r="T127" s="293"/>
      <c r="U127" s="320"/>
      <c r="V127" s="376">
        <v>100</v>
      </c>
      <c r="W127" s="293">
        <v>100</v>
      </c>
      <c r="X127" s="293">
        <v>100</v>
      </c>
      <c r="Y127" s="293">
        <v>100</v>
      </c>
      <c r="Z127" s="797">
        <v>100</v>
      </c>
      <c r="AA127" s="292">
        <v>100</v>
      </c>
      <c r="AB127" s="291"/>
      <c r="AC127" s="293"/>
      <c r="AD127" s="292">
        <v>100</v>
      </c>
      <c r="AE127" s="797">
        <v>100</v>
      </c>
      <c r="AF127" s="293"/>
      <c r="AG127" s="293"/>
      <c r="AH127" s="320"/>
      <c r="AI127" s="293"/>
      <c r="AJ127" s="320"/>
      <c r="AK127" s="320"/>
      <c r="AL127" s="293"/>
      <c r="AM127" s="291"/>
      <c r="AN127" s="294">
        <f t="shared" si="8"/>
        <v>810</v>
      </c>
      <c r="AO127" s="1161"/>
      <c r="AP127" s="1150"/>
      <c r="AQ127" s="1332"/>
    </row>
    <row r="128" spans="2:44" s="36" customFormat="1" ht="61.25" customHeight="1" x14ac:dyDescent="0.2">
      <c r="B128" s="1193"/>
      <c r="C128" s="1173" t="s">
        <v>109</v>
      </c>
      <c r="D128" s="1142" t="s">
        <v>110</v>
      </c>
      <c r="E128" s="1144" t="s">
        <v>38</v>
      </c>
      <c r="F128" s="1200"/>
      <c r="G128" s="49" t="s">
        <v>20</v>
      </c>
      <c r="H128" s="557"/>
      <c r="I128" s="391"/>
      <c r="J128" s="255"/>
      <c r="K128" s="118"/>
      <c r="L128" s="391">
        <v>0</v>
      </c>
      <c r="M128" s="210">
        <v>0</v>
      </c>
      <c r="N128" s="570">
        <v>0</v>
      </c>
      <c r="O128" s="602">
        <v>0</v>
      </c>
      <c r="P128" s="852">
        <v>0</v>
      </c>
      <c r="Q128" s="542">
        <v>0</v>
      </c>
      <c r="R128" s="570">
        <v>0</v>
      </c>
      <c r="S128" s="570">
        <v>0</v>
      </c>
      <c r="T128" s="570">
        <v>0</v>
      </c>
      <c r="U128" s="674">
        <v>0</v>
      </c>
      <c r="V128" s="391">
        <v>100</v>
      </c>
      <c r="W128" s="210">
        <v>100</v>
      </c>
      <c r="X128" s="210">
        <v>0</v>
      </c>
      <c r="Y128" s="210">
        <v>0</v>
      </c>
      <c r="Z128" s="811">
        <v>0</v>
      </c>
      <c r="AA128" s="255">
        <v>0</v>
      </c>
      <c r="AB128" s="97">
        <v>0</v>
      </c>
      <c r="AC128" s="210"/>
      <c r="AD128" s="255"/>
      <c r="AE128" s="811"/>
      <c r="AF128" s="210">
        <v>0</v>
      </c>
      <c r="AG128" s="210"/>
      <c r="AH128" s="331"/>
      <c r="AI128" s="225"/>
      <c r="AJ128" s="345"/>
      <c r="AK128" s="345"/>
      <c r="AL128" s="225"/>
      <c r="AM128" s="50">
        <v>0</v>
      </c>
      <c r="AN128" s="167">
        <f t="shared" si="8"/>
        <v>200</v>
      </c>
      <c r="AO128" s="1161"/>
      <c r="AP128" s="1150"/>
      <c r="AQ128" s="1332">
        <f>SUBTOTAL(9, I128:AF128)</f>
        <v>200</v>
      </c>
    </row>
    <row r="129" spans="2:88" s="36" customFormat="1" ht="61.25" customHeight="1" x14ac:dyDescent="0.2">
      <c r="B129" s="1193"/>
      <c r="C129" s="1177"/>
      <c r="D129" s="1142"/>
      <c r="E129" s="1144"/>
      <c r="F129" s="1200"/>
      <c r="G129" s="109" t="s">
        <v>23</v>
      </c>
      <c r="H129" s="549"/>
      <c r="I129" s="387"/>
      <c r="J129" s="239"/>
      <c r="K129" s="45"/>
      <c r="L129" s="372"/>
      <c r="M129" s="195"/>
      <c r="N129" s="195"/>
      <c r="O129" s="239"/>
      <c r="P129" s="677"/>
      <c r="Q129" s="372"/>
      <c r="R129" s="195"/>
      <c r="S129" s="195"/>
      <c r="T129" s="195">
        <v>100</v>
      </c>
      <c r="U129" s="317">
        <v>100</v>
      </c>
      <c r="V129" s="372"/>
      <c r="W129" s="195"/>
      <c r="X129" s="195"/>
      <c r="Y129" s="195"/>
      <c r="Z129" s="677"/>
      <c r="AA129" s="239"/>
      <c r="AB129" s="44"/>
      <c r="AC129" s="206"/>
      <c r="AD129" s="252"/>
      <c r="AE129" s="807"/>
      <c r="AF129" s="206"/>
      <c r="AG129" s="206"/>
      <c r="AH129" s="328"/>
      <c r="AI129" s="195"/>
      <c r="AJ129" s="352"/>
      <c r="AK129" s="352"/>
      <c r="AL129" s="193"/>
      <c r="AM129" s="44"/>
      <c r="AN129" s="47">
        <f t="shared" si="8"/>
        <v>200</v>
      </c>
      <c r="AO129" s="1161"/>
      <c r="AP129" s="1150"/>
      <c r="AQ129" s="103"/>
      <c r="AR129" s="11">
        <f>SUBTOTAL(9,I129:AF129)</f>
        <v>200</v>
      </c>
    </row>
    <row r="130" spans="2:88" ht="58.5" customHeight="1" x14ac:dyDescent="0.2">
      <c r="B130" s="1193"/>
      <c r="C130" s="1166"/>
      <c r="D130" s="1143"/>
      <c r="E130" s="1144"/>
      <c r="F130" s="1200"/>
      <c r="G130" s="289" t="s">
        <v>137</v>
      </c>
      <c r="H130" s="544"/>
      <c r="I130" s="376"/>
      <c r="J130" s="292"/>
      <c r="K130" s="290"/>
      <c r="L130" s="376"/>
      <c r="M130" s="293"/>
      <c r="N130" s="293"/>
      <c r="O130" s="292"/>
      <c r="P130" s="797"/>
      <c r="Q130" s="376"/>
      <c r="R130" s="293"/>
      <c r="S130" s="293">
        <v>100</v>
      </c>
      <c r="T130" s="293">
        <v>100</v>
      </c>
      <c r="U130" s="320"/>
      <c r="V130" s="376"/>
      <c r="W130" s="293"/>
      <c r="X130" s="293"/>
      <c r="Y130" s="293"/>
      <c r="Z130" s="797"/>
      <c r="AA130" s="292"/>
      <c r="AB130" s="291"/>
      <c r="AC130" s="293"/>
      <c r="AD130" s="292"/>
      <c r="AE130" s="797"/>
      <c r="AF130" s="293"/>
      <c r="AG130" s="293"/>
      <c r="AH130" s="320"/>
      <c r="AI130" s="293"/>
      <c r="AJ130" s="320"/>
      <c r="AK130" s="320"/>
      <c r="AL130" s="293"/>
      <c r="AM130" s="291"/>
      <c r="AN130" s="294">
        <f t="shared" si="8"/>
        <v>200</v>
      </c>
      <c r="AO130" s="1161"/>
      <c r="AP130" s="1150"/>
      <c r="AQ130" s="1332"/>
    </row>
    <row r="131" spans="2:88" ht="58.5" customHeight="1" x14ac:dyDescent="0.2">
      <c r="B131" s="1193"/>
      <c r="C131" s="890"/>
      <c r="D131" s="1142" t="s">
        <v>111</v>
      </c>
      <c r="E131" s="1144" t="s">
        <v>38</v>
      </c>
      <c r="F131" s="1200"/>
      <c r="G131" s="49" t="s">
        <v>20</v>
      </c>
      <c r="H131" s="590"/>
      <c r="I131" s="524"/>
      <c r="J131" s="637"/>
      <c r="K131" s="168"/>
      <c r="L131" s="407">
        <v>0</v>
      </c>
      <c r="M131" s="224">
        <v>0</v>
      </c>
      <c r="N131" s="224">
        <v>0</v>
      </c>
      <c r="O131" s="269">
        <v>0</v>
      </c>
      <c r="P131" s="825">
        <v>0</v>
      </c>
      <c r="Q131" s="407">
        <v>0</v>
      </c>
      <c r="R131" s="224">
        <v>0</v>
      </c>
      <c r="S131" s="224">
        <v>0</v>
      </c>
      <c r="T131" s="224">
        <v>0</v>
      </c>
      <c r="U131" s="344"/>
      <c r="V131" s="648">
        <v>0</v>
      </c>
      <c r="W131" s="224">
        <v>0</v>
      </c>
      <c r="X131" s="224">
        <v>100</v>
      </c>
      <c r="Y131" s="224">
        <v>0</v>
      </c>
      <c r="Z131" s="825">
        <v>0</v>
      </c>
      <c r="AA131" s="269">
        <v>0</v>
      </c>
      <c r="AB131" s="120">
        <v>0</v>
      </c>
      <c r="AC131" s="224"/>
      <c r="AD131" s="269"/>
      <c r="AE131" s="825"/>
      <c r="AF131" s="224"/>
      <c r="AG131" s="224"/>
      <c r="AH131" s="344"/>
      <c r="AI131" s="226"/>
      <c r="AJ131" s="342"/>
      <c r="AK131" s="342"/>
      <c r="AL131" s="226"/>
      <c r="AM131" s="50">
        <v>0</v>
      </c>
      <c r="AN131" s="61">
        <f t="shared" ref="AN131:AN133" si="9">SUM(H131:AM131)</f>
        <v>100</v>
      </c>
      <c r="AO131" s="891"/>
      <c r="AP131" s="1150"/>
      <c r="AQ131" s="1332">
        <f>SUBTOTAL(9, I131:AF131)</f>
        <v>100</v>
      </c>
      <c r="AR131" s="36"/>
    </row>
    <row r="132" spans="2:88" ht="58.5" customHeight="1" x14ac:dyDescent="0.2">
      <c r="B132" s="1193"/>
      <c r="C132" s="890"/>
      <c r="D132" s="1142"/>
      <c r="E132" s="1144"/>
      <c r="F132" s="1200"/>
      <c r="G132" s="109" t="s">
        <v>23</v>
      </c>
      <c r="H132" s="366"/>
      <c r="I132" s="382"/>
      <c r="J132" s="241"/>
      <c r="K132" s="55"/>
      <c r="L132" s="374"/>
      <c r="M132" s="196"/>
      <c r="N132" s="196"/>
      <c r="O132" s="241"/>
      <c r="P132" s="764"/>
      <c r="Q132" s="374"/>
      <c r="R132" s="196"/>
      <c r="S132" s="196"/>
      <c r="T132" s="196"/>
      <c r="U132" s="318"/>
      <c r="V132" s="374">
        <v>100</v>
      </c>
      <c r="W132" s="196"/>
      <c r="X132" s="196"/>
      <c r="Y132" s="196"/>
      <c r="Z132" s="764"/>
      <c r="AA132" s="241"/>
      <c r="AB132" s="56"/>
      <c r="AC132" s="196"/>
      <c r="AD132" s="241"/>
      <c r="AE132" s="764"/>
      <c r="AF132" s="203"/>
      <c r="AG132" s="203"/>
      <c r="AH132" s="325"/>
      <c r="AI132" s="203"/>
      <c r="AJ132" s="325"/>
      <c r="AK132" s="325"/>
      <c r="AL132" s="206"/>
      <c r="AM132" s="44"/>
      <c r="AN132" s="47">
        <f t="shared" si="9"/>
        <v>100</v>
      </c>
      <c r="AO132" s="891"/>
      <c r="AP132" s="1150"/>
      <c r="AQ132" s="103"/>
      <c r="AR132" s="11">
        <f>SUBTOTAL(9,I132:AF132)</f>
        <v>100</v>
      </c>
    </row>
    <row r="133" spans="2:88" ht="58.5" customHeight="1" x14ac:dyDescent="0.2">
      <c r="B133" s="1193"/>
      <c r="C133" s="890"/>
      <c r="D133" s="1143"/>
      <c r="E133" s="1144"/>
      <c r="F133" s="1200"/>
      <c r="G133" s="521" t="s">
        <v>137</v>
      </c>
      <c r="H133" s="544"/>
      <c r="I133" s="376"/>
      <c r="J133" s="292"/>
      <c r="K133" s="290"/>
      <c r="L133" s="376"/>
      <c r="M133" s="293"/>
      <c r="N133" s="293"/>
      <c r="O133" s="292"/>
      <c r="P133" s="797"/>
      <c r="Q133" s="376"/>
      <c r="R133" s="293"/>
      <c r="S133" s="293"/>
      <c r="T133" s="293"/>
      <c r="U133" s="320">
        <v>100</v>
      </c>
      <c r="V133" s="376"/>
      <c r="W133" s="293"/>
      <c r="X133" s="293"/>
      <c r="Y133" s="293"/>
      <c r="Z133" s="797"/>
      <c r="AA133" s="292"/>
      <c r="AB133" s="291"/>
      <c r="AC133" s="293"/>
      <c r="AD133" s="292"/>
      <c r="AE133" s="797"/>
      <c r="AF133" s="293"/>
      <c r="AG133" s="293"/>
      <c r="AH133" s="320"/>
      <c r="AI133" s="293"/>
      <c r="AJ133" s="320"/>
      <c r="AK133" s="320"/>
      <c r="AL133" s="293"/>
      <c r="AM133" s="291"/>
      <c r="AN133" s="294">
        <f t="shared" si="9"/>
        <v>100</v>
      </c>
      <c r="AO133" s="891"/>
      <c r="AP133" s="1150"/>
      <c r="AQ133" s="1332"/>
    </row>
    <row r="134" spans="2:88" s="36" customFormat="1" ht="62.15" customHeight="1" x14ac:dyDescent="0.2">
      <c r="B134" s="1193"/>
      <c r="C134" s="1173" t="s">
        <v>109</v>
      </c>
      <c r="D134" s="1142" t="s">
        <v>169</v>
      </c>
      <c r="E134" s="1144" t="s">
        <v>38</v>
      </c>
      <c r="F134" s="1200"/>
      <c r="G134" s="67" t="s">
        <v>20</v>
      </c>
      <c r="H134" s="893"/>
      <c r="I134" s="894"/>
      <c r="J134" s="637"/>
      <c r="K134" s="168"/>
      <c r="L134" s="407">
        <v>0</v>
      </c>
      <c r="M134" s="224">
        <v>0</v>
      </c>
      <c r="N134" s="224">
        <v>0</v>
      </c>
      <c r="O134" s="269">
        <v>0</v>
      </c>
      <c r="P134" s="825">
        <v>0</v>
      </c>
      <c r="Q134" s="407">
        <v>0</v>
      </c>
      <c r="R134" s="224">
        <v>0</v>
      </c>
      <c r="S134" s="224">
        <v>0</v>
      </c>
      <c r="T134" s="224">
        <v>0</v>
      </c>
      <c r="U134" s="344">
        <v>0</v>
      </c>
      <c r="V134" s="648"/>
      <c r="W134" s="224"/>
      <c r="X134" s="224"/>
      <c r="Y134" s="224">
        <v>0</v>
      </c>
      <c r="Z134" s="825">
        <v>0</v>
      </c>
      <c r="AA134" s="269">
        <v>0</v>
      </c>
      <c r="AB134" s="120">
        <v>0</v>
      </c>
      <c r="AC134" s="224"/>
      <c r="AD134" s="269"/>
      <c r="AE134" s="825"/>
      <c r="AF134" s="224"/>
      <c r="AG134" s="224"/>
      <c r="AH134" s="344"/>
      <c r="AI134" s="226"/>
      <c r="AJ134" s="342"/>
      <c r="AK134" s="342"/>
      <c r="AL134" s="226"/>
      <c r="AM134" s="70">
        <v>0</v>
      </c>
      <c r="AN134" s="167">
        <f t="shared" si="8"/>
        <v>0</v>
      </c>
      <c r="AO134" s="870"/>
      <c r="AP134" s="1150"/>
      <c r="AQ134" s="1332">
        <f>SUBTOTAL(9, I134:AF134)</f>
        <v>0</v>
      </c>
    </row>
    <row r="135" spans="2:88" s="36" customFormat="1" ht="62.15" customHeight="1" x14ac:dyDescent="0.2">
      <c r="B135" s="1193"/>
      <c r="C135" s="1177"/>
      <c r="D135" s="1142"/>
      <c r="E135" s="1144"/>
      <c r="F135" s="1200"/>
      <c r="G135" s="109" t="s">
        <v>23</v>
      </c>
      <c r="H135" s="366"/>
      <c r="I135" s="409">
        <v>2</v>
      </c>
      <c r="J135" s="241"/>
      <c r="K135" s="55"/>
      <c r="L135" s="374"/>
      <c r="M135" s="196"/>
      <c r="N135" s="196"/>
      <c r="O135" s="241"/>
      <c r="P135" s="764"/>
      <c r="Q135" s="374"/>
      <c r="R135" s="196"/>
      <c r="S135" s="196"/>
      <c r="T135" s="196"/>
      <c r="U135" s="318"/>
      <c r="V135" s="374"/>
      <c r="W135" s="196"/>
      <c r="X135" s="196"/>
      <c r="Y135" s="196"/>
      <c r="Z135" s="764"/>
      <c r="AA135" s="241"/>
      <c r="AB135" s="56"/>
      <c r="AC135" s="196"/>
      <c r="AD135" s="241">
        <v>100</v>
      </c>
      <c r="AE135" s="764"/>
      <c r="AF135" s="203"/>
      <c r="AG135" s="203"/>
      <c r="AH135" s="325"/>
      <c r="AI135" s="203"/>
      <c r="AJ135" s="325"/>
      <c r="AK135" s="325"/>
      <c r="AL135" s="206"/>
      <c r="AM135" s="44"/>
      <c r="AN135" s="47">
        <f t="shared" si="8"/>
        <v>102</v>
      </c>
      <c r="AO135" s="870"/>
      <c r="AP135" s="1150"/>
      <c r="AQ135" s="103"/>
      <c r="AR135" s="11">
        <f>SUBTOTAL(9,I135:AF135)</f>
        <v>102</v>
      </c>
    </row>
    <row r="136" spans="2:88" ht="69.900000000000006" customHeight="1" thickBot="1" x14ac:dyDescent="0.25">
      <c r="B136" s="1206"/>
      <c r="C136" s="1174"/>
      <c r="D136" s="1143"/>
      <c r="E136" s="1144"/>
      <c r="F136" s="1209"/>
      <c r="G136" s="283" t="s">
        <v>137</v>
      </c>
      <c r="H136" s="551"/>
      <c r="I136" s="392">
        <v>2</v>
      </c>
      <c r="J136" s="297"/>
      <c r="K136" s="295"/>
      <c r="L136" s="392"/>
      <c r="M136" s="298"/>
      <c r="N136" s="298"/>
      <c r="O136" s="297"/>
      <c r="P136" s="805"/>
      <c r="Q136" s="392"/>
      <c r="R136" s="298"/>
      <c r="S136" s="298"/>
      <c r="T136" s="298"/>
      <c r="U136" s="332"/>
      <c r="V136" s="392"/>
      <c r="W136" s="298"/>
      <c r="X136" s="298"/>
      <c r="Y136" s="298"/>
      <c r="Z136" s="812"/>
      <c r="AA136" s="286"/>
      <c r="AB136" s="285"/>
      <c r="AC136" s="298">
        <v>100</v>
      </c>
      <c r="AD136" s="297"/>
      <c r="AE136" s="812"/>
      <c r="AF136" s="298"/>
      <c r="AG136" s="298"/>
      <c r="AH136" s="332"/>
      <c r="AI136" s="287"/>
      <c r="AJ136" s="327"/>
      <c r="AK136" s="327"/>
      <c r="AL136" s="293"/>
      <c r="AM136" s="291"/>
      <c r="AN136" s="294">
        <f t="shared" si="8"/>
        <v>102</v>
      </c>
      <c r="AO136" s="871"/>
      <c r="AP136" s="1150"/>
      <c r="AQ136" s="1332"/>
    </row>
    <row r="137" spans="2:88" ht="61.25" customHeight="1" thickTop="1" thickBot="1" x14ac:dyDescent="0.25">
      <c r="B137" s="1262" t="s">
        <v>112</v>
      </c>
      <c r="C137" s="1263"/>
      <c r="D137" s="1263"/>
      <c r="E137" s="1263"/>
      <c r="F137" s="1263"/>
      <c r="G137" s="1263"/>
      <c r="H137" s="369">
        <f>SUM(H56,H117,H135,H16,H28,H126,H13,H35,H82,H33,H109,H107,H98,H129,H123,H120,H104,H93,H84,H77,H75,H73,H70,H68,H66,H62,H50,H47,H44,H41,H37,H30,H11,H9,H7,H111,H90,H101,H59,H87)</f>
        <v>0</v>
      </c>
      <c r="I137" s="408">
        <f>SUM(I56,I117,I135,I16,I28,I126,I13,I35,I82,I33,I109,I107,I98,I129,I123,I120,I104,I93,I84,I77,I75,I73,I70,I68,I66,I62,I50,I47,I44,I41,I37,I30,I11,I9,I7,I111,I90,I101,I59,I87,I53,I13,I114,I132,)</f>
        <v>349</v>
      </c>
      <c r="J137" s="270">
        <f t="shared" ref="J137:AF137" si="10">SUM(J56,J117,J135,J16,J28,J126,J13,J35,J82,J33,J109,J107,J98,J129,J123,J120,J104,J93,J84,J77,J75,J73,J70,J68,J66,J62,J50,J47,J44,J41,J37,J30,J11,J9,J7,J111,J90,J101,J59,J87,J53,J13,J114,J132,)</f>
        <v>404</v>
      </c>
      <c r="K137" s="170">
        <f t="shared" si="10"/>
        <v>392</v>
      </c>
      <c r="L137" s="408">
        <f t="shared" si="10"/>
        <v>412</v>
      </c>
      <c r="M137" s="227">
        <f t="shared" si="10"/>
        <v>422</v>
      </c>
      <c r="N137" s="227">
        <f t="shared" si="10"/>
        <v>417</v>
      </c>
      <c r="O137" s="227">
        <f t="shared" si="10"/>
        <v>418</v>
      </c>
      <c r="P137" s="360">
        <f t="shared" si="10"/>
        <v>447</v>
      </c>
      <c r="Q137" s="408">
        <f t="shared" si="10"/>
        <v>419</v>
      </c>
      <c r="R137" s="227">
        <f t="shared" si="10"/>
        <v>431</v>
      </c>
      <c r="S137" s="227">
        <f t="shared" si="10"/>
        <v>433</v>
      </c>
      <c r="T137" s="227">
        <f t="shared" si="10"/>
        <v>429</v>
      </c>
      <c r="U137" s="360">
        <f t="shared" si="10"/>
        <v>424</v>
      </c>
      <c r="V137" s="408">
        <f t="shared" si="10"/>
        <v>334</v>
      </c>
      <c r="W137" s="227">
        <f t="shared" si="10"/>
        <v>426</v>
      </c>
      <c r="X137" s="227">
        <f t="shared" si="10"/>
        <v>388</v>
      </c>
      <c r="Y137" s="227">
        <f t="shared" si="10"/>
        <v>389</v>
      </c>
      <c r="Z137" s="228">
        <f t="shared" si="10"/>
        <v>389</v>
      </c>
      <c r="AA137" s="270">
        <f t="shared" si="10"/>
        <v>391</v>
      </c>
      <c r="AB137" s="169">
        <f t="shared" si="10"/>
        <v>407</v>
      </c>
      <c r="AC137" s="227">
        <f t="shared" si="10"/>
        <v>373</v>
      </c>
      <c r="AD137" s="227">
        <f t="shared" si="10"/>
        <v>426</v>
      </c>
      <c r="AE137" s="228">
        <f t="shared" si="10"/>
        <v>337</v>
      </c>
      <c r="AF137" s="227">
        <f t="shared" si="10"/>
        <v>120</v>
      </c>
      <c r="AG137" s="227">
        <f t="shared" ref="AG137:AI137" si="11">SUM(AG56,AG117,AG135,AG16,AG28,AG126,AG13,AG35,AG82,AG33,AG109,AG107,AG98,AG129,AG123,AG120,AG104,AG93,AG84,AG77,AG75,AG73,AG70,AG68,AG66,AG62,AG50,AG47,AG44,AG41,AG37,AG30,AG11,AG9,AG7,AG111,AG90,AG101,AG59,AG87,AG53)</f>
        <v>0</v>
      </c>
      <c r="AH137" s="360">
        <f t="shared" si="11"/>
        <v>0</v>
      </c>
      <c r="AI137" s="227">
        <f t="shared" si="11"/>
        <v>0</v>
      </c>
      <c r="AJ137" s="228">
        <f>SUM(AJ56,AJ117,AJ135,AJ16,AJ28,AJ126,AJ13,AJ35,AJ82,AJ33,AJ88,AJ109,AJ107,AJ98,AJ129,AJ123,AJ120,AJ104,AJ93,AJ84,AJ77,AJ75,AJ73,AJ70,AJ68,AJ66,AJ62,AJ60,AJ50,AJ47,AJ44,AJ41,AJ37,AJ30,AJ11,AJ9,AJ7,AJ111,AJ90)</f>
        <v>0</v>
      </c>
      <c r="AK137" s="360">
        <f>SUM(AK56,AK117,AK135,AK16,AK28,AK126,AK14,AK35,AK82,AK33,AK88,AK109,AK107,AK98,AK129,AK123,AK120,AK104,AK93,AK84,AK77,AK75,AK73,AK71,AK68,AK66,AK62,AK60,AK50,AK47,AK44,AK41,AK37,AK30,AK11,AK9,AK7,AK111)</f>
        <v>0</v>
      </c>
      <c r="AL137" s="227">
        <f>SUM(AL57,AL118,AL136,AL16,AL28,AL127,AL14,AL35,AL82,AL33,AL88,AL109,AL107,AL99,AL130,AL124,AL121,AL105,AL94:AL95,AL84,AL78,AL75,AL73,AL71,AL68,AL66,AL62,AL60,AL51,AL48,AL45,AL42,AL37,AL31,AL11,AL9,AL7,AL112)</f>
        <v>0</v>
      </c>
      <c r="AM137" s="170">
        <f>SUM(AM57,AM118,AM136,AM16,AM28,AM127,AM14,AM35,AM82,AM33,AM88,AM109,AM107,AM99,AM130,AM124,AM121,AM105,AM94:AM95,AM84,AM78,AM75,AM73,AM71,AM68,AM66,AM62,AM60,AM51,AM48,AM45,AM42,AM37,AM31,AM11,AM9,AM7)</f>
        <v>0</v>
      </c>
      <c r="AN137" s="171">
        <f t="shared" ref="AN137" si="12">SUM(AN56,AN117,AN135,AN16,AN28,AN126,AN13,AN35,AN82,AN33,AN109,AN107,AN98,AN129,AN123,AN120,AN104,AN93,AN84,AN77,AN75,AN73,AN70,AN68,AN66,AN62,AN50,AN47,AN44,AN41,AN37,AN30,AN11,AN9,AN7,AN111,AN90,AN101,AN59,AN87,AN53,AN132)</f>
        <v>9035</v>
      </c>
      <c r="AO137" s="872"/>
      <c r="AP137" s="1150"/>
    </row>
    <row r="138" spans="2:88" ht="69" customHeight="1" thickTop="1" thickBot="1" x14ac:dyDescent="0.25">
      <c r="B138" s="1264" t="s">
        <v>113</v>
      </c>
      <c r="C138" s="1265"/>
      <c r="D138" s="1265"/>
      <c r="E138" s="1265"/>
      <c r="F138" s="1265"/>
      <c r="G138" s="1265"/>
      <c r="H138" s="177">
        <f t="shared" ref="H138:AK138" si="13">H207</f>
        <v>0</v>
      </c>
      <c r="I138" s="174">
        <f t="shared" si="13"/>
        <v>1.1097777777777778</v>
      </c>
      <c r="J138" s="271">
        <f t="shared" si="13"/>
        <v>1.2904444444444445</v>
      </c>
      <c r="K138" s="173">
        <f t="shared" si="13"/>
        <v>1.2471111111111111</v>
      </c>
      <c r="L138" s="711">
        <f t="shared" si="13"/>
        <v>1.264</v>
      </c>
      <c r="M138" s="569">
        <f t="shared" si="13"/>
        <v>1.3051111111111111</v>
      </c>
      <c r="N138" s="176">
        <f t="shared" si="13"/>
        <v>1.2873333333333334</v>
      </c>
      <c r="O138" s="271">
        <f t="shared" si="13"/>
        <v>1.2588888888888889</v>
      </c>
      <c r="P138" s="831">
        <f t="shared" si="13"/>
        <v>1.3415555555555556</v>
      </c>
      <c r="Q138" s="174">
        <f t="shared" si="13"/>
        <v>1.2458222222222222</v>
      </c>
      <c r="R138" s="176">
        <f t="shared" si="13"/>
        <v>1.2796000000000001</v>
      </c>
      <c r="S138" s="176">
        <f t="shared" ref="S138:AE138" si="14">S207</f>
        <v>1.2858222222222222</v>
      </c>
      <c r="T138" s="176">
        <f t="shared" si="14"/>
        <v>1.3184888888888888</v>
      </c>
      <c r="U138" s="354">
        <f t="shared" si="14"/>
        <v>1.3217777777777777</v>
      </c>
      <c r="V138" s="271">
        <f t="shared" si="14"/>
        <v>1.0013333333333334</v>
      </c>
      <c r="W138" s="172">
        <f t="shared" si="14"/>
        <v>1.2433333333333334</v>
      </c>
      <c r="X138" s="176">
        <f t="shared" si="14"/>
        <v>1.1513333333333333</v>
      </c>
      <c r="Y138" s="176">
        <f t="shared" si="14"/>
        <v>1.1793777777777779</v>
      </c>
      <c r="Z138" s="831">
        <f t="shared" si="14"/>
        <v>1.1793777777777779</v>
      </c>
      <c r="AA138" s="271">
        <f t="shared" si="14"/>
        <v>1.1491111111111112</v>
      </c>
      <c r="AB138" s="172">
        <f t="shared" si="14"/>
        <v>1.2201777777777778</v>
      </c>
      <c r="AC138" s="176">
        <f t="shared" si="14"/>
        <v>1.3208888888888888</v>
      </c>
      <c r="AD138" s="271">
        <f t="shared" si="14"/>
        <v>1.3222222222222222</v>
      </c>
      <c r="AE138" s="831">
        <f t="shared" si="14"/>
        <v>1.3120000000000001</v>
      </c>
      <c r="AF138" s="176">
        <f t="shared" si="13"/>
        <v>0.66666666666666663</v>
      </c>
      <c r="AG138" s="176">
        <f>AG207</f>
        <v>0</v>
      </c>
      <c r="AH138" s="354">
        <f t="shared" si="13"/>
        <v>0</v>
      </c>
      <c r="AI138" s="176">
        <f t="shared" si="13"/>
        <v>0</v>
      </c>
      <c r="AJ138" s="354">
        <f t="shared" si="13"/>
        <v>0</v>
      </c>
      <c r="AK138" s="354">
        <f t="shared" si="13"/>
        <v>0</v>
      </c>
      <c r="AL138" s="176">
        <f>AL209</f>
        <v>0</v>
      </c>
      <c r="AM138" s="172">
        <f>AM207</f>
        <v>0</v>
      </c>
      <c r="AN138" s="175"/>
      <c r="AO138" s="873"/>
      <c r="AP138" s="1151"/>
    </row>
    <row r="139" spans="2:88" s="7" customFormat="1" ht="62" customHeight="1" thickTop="1" x14ac:dyDescent="0.2">
      <c r="B139" s="1"/>
      <c r="D139" s="721" t="s">
        <v>155</v>
      </c>
      <c r="E139" s="1266" t="s">
        <v>156</v>
      </c>
      <c r="F139" s="1267"/>
      <c r="G139" s="1268"/>
      <c r="J139" s="11"/>
      <c r="K139" s="11"/>
      <c r="L139" s="11"/>
      <c r="M139" s="11"/>
      <c r="N139" s="11"/>
      <c r="O139" s="722"/>
      <c r="P139" s="722"/>
      <c r="Q139" s="722"/>
      <c r="R139" s="722"/>
      <c r="S139" s="722"/>
      <c r="T139" s="722"/>
      <c r="V139" s="722"/>
    </row>
    <row r="140" spans="2:88" s="7" customFormat="1" ht="62" customHeight="1" thickBot="1" x14ac:dyDescent="0.25">
      <c r="B140" s="1"/>
      <c r="D140" s="723" t="s">
        <v>157</v>
      </c>
      <c r="E140" s="1280" t="s">
        <v>134</v>
      </c>
      <c r="F140" s="1281"/>
      <c r="G140" s="1282"/>
      <c r="J140" s="11"/>
      <c r="L140" s="722"/>
      <c r="M140" s="722"/>
      <c r="N140" s="722"/>
      <c r="O140" s="722"/>
      <c r="P140" s="722"/>
      <c r="Q140" s="722"/>
      <c r="R140" s="722"/>
      <c r="S140" s="722"/>
      <c r="T140" s="722"/>
      <c r="U140" s="722"/>
      <c r="V140" s="722"/>
      <c r="AT140" s="483"/>
    </row>
    <row r="141" spans="2:88" s="7" customFormat="1" ht="62" customHeight="1" thickBot="1" x14ac:dyDescent="0.25">
      <c r="B141" s="1"/>
      <c r="C141" s="178"/>
      <c r="D141" s="724"/>
      <c r="L141" s="725"/>
      <c r="M141" s="725"/>
      <c r="N141" s="725"/>
      <c r="O141" s="725"/>
      <c r="P141" s="725"/>
      <c r="Q141" s="725"/>
      <c r="R141" s="725"/>
      <c r="S141" s="725"/>
      <c r="T141" s="725"/>
      <c r="U141" s="725"/>
      <c r="V141" s="725"/>
      <c r="W141" s="726"/>
      <c r="X141" s="726"/>
      <c r="Y141" s="726"/>
      <c r="Z141" s="726"/>
      <c r="AA141" s="726"/>
      <c r="AB141" s="726"/>
      <c r="AC141" s="726"/>
      <c r="AD141" s="726"/>
      <c r="AE141" s="726"/>
      <c r="AF141" s="726"/>
      <c r="AT141" s="483"/>
    </row>
    <row r="142" spans="2:88" s="35" customFormat="1" ht="62" customHeight="1" thickTop="1" thickBot="1" x14ac:dyDescent="0.25">
      <c r="B142" s="428"/>
      <c r="C142" s="429" t="s">
        <v>9</v>
      </c>
      <c r="D142" s="29" t="s">
        <v>9</v>
      </c>
      <c r="E142" s="782" t="s">
        <v>11</v>
      </c>
      <c r="F142" s="783" t="s">
        <v>12</v>
      </c>
      <c r="G142" s="782" t="s">
        <v>13</v>
      </c>
      <c r="H142" s="571" t="e">
        <f>#REF!</f>
        <v>#REF!</v>
      </c>
      <c r="I142" s="432">
        <f t="shared" ref="I142:AG142" si="15">I5</f>
        <v>45714</v>
      </c>
      <c r="J142" s="874">
        <f t="shared" si="15"/>
        <v>27</v>
      </c>
      <c r="K142" s="433" t="str">
        <f t="shared" si="15"/>
        <v>28</v>
      </c>
      <c r="L142" s="432">
        <f t="shared" si="15"/>
        <v>45719</v>
      </c>
      <c r="M142" s="232">
        <f t="shared" si="15"/>
        <v>4</v>
      </c>
      <c r="N142" s="232">
        <f t="shared" si="15"/>
        <v>5</v>
      </c>
      <c r="O142" s="232">
        <f t="shared" si="15"/>
        <v>6</v>
      </c>
      <c r="P142" s="433">
        <f t="shared" si="15"/>
        <v>7</v>
      </c>
      <c r="Q142" s="31">
        <f t="shared" si="15"/>
        <v>10</v>
      </c>
      <c r="R142" s="232">
        <f t="shared" si="15"/>
        <v>11</v>
      </c>
      <c r="S142" s="232">
        <f t="shared" si="15"/>
        <v>12</v>
      </c>
      <c r="T142" s="232">
        <f t="shared" si="15"/>
        <v>13</v>
      </c>
      <c r="U142" s="874">
        <f t="shared" si="15"/>
        <v>14</v>
      </c>
      <c r="V142" s="31">
        <f t="shared" si="15"/>
        <v>17</v>
      </c>
      <c r="W142" s="232">
        <f t="shared" si="15"/>
        <v>18</v>
      </c>
      <c r="X142" s="232">
        <f t="shared" si="15"/>
        <v>19</v>
      </c>
      <c r="Y142" s="232">
        <f t="shared" si="15"/>
        <v>20</v>
      </c>
      <c r="Z142" s="874">
        <f t="shared" si="15"/>
        <v>21</v>
      </c>
      <c r="AA142" s="31">
        <f t="shared" si="15"/>
        <v>24</v>
      </c>
      <c r="AB142" s="232">
        <f t="shared" si="15"/>
        <v>25</v>
      </c>
      <c r="AC142" s="232">
        <f t="shared" si="15"/>
        <v>26</v>
      </c>
      <c r="AD142" s="232">
        <f t="shared" si="15"/>
        <v>27</v>
      </c>
      <c r="AE142" s="433">
        <f t="shared" si="15"/>
        <v>28</v>
      </c>
      <c r="AF142" s="31">
        <f t="shared" si="15"/>
        <v>31</v>
      </c>
      <c r="AG142" s="232">
        <f t="shared" si="15"/>
        <v>0</v>
      </c>
      <c r="AH142" s="875">
        <f>AH96</f>
        <v>0</v>
      </c>
      <c r="AI142" s="232">
        <f>AI96</f>
        <v>0</v>
      </c>
      <c r="AJ142" s="875">
        <f>AJ96</f>
        <v>0</v>
      </c>
      <c r="AK142" s="232">
        <f>AK96</f>
        <v>0</v>
      </c>
      <c r="AL142" s="30">
        <f>AL96</f>
        <v>0</v>
      </c>
      <c r="AM142" s="433" t="e">
        <f>#REF!</f>
        <v>#REF!</v>
      </c>
      <c r="AN142" s="434" t="s">
        <v>14</v>
      </c>
      <c r="AO142" s="27" t="e">
        <f>#REF!</f>
        <v>#REF!</v>
      </c>
      <c r="AP142" s="1283" t="s">
        <v>16</v>
      </c>
      <c r="AQ142" s="1284"/>
      <c r="AR142" s="7"/>
      <c r="AS142" s="7"/>
      <c r="AT142" s="7"/>
      <c r="AU142" s="7"/>
      <c r="AV142" s="8"/>
      <c r="AW142" s="8"/>
      <c r="AX142" s="8"/>
      <c r="AY142" s="8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W142" s="36"/>
      <c r="BX142" s="36"/>
      <c r="BY142" s="36"/>
      <c r="BZ142" s="36"/>
      <c r="CA142" s="36"/>
      <c r="CB142" s="36"/>
      <c r="CC142" s="36"/>
      <c r="CD142" s="36"/>
      <c r="CJ142" s="37"/>
    </row>
    <row r="143" spans="2:88" ht="62" customHeight="1" thickTop="1" x14ac:dyDescent="0.2">
      <c r="B143" s="1285">
        <v>1</v>
      </c>
      <c r="C143" s="1288" t="s">
        <v>158</v>
      </c>
      <c r="D143" s="1291" t="s">
        <v>159</v>
      </c>
      <c r="E143" s="1271" t="s">
        <v>38</v>
      </c>
      <c r="F143" s="1275"/>
      <c r="G143" s="727" t="s">
        <v>160</v>
      </c>
      <c r="H143" s="728"/>
      <c r="I143" s="729"/>
      <c r="J143" s="730"/>
      <c r="K143" s="727"/>
      <c r="L143" s="731"/>
      <c r="M143" s="732"/>
      <c r="N143" s="732"/>
      <c r="O143" s="732"/>
      <c r="P143" s="736"/>
      <c r="Q143" s="734"/>
      <c r="R143" s="732"/>
      <c r="S143" s="732"/>
      <c r="T143" s="732"/>
      <c r="U143" s="733"/>
      <c r="V143" s="734"/>
      <c r="W143" s="732"/>
      <c r="X143" s="732"/>
      <c r="Y143" s="732"/>
      <c r="Z143" s="733"/>
      <c r="AA143" s="734"/>
      <c r="AB143" s="732"/>
      <c r="AC143" s="732"/>
      <c r="AD143" s="732"/>
      <c r="AE143" s="736"/>
      <c r="AF143" s="734"/>
      <c r="AG143" s="732"/>
      <c r="AH143" s="735">
        <v>0</v>
      </c>
      <c r="AI143" s="732">
        <v>0</v>
      </c>
      <c r="AJ143" s="738">
        <v>0</v>
      </c>
      <c r="AK143" s="732">
        <v>0</v>
      </c>
      <c r="AL143" s="737">
        <v>0</v>
      </c>
      <c r="AM143" s="736"/>
      <c r="AN143" s="466">
        <f>SUM(I143:AJ143)</f>
        <v>0</v>
      </c>
      <c r="AO143" s="776">
        <f t="shared" ref="AO143:AO145" si="16">SUM(I143:AN143)</f>
        <v>0</v>
      </c>
      <c r="AP143" s="1293" t="s">
        <v>22</v>
      </c>
      <c r="AQ143" s="1294"/>
      <c r="AR143" s="483"/>
      <c r="AS143" s="483"/>
      <c r="AT143" s="483"/>
      <c r="AU143" s="483"/>
    </row>
    <row r="144" spans="2:88" ht="62" customHeight="1" x14ac:dyDescent="0.2">
      <c r="B144" s="1286"/>
      <c r="C144" s="1289"/>
      <c r="D144" s="1292"/>
      <c r="E144" s="1272"/>
      <c r="F144" s="1276"/>
      <c r="G144" s="740" t="s">
        <v>23</v>
      </c>
      <c r="H144" s="741"/>
      <c r="I144" s="742"/>
      <c r="J144" s="743"/>
      <c r="K144" s="744"/>
      <c r="L144" s="745"/>
      <c r="M144" s="195"/>
      <c r="N144" s="746"/>
      <c r="O144" s="746"/>
      <c r="P144" s="748"/>
      <c r="Q144" s="412"/>
      <c r="R144" s="193">
        <v>8</v>
      </c>
      <c r="S144" s="195"/>
      <c r="T144" s="195"/>
      <c r="U144" s="747"/>
      <c r="V144" s="749"/>
      <c r="W144" s="746"/>
      <c r="X144" s="746"/>
      <c r="Y144" s="750"/>
      <c r="Z144" s="751"/>
      <c r="AA144" s="387"/>
      <c r="AB144" s="206"/>
      <c r="AC144" s="195"/>
      <c r="AD144" s="195"/>
      <c r="AE144" s="45"/>
      <c r="AF144" s="372"/>
      <c r="AG144" s="317"/>
      <c r="AH144" s="317">
        <v>0</v>
      </c>
      <c r="AI144" s="195"/>
      <c r="AJ144" s="677"/>
      <c r="AK144" s="752"/>
      <c r="AL144" s="753"/>
      <c r="AM144" s="754"/>
      <c r="AN144" s="895">
        <f t="shared" ref="AN144:AN151" si="17">SUM(I144:AJ144)</f>
        <v>8</v>
      </c>
      <c r="AO144" s="755">
        <f t="shared" si="16"/>
        <v>16</v>
      </c>
      <c r="AP144" s="1295"/>
      <c r="AQ144" s="1296"/>
      <c r="AR144" s="483"/>
      <c r="AS144" s="483"/>
      <c r="AT144" s="483"/>
      <c r="AU144" s="483"/>
    </row>
    <row r="145" spans="1:101" ht="62" hidden="1" customHeight="1" x14ac:dyDescent="0.2">
      <c r="B145" s="1286"/>
      <c r="C145" s="1289"/>
      <c r="D145" s="777" t="s">
        <v>161</v>
      </c>
      <c r="E145" s="1273"/>
      <c r="F145" s="1276"/>
      <c r="G145" s="756" t="s">
        <v>23</v>
      </c>
      <c r="H145" s="757"/>
      <c r="I145" s="758"/>
      <c r="J145" s="759"/>
      <c r="K145" s="778"/>
      <c r="L145" s="758"/>
      <c r="M145" s="196"/>
      <c r="N145" s="760"/>
      <c r="O145" s="760"/>
      <c r="P145" s="761"/>
      <c r="Q145" s="781"/>
      <c r="R145" s="760"/>
      <c r="S145" s="196"/>
      <c r="T145" s="196"/>
      <c r="U145" s="761"/>
      <c r="V145" s="781"/>
      <c r="W145" s="760"/>
      <c r="X145" s="760"/>
      <c r="Y145" s="762"/>
      <c r="Z145" s="763"/>
      <c r="AA145" s="374"/>
      <c r="AB145" s="203"/>
      <c r="AC145" s="196"/>
      <c r="AD145" s="196"/>
      <c r="AE145" s="55"/>
      <c r="AF145" s="374"/>
      <c r="AG145" s="318"/>
      <c r="AH145" s="318"/>
      <c r="AI145" s="196"/>
      <c r="AJ145" s="764"/>
      <c r="AK145" s="196"/>
      <c r="AL145" s="56"/>
      <c r="AM145" s="765"/>
      <c r="AN145" s="896">
        <f t="shared" si="17"/>
        <v>0</v>
      </c>
      <c r="AO145" s="766">
        <f t="shared" si="16"/>
        <v>0</v>
      </c>
      <c r="AP145" s="1295"/>
      <c r="AQ145" s="1296"/>
      <c r="AR145" s="483"/>
      <c r="AS145" s="483"/>
      <c r="AT145" s="483"/>
      <c r="AU145" s="483"/>
    </row>
    <row r="146" spans="1:101" ht="62" hidden="1" customHeight="1" x14ac:dyDescent="0.2">
      <c r="B146" s="1286"/>
      <c r="C146" s="1289"/>
      <c r="D146" s="777" t="s">
        <v>162</v>
      </c>
      <c r="E146" s="1273"/>
      <c r="F146" s="1276"/>
      <c r="G146" s="756" t="s">
        <v>23</v>
      </c>
      <c r="H146" s="757"/>
      <c r="I146" s="758"/>
      <c r="J146" s="759"/>
      <c r="K146" s="778"/>
      <c r="L146" s="758"/>
      <c r="M146" s="196"/>
      <c r="N146" s="760"/>
      <c r="O146" s="760"/>
      <c r="P146" s="761"/>
      <c r="Q146" s="781"/>
      <c r="R146" s="760"/>
      <c r="S146" s="196"/>
      <c r="T146" s="196"/>
      <c r="U146" s="761"/>
      <c r="V146" s="781"/>
      <c r="W146" s="760"/>
      <c r="X146" s="760"/>
      <c r="Y146" s="762"/>
      <c r="Z146" s="763"/>
      <c r="AA146" s="374"/>
      <c r="AB146" s="203"/>
      <c r="AC146" s="196"/>
      <c r="AD146" s="196"/>
      <c r="AE146" s="55"/>
      <c r="AF146" s="374"/>
      <c r="AG146" s="318"/>
      <c r="AH146" s="318"/>
      <c r="AI146" s="196"/>
      <c r="AJ146" s="764"/>
      <c r="AK146" s="196"/>
      <c r="AL146" s="56"/>
      <c r="AM146" s="765"/>
      <c r="AN146" s="896">
        <f t="shared" si="17"/>
        <v>0</v>
      </c>
      <c r="AO146" s="766">
        <f>SUM(I146:AN146)</f>
        <v>0</v>
      </c>
      <c r="AP146" s="1295"/>
      <c r="AQ146" s="1296"/>
      <c r="AR146" s="483"/>
      <c r="AS146" s="483"/>
      <c r="AT146" s="483"/>
      <c r="AU146" s="483"/>
    </row>
    <row r="147" spans="1:101" ht="62" customHeight="1" thickBot="1" x14ac:dyDescent="0.25">
      <c r="B147" s="1287"/>
      <c r="C147" s="1290"/>
      <c r="D147" s="767"/>
      <c r="E147" s="1274"/>
      <c r="F147" s="1277"/>
      <c r="G147" s="768" t="s">
        <v>145</v>
      </c>
      <c r="H147" s="769"/>
      <c r="I147" s="770"/>
      <c r="J147" s="598"/>
      <c r="K147" s="779"/>
      <c r="L147" s="770"/>
      <c r="M147" s="313"/>
      <c r="N147" s="313"/>
      <c r="O147" s="313"/>
      <c r="P147" s="312"/>
      <c r="Q147" s="395"/>
      <c r="R147" s="313">
        <v>8</v>
      </c>
      <c r="S147" s="313"/>
      <c r="T147" s="313"/>
      <c r="U147" s="312"/>
      <c r="V147" s="395"/>
      <c r="W147" s="313"/>
      <c r="X147" s="313"/>
      <c r="Y147" s="771"/>
      <c r="Z147" s="598"/>
      <c r="AA147" s="395"/>
      <c r="AB147" s="313"/>
      <c r="AC147" s="313"/>
      <c r="AD147" s="313"/>
      <c r="AE147" s="310"/>
      <c r="AF147" s="395"/>
      <c r="AG147" s="335"/>
      <c r="AH147" s="335"/>
      <c r="AI147" s="313"/>
      <c r="AJ147" s="772"/>
      <c r="AK147" s="313"/>
      <c r="AL147" s="311"/>
      <c r="AM147" s="479"/>
      <c r="AN147" s="897">
        <f t="shared" si="17"/>
        <v>8</v>
      </c>
      <c r="AO147" s="773">
        <f>SUM(I147:AN147)</f>
        <v>16</v>
      </c>
      <c r="AP147" s="1295"/>
      <c r="AQ147" s="1296"/>
      <c r="AR147" s="483"/>
      <c r="AS147" s="483"/>
      <c r="AT147" s="483"/>
      <c r="AU147" s="483"/>
    </row>
    <row r="148" spans="1:101" s="36" customFormat="1" ht="60" hidden="1" customHeight="1" thickTop="1" x14ac:dyDescent="0.2">
      <c r="B148" s="1285">
        <v>1</v>
      </c>
      <c r="C148" s="1288" t="s">
        <v>158</v>
      </c>
      <c r="D148" s="1269" t="s">
        <v>164</v>
      </c>
      <c r="E148" s="1271" t="s">
        <v>38</v>
      </c>
      <c r="F148" s="1275"/>
      <c r="G148" s="727" t="s">
        <v>160</v>
      </c>
      <c r="H148" s="728"/>
      <c r="I148" s="729"/>
      <c r="J148" s="730"/>
      <c r="K148" s="727"/>
      <c r="L148" s="731"/>
      <c r="M148" s="732"/>
      <c r="N148" s="732"/>
      <c r="O148" s="732"/>
      <c r="P148" s="733"/>
      <c r="Q148" s="736"/>
      <c r="R148" s="734"/>
      <c r="S148" s="732"/>
      <c r="T148" s="732"/>
      <c r="U148" s="733"/>
      <c r="V148" s="736"/>
      <c r="W148" s="734"/>
      <c r="X148" s="732"/>
      <c r="Y148" s="732"/>
      <c r="Z148" s="733"/>
      <c r="AA148" s="737"/>
      <c r="AB148" s="733"/>
      <c r="AC148" s="734"/>
      <c r="AD148" s="732"/>
      <c r="AE148" s="736"/>
      <c r="AF148" s="737"/>
      <c r="AG148" s="732"/>
      <c r="AH148" s="735"/>
      <c r="AI148" s="732">
        <v>0</v>
      </c>
      <c r="AJ148" s="738"/>
      <c r="AK148" s="732">
        <v>0</v>
      </c>
      <c r="AL148" s="737">
        <v>0</v>
      </c>
      <c r="AM148" s="737"/>
      <c r="AN148" s="736">
        <f t="shared" si="17"/>
        <v>0</v>
      </c>
      <c r="AO148" s="739">
        <f>SUM(L148:AN148)</f>
        <v>0</v>
      </c>
      <c r="AP148" s="1295"/>
      <c r="AQ148" s="1296"/>
      <c r="AR148" s="1278"/>
      <c r="AS148" s="1278"/>
      <c r="AT148" s="469"/>
      <c r="AU148" s="469"/>
    </row>
    <row r="149" spans="1:101" ht="60" hidden="1" customHeight="1" x14ac:dyDescent="0.2">
      <c r="B149" s="1286"/>
      <c r="C149" s="1289"/>
      <c r="D149" s="1270"/>
      <c r="E149" s="1272"/>
      <c r="F149" s="1276"/>
      <c r="G149" s="740" t="s">
        <v>23</v>
      </c>
      <c r="H149" s="741"/>
      <c r="I149" s="742"/>
      <c r="J149" s="743"/>
      <c r="K149" s="744"/>
      <c r="L149" s="745"/>
      <c r="M149" s="195"/>
      <c r="N149" s="746"/>
      <c r="O149" s="746"/>
      <c r="P149" s="747"/>
      <c r="Q149" s="748"/>
      <c r="R149" s="749"/>
      <c r="S149" s="195"/>
      <c r="T149" s="195"/>
      <c r="U149" s="747"/>
      <c r="V149" s="748"/>
      <c r="W149" s="749"/>
      <c r="X149" s="746"/>
      <c r="Y149" s="750"/>
      <c r="Z149" s="751"/>
      <c r="AA149" s="76"/>
      <c r="AB149" s="252"/>
      <c r="AC149" s="372"/>
      <c r="AD149" s="195"/>
      <c r="AE149" s="45"/>
      <c r="AF149" s="44"/>
      <c r="AG149" s="195"/>
      <c r="AH149" s="317"/>
      <c r="AI149" s="195"/>
      <c r="AJ149" s="677"/>
      <c r="AK149" s="752"/>
      <c r="AL149" s="753"/>
      <c r="AM149" s="753"/>
      <c r="AN149" s="754">
        <f t="shared" si="17"/>
        <v>0</v>
      </c>
      <c r="AO149" s="755">
        <f>SUM(I149:AN149)</f>
        <v>0</v>
      </c>
      <c r="AP149" s="1295"/>
      <c r="AQ149" s="1296"/>
      <c r="AR149" s="483"/>
      <c r="AS149" s="483"/>
      <c r="AT149" s="483"/>
      <c r="AU149" s="483"/>
    </row>
    <row r="150" spans="1:101" ht="60" hidden="1" customHeight="1" x14ac:dyDescent="0.2">
      <c r="B150" s="1286"/>
      <c r="C150" s="1289"/>
      <c r="D150" s="777" t="s">
        <v>163</v>
      </c>
      <c r="E150" s="1273"/>
      <c r="F150" s="1276"/>
      <c r="G150" s="756" t="s">
        <v>23</v>
      </c>
      <c r="H150" s="757"/>
      <c r="I150" s="758"/>
      <c r="J150" s="759"/>
      <c r="K150" s="778"/>
      <c r="L150" s="758"/>
      <c r="M150" s="196"/>
      <c r="N150" s="760"/>
      <c r="O150" s="760"/>
      <c r="P150" s="761"/>
      <c r="Q150" s="780"/>
      <c r="R150" s="781"/>
      <c r="S150" s="196"/>
      <c r="T150" s="196"/>
      <c r="U150" s="761"/>
      <c r="V150" s="780"/>
      <c r="W150" s="781"/>
      <c r="X150" s="760"/>
      <c r="Y150" s="762"/>
      <c r="Z150" s="763"/>
      <c r="AA150" s="56"/>
      <c r="AB150" s="248"/>
      <c r="AC150" s="374"/>
      <c r="AD150" s="196"/>
      <c r="AE150" s="55"/>
      <c r="AF150" s="56"/>
      <c r="AG150" s="196"/>
      <c r="AH150" s="318"/>
      <c r="AI150" s="196"/>
      <c r="AJ150" s="764"/>
      <c r="AK150" s="196"/>
      <c r="AL150" s="56"/>
      <c r="AM150" s="692"/>
      <c r="AN150" s="765">
        <f t="shared" si="17"/>
        <v>0</v>
      </c>
      <c r="AO150" s="755">
        <f>SUM(I150:AN150)</f>
        <v>0</v>
      </c>
      <c r="AP150" s="1295"/>
      <c r="AQ150" s="1296"/>
      <c r="AR150" s="483"/>
      <c r="AS150" s="483"/>
      <c r="AT150" s="483"/>
      <c r="AU150" s="483"/>
    </row>
    <row r="151" spans="1:101" ht="60" hidden="1" customHeight="1" thickBot="1" x14ac:dyDescent="0.25">
      <c r="B151" s="1287"/>
      <c r="C151" s="1290"/>
      <c r="D151" s="767"/>
      <c r="E151" s="1274"/>
      <c r="F151" s="1277"/>
      <c r="G151" s="768" t="s">
        <v>145</v>
      </c>
      <c r="H151" s="769"/>
      <c r="I151" s="770"/>
      <c r="J151" s="598"/>
      <c r="K151" s="779"/>
      <c r="L151" s="770"/>
      <c r="M151" s="313"/>
      <c r="N151" s="313"/>
      <c r="O151" s="313"/>
      <c r="P151" s="312"/>
      <c r="Q151" s="310"/>
      <c r="R151" s="395"/>
      <c r="S151" s="313"/>
      <c r="T151" s="313"/>
      <c r="U151" s="312"/>
      <c r="V151" s="310"/>
      <c r="W151" s="395"/>
      <c r="X151" s="313"/>
      <c r="Y151" s="771"/>
      <c r="Z151" s="598"/>
      <c r="AA151" s="311"/>
      <c r="AB151" s="312"/>
      <c r="AC151" s="395"/>
      <c r="AD151" s="313"/>
      <c r="AE151" s="310"/>
      <c r="AF151" s="311"/>
      <c r="AG151" s="313"/>
      <c r="AH151" s="335"/>
      <c r="AI151" s="313"/>
      <c r="AJ151" s="772"/>
      <c r="AK151" s="313"/>
      <c r="AL151" s="311"/>
      <c r="AM151" s="478"/>
      <c r="AN151" s="479">
        <f t="shared" si="17"/>
        <v>0</v>
      </c>
      <c r="AO151" s="773">
        <f>SUM(I151:AN151)</f>
        <v>0</v>
      </c>
      <c r="AP151" s="1297"/>
      <c r="AQ151" s="1298"/>
      <c r="AR151" s="483"/>
      <c r="AS151" s="483"/>
      <c r="AT151" s="483"/>
      <c r="AU151" s="483"/>
    </row>
    <row r="152" spans="1:101" s="36" customFormat="1" ht="103.25" hidden="1" customHeight="1" thickTop="1" x14ac:dyDescent="0.2">
      <c r="B152" s="420"/>
      <c r="C152" s="424"/>
      <c r="D152" s="774"/>
      <c r="E152" s="424"/>
      <c r="F152" s="424"/>
      <c r="G152" s="421"/>
      <c r="H152" s="421"/>
      <c r="I152" s="421"/>
      <c r="J152" s="421"/>
      <c r="K152" s="421"/>
      <c r="L152" s="775"/>
      <c r="M152" s="422"/>
      <c r="N152" s="422"/>
      <c r="O152" s="422"/>
      <c r="P152" s="422"/>
      <c r="Q152" s="422"/>
      <c r="R152" s="422"/>
      <c r="S152" s="422"/>
      <c r="T152" s="422"/>
      <c r="U152" s="422"/>
      <c r="V152" s="422"/>
      <c r="W152" s="422"/>
      <c r="X152" s="422"/>
      <c r="Y152" s="422"/>
      <c r="Z152" s="422"/>
      <c r="AA152" s="422"/>
      <c r="AB152" s="422"/>
      <c r="AC152" s="422"/>
      <c r="AD152" s="422"/>
      <c r="AE152" s="422"/>
      <c r="AF152" s="422"/>
      <c r="AG152" s="422"/>
      <c r="AH152" s="422"/>
      <c r="AI152" s="422"/>
      <c r="AJ152" s="422"/>
      <c r="AK152" s="422"/>
      <c r="AL152" s="422"/>
      <c r="AM152" s="422"/>
      <c r="AN152" s="422"/>
    </row>
    <row r="153" spans="1:101" ht="38.4" customHeight="1" thickTop="1" thickBot="1" x14ac:dyDescent="0.25">
      <c r="B153" s="178"/>
      <c r="C153" s="122"/>
      <c r="D153" s="122"/>
      <c r="E153" s="122"/>
      <c r="F153" s="122"/>
      <c r="G153" s="122"/>
      <c r="H153" s="1279"/>
      <c r="I153" s="1279"/>
      <c r="J153" s="1279"/>
      <c r="K153" s="1279"/>
      <c r="L153" s="1279"/>
      <c r="M153" s="1279"/>
      <c r="N153" s="1279"/>
      <c r="O153" s="1279"/>
      <c r="P153" s="1279"/>
      <c r="Q153" s="1279"/>
      <c r="R153" s="1279"/>
      <c r="S153" s="1279"/>
      <c r="T153" s="1279"/>
      <c r="U153" s="1279"/>
      <c r="V153" s="1279"/>
      <c r="W153" s="1279"/>
      <c r="X153" s="1279"/>
      <c r="Y153" s="1279"/>
      <c r="Z153" s="1279"/>
      <c r="AA153" s="1279"/>
      <c r="AB153" s="1279"/>
      <c r="AC153" s="1279"/>
      <c r="AD153" s="1279"/>
      <c r="AE153" s="1279"/>
      <c r="AF153" s="1279"/>
      <c r="AG153" s="1279"/>
      <c r="AH153" s="1279"/>
      <c r="AI153" s="1279"/>
      <c r="AJ153" s="1279"/>
      <c r="AK153" s="1279"/>
      <c r="AL153" s="1279"/>
      <c r="AM153" s="1279"/>
      <c r="AN153" s="1279"/>
      <c r="AO153" s="184"/>
      <c r="AP153" s="184"/>
    </row>
    <row r="154" spans="1:101" s="36" customFormat="1" ht="62" customHeight="1" x14ac:dyDescent="0.2">
      <c r="B154" s="420"/>
      <c r="D154" s="3" t="s">
        <v>0</v>
      </c>
      <c r="E154" s="1126" t="s">
        <v>1</v>
      </c>
      <c r="F154" s="1127"/>
      <c r="G154" s="1128"/>
      <c r="H154" s="421"/>
      <c r="I154" s="422"/>
      <c r="J154" s="422"/>
      <c r="K154" s="422"/>
      <c r="L154" s="422"/>
      <c r="M154" s="422"/>
      <c r="N154" s="422"/>
      <c r="O154" s="422"/>
      <c r="P154" s="422"/>
      <c r="Q154" s="422"/>
      <c r="S154" s="422"/>
      <c r="T154" s="422"/>
      <c r="U154" s="422"/>
      <c r="V154" s="422"/>
      <c r="W154" s="422"/>
      <c r="X154" s="422"/>
      <c r="Y154" s="422"/>
      <c r="Z154" s="422"/>
      <c r="AA154" s="422"/>
      <c r="AB154" s="422"/>
      <c r="AC154" s="422"/>
      <c r="AD154" s="422"/>
      <c r="AE154" s="422"/>
      <c r="AF154" s="606"/>
      <c r="AG154" s="422"/>
      <c r="AH154" s="422"/>
      <c r="AI154" s="422"/>
      <c r="AJ154" s="422"/>
      <c r="AK154" s="422"/>
      <c r="AL154" s="422"/>
      <c r="AM154" s="422"/>
      <c r="AN154" s="422"/>
      <c r="AO154" s="422"/>
      <c r="AP154" s="422"/>
      <c r="AQ154" s="422"/>
      <c r="AR154" s="422"/>
      <c r="AS154" s="422"/>
      <c r="AT154" s="422"/>
      <c r="AU154" s="422"/>
      <c r="AV154" s="422"/>
      <c r="AW154" s="422"/>
      <c r="AX154" s="422"/>
      <c r="AY154" s="422"/>
      <c r="AZ154" s="422"/>
      <c r="BA154" s="422"/>
    </row>
    <row r="155" spans="1:101" s="36" customFormat="1" ht="62" customHeight="1" thickBot="1" x14ac:dyDescent="0.25">
      <c r="B155" s="420"/>
      <c r="D155" s="13" t="s">
        <v>139</v>
      </c>
      <c r="E155" s="1130" t="s">
        <v>134</v>
      </c>
      <c r="F155" s="1131"/>
      <c r="G155" s="1132"/>
      <c r="H155" s="421"/>
      <c r="I155" s="422"/>
      <c r="J155" s="422"/>
      <c r="K155" s="422"/>
      <c r="L155" s="422"/>
      <c r="M155" s="422"/>
      <c r="N155" s="422"/>
      <c r="O155" s="422"/>
      <c r="P155" s="422"/>
      <c r="Q155" s="422"/>
      <c r="S155" s="422"/>
      <c r="T155" s="422"/>
      <c r="U155" s="422"/>
      <c r="V155" s="422"/>
      <c r="W155" s="422"/>
      <c r="X155" s="422"/>
      <c r="Y155" s="422"/>
      <c r="Z155" s="422"/>
      <c r="AA155" s="422"/>
      <c r="AB155" s="422"/>
      <c r="AC155" s="422"/>
      <c r="AD155" s="422"/>
      <c r="AE155" s="422"/>
      <c r="AF155" s="606"/>
      <c r="AG155" s="422"/>
      <c r="AH155" s="422"/>
      <c r="AI155" s="422"/>
      <c r="AJ155" s="422"/>
      <c r="AK155" s="422"/>
      <c r="AL155" s="422"/>
      <c r="AM155" s="422"/>
      <c r="AN155" s="422"/>
      <c r="AO155" s="422"/>
      <c r="AP155" s="422"/>
      <c r="AQ155" s="422"/>
      <c r="AR155" s="422"/>
      <c r="AS155" s="422"/>
      <c r="AT155" s="422"/>
      <c r="AU155" s="422"/>
      <c r="AV155" s="422"/>
      <c r="AW155" s="422"/>
      <c r="AX155" s="422"/>
      <c r="AY155" s="422"/>
      <c r="AZ155" s="422"/>
      <c r="BA155" s="422"/>
    </row>
    <row r="156" spans="1:101" ht="40.25" customHeight="1" thickBot="1" x14ac:dyDescent="0.25">
      <c r="B156" s="420"/>
      <c r="C156" s="420"/>
      <c r="D156" s="423"/>
      <c r="E156" s="420"/>
      <c r="F156" s="420"/>
      <c r="G156" s="424"/>
      <c r="H156" s="424"/>
      <c r="I156" s="425"/>
      <c r="J156" s="425"/>
      <c r="K156" s="425"/>
      <c r="L156" s="425"/>
      <c r="M156" s="425"/>
      <c r="N156" s="425"/>
      <c r="O156" s="425"/>
      <c r="P156" s="425"/>
      <c r="Q156" s="425"/>
      <c r="R156" s="425"/>
      <c r="S156" s="425"/>
      <c r="T156" s="425"/>
      <c r="U156" s="425"/>
      <c r="V156" s="425"/>
      <c r="W156" s="425"/>
      <c r="X156" s="425"/>
      <c r="Y156" s="425"/>
      <c r="Z156" s="425"/>
      <c r="AA156" s="425"/>
      <c r="AB156" s="425"/>
      <c r="AC156" s="425"/>
      <c r="AD156" s="425"/>
      <c r="AE156" s="425"/>
      <c r="AF156" s="425"/>
      <c r="AG156" s="425"/>
      <c r="AH156" s="425"/>
      <c r="AI156" s="425"/>
      <c r="AJ156" s="425"/>
      <c r="AK156" s="425"/>
      <c r="AL156" s="425"/>
      <c r="AM156" s="425"/>
      <c r="AN156" s="425"/>
      <c r="AO156" s="425"/>
      <c r="AP156" s="425"/>
      <c r="AQ156" s="507"/>
      <c r="AR156" s="426"/>
      <c r="AS156" s="426"/>
      <c r="AT156" s="426"/>
      <c r="AU156" s="426"/>
      <c r="AV156" s="426"/>
      <c r="AW156" s="426"/>
      <c r="AX156" s="426"/>
      <c r="AY156" s="426"/>
      <c r="AZ156" s="426"/>
      <c r="BA156" s="426"/>
    </row>
    <row r="157" spans="1:101" s="35" customFormat="1" ht="103.25" customHeight="1" thickTop="1" thickBot="1" x14ac:dyDescent="0.25">
      <c r="A157" s="427"/>
      <c r="B157" s="428"/>
      <c r="C157" s="429" t="s">
        <v>9</v>
      </c>
      <c r="D157" s="29" t="s">
        <v>9</v>
      </c>
      <c r="E157" s="430" t="s">
        <v>11</v>
      </c>
      <c r="F157" s="431" t="s">
        <v>12</v>
      </c>
      <c r="G157" s="430" t="s">
        <v>13</v>
      </c>
      <c r="H157" s="182">
        <f t="shared" ref="H157:AJ157" si="18">H5</f>
        <v>45377</v>
      </c>
      <c r="I157" s="432">
        <f t="shared" si="18"/>
        <v>45714</v>
      </c>
      <c r="J157" s="874">
        <f t="shared" si="18"/>
        <v>27</v>
      </c>
      <c r="K157" s="433" t="str">
        <f t="shared" si="18"/>
        <v>28</v>
      </c>
      <c r="L157" s="432">
        <f t="shared" si="18"/>
        <v>45719</v>
      </c>
      <c r="M157" s="232">
        <f t="shared" si="18"/>
        <v>4</v>
      </c>
      <c r="N157" s="232">
        <f t="shared" si="18"/>
        <v>5</v>
      </c>
      <c r="O157" s="874">
        <f t="shared" si="18"/>
        <v>6</v>
      </c>
      <c r="P157" s="433">
        <f t="shared" si="18"/>
        <v>7</v>
      </c>
      <c r="Q157" s="31">
        <f t="shared" si="18"/>
        <v>10</v>
      </c>
      <c r="R157" s="232">
        <f t="shared" si="18"/>
        <v>11</v>
      </c>
      <c r="S157" s="232">
        <f t="shared" si="18"/>
        <v>12</v>
      </c>
      <c r="T157" s="232">
        <f t="shared" si="18"/>
        <v>13</v>
      </c>
      <c r="U157" s="874">
        <f t="shared" si="18"/>
        <v>14</v>
      </c>
      <c r="V157" s="31">
        <f t="shared" si="18"/>
        <v>17</v>
      </c>
      <c r="W157" s="232">
        <f t="shared" si="18"/>
        <v>18</v>
      </c>
      <c r="X157" s="232">
        <f t="shared" si="18"/>
        <v>19</v>
      </c>
      <c r="Y157" s="232">
        <f t="shared" si="18"/>
        <v>20</v>
      </c>
      <c r="Z157" s="433">
        <f t="shared" si="18"/>
        <v>21</v>
      </c>
      <c r="AA157" s="31">
        <f t="shared" si="18"/>
        <v>24</v>
      </c>
      <c r="AB157" s="232">
        <f t="shared" si="18"/>
        <v>25</v>
      </c>
      <c r="AC157" s="232">
        <f t="shared" si="18"/>
        <v>26</v>
      </c>
      <c r="AD157" s="874">
        <f t="shared" si="18"/>
        <v>27</v>
      </c>
      <c r="AE157" s="433">
        <f t="shared" si="18"/>
        <v>28</v>
      </c>
      <c r="AF157" s="31">
        <f t="shared" si="18"/>
        <v>31</v>
      </c>
      <c r="AG157" s="232">
        <f t="shared" si="18"/>
        <v>0</v>
      </c>
      <c r="AH157" s="875">
        <f t="shared" si="18"/>
        <v>29</v>
      </c>
      <c r="AI157" s="232">
        <f t="shared" si="18"/>
        <v>31</v>
      </c>
      <c r="AJ157" s="874">
        <f t="shared" si="18"/>
        <v>29</v>
      </c>
      <c r="AK157" s="433">
        <f>AK34</f>
        <v>0</v>
      </c>
      <c r="AL157" s="433">
        <f>AL34</f>
        <v>0</v>
      </c>
      <c r="AM157" s="232" t="e">
        <f>#REF!</f>
        <v>#REF!</v>
      </c>
      <c r="AN157" s="434" t="s">
        <v>14</v>
      </c>
      <c r="AO157" s="27" t="e">
        <f>#REF!</f>
        <v>#REF!</v>
      </c>
      <c r="AP157" s="435" t="s">
        <v>16</v>
      </c>
      <c r="AQ157" s="508"/>
      <c r="AR157" s="436" t="e">
        <f>#REF!</f>
        <v>#REF!</v>
      </c>
      <c r="AS157" s="436"/>
      <c r="AT157" s="436"/>
      <c r="AU157" s="436"/>
      <c r="AV157" s="436"/>
      <c r="AW157" s="436"/>
      <c r="AX157" s="436"/>
      <c r="AY157" s="436" t="e">
        <f>#REF!</f>
        <v>#REF!</v>
      </c>
      <c r="AZ157" s="436" t="e">
        <f>#REF!</f>
        <v>#REF!</v>
      </c>
      <c r="BA157" s="436" t="e">
        <f>#REF!</f>
        <v>#REF!</v>
      </c>
      <c r="BB157" s="436"/>
      <c r="BD157" s="436"/>
      <c r="BE157" s="7"/>
      <c r="BF157" s="7"/>
      <c r="BG157" s="7"/>
      <c r="BH157" s="7"/>
      <c r="BI157" s="8"/>
      <c r="BJ157" s="8"/>
      <c r="BK157" s="8"/>
      <c r="BL157" s="8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J157" s="36"/>
      <c r="CK157" s="36"/>
      <c r="CL157" s="36"/>
      <c r="CM157" s="36"/>
      <c r="CN157" s="36"/>
      <c r="CO157" s="36"/>
      <c r="CP157" s="36"/>
      <c r="CQ157" s="36"/>
      <c r="CW157" s="37"/>
    </row>
    <row r="158" spans="1:101" s="36" customFormat="1" ht="103.25" hidden="1" customHeight="1" thickTop="1" x14ac:dyDescent="0.2">
      <c r="A158" s="437"/>
      <c r="B158" s="1285">
        <v>1</v>
      </c>
      <c r="C158" s="1301" t="s">
        <v>140</v>
      </c>
      <c r="D158" s="1305" t="s">
        <v>141</v>
      </c>
      <c r="E158" s="1299" t="s">
        <v>142</v>
      </c>
      <c r="F158" s="1307">
        <v>150</v>
      </c>
      <c r="G158" s="438" t="s">
        <v>20</v>
      </c>
      <c r="H158" s="594"/>
      <c r="I158" s="441"/>
      <c r="J158" s="442"/>
      <c r="K158" s="439"/>
      <c r="L158" s="441"/>
      <c r="M158" s="443"/>
      <c r="N158" s="443"/>
      <c r="O158" s="442"/>
      <c r="P158" s="439"/>
      <c r="Q158" s="441"/>
      <c r="R158" s="443"/>
      <c r="S158" s="443"/>
      <c r="T158" s="443"/>
      <c r="U158" s="442"/>
      <c r="V158" s="649"/>
      <c r="W158" s="443"/>
      <c r="X158" s="443"/>
      <c r="Y158" s="443"/>
      <c r="Z158" s="511"/>
      <c r="AA158" s="441"/>
      <c r="AB158" s="443"/>
      <c r="AC158" s="443"/>
      <c r="AD158" s="442"/>
      <c r="AE158" s="562"/>
      <c r="AF158" s="441"/>
      <c r="AG158" s="443"/>
      <c r="AH158" s="680"/>
      <c r="AI158" s="443"/>
      <c r="AJ158" s="443"/>
      <c r="AK158" s="445"/>
      <c r="AL158" s="444"/>
      <c r="AM158" s="443"/>
      <c r="AN158" s="441"/>
      <c r="AO158" s="439"/>
      <c r="AP158" s="446"/>
      <c r="AQ158" s="509"/>
      <c r="AR158" s="447"/>
      <c r="AS158" s="447"/>
      <c r="AT158" s="447"/>
      <c r="AU158" s="447"/>
      <c r="AV158" s="447"/>
      <c r="AW158" s="447"/>
      <c r="AX158" s="447"/>
      <c r="AY158" s="447"/>
      <c r="AZ158" s="447"/>
      <c r="BA158" s="447"/>
    </row>
    <row r="159" spans="1:101" ht="103.25" hidden="1" customHeight="1" thickBot="1" x14ac:dyDescent="0.25">
      <c r="A159" s="448"/>
      <c r="B159" s="1287"/>
      <c r="C159" s="1304"/>
      <c r="D159" s="1306"/>
      <c r="E159" s="1300"/>
      <c r="F159" s="1308"/>
      <c r="G159" s="449" t="s">
        <v>23</v>
      </c>
      <c r="H159" s="595"/>
      <c r="I159" s="452"/>
      <c r="J159" s="453"/>
      <c r="K159" s="450"/>
      <c r="L159" s="452"/>
      <c r="M159" s="454"/>
      <c r="N159" s="454"/>
      <c r="O159" s="453"/>
      <c r="P159" s="450"/>
      <c r="Q159" s="452"/>
      <c r="R159" s="454"/>
      <c r="S159" s="454"/>
      <c r="T159" s="454"/>
      <c r="U159" s="453"/>
      <c r="V159" s="650"/>
      <c r="W159" s="454"/>
      <c r="X159" s="454"/>
      <c r="Y159" s="454"/>
      <c r="Z159" s="512"/>
      <c r="AA159" s="452"/>
      <c r="AB159" s="454"/>
      <c r="AC159" s="660"/>
      <c r="AD159" s="453"/>
      <c r="AE159" s="563"/>
      <c r="AF159" s="452"/>
      <c r="AG159" s="454"/>
      <c r="AH159" s="681"/>
      <c r="AI159" s="660"/>
      <c r="AJ159" s="454"/>
      <c r="AK159" s="451"/>
      <c r="AL159" s="455"/>
      <c r="AM159" s="454"/>
      <c r="AN159" s="452"/>
      <c r="AO159" s="450"/>
      <c r="AP159" s="456"/>
      <c r="AQ159" s="510"/>
      <c r="AR159" s="457"/>
      <c r="AS159" s="457"/>
      <c r="AT159" s="457"/>
      <c r="AU159" s="457"/>
      <c r="AV159" s="457"/>
      <c r="AW159" s="457"/>
      <c r="AX159" s="457"/>
      <c r="AY159" s="457"/>
      <c r="AZ159" s="457"/>
      <c r="BA159" s="457"/>
    </row>
    <row r="160" spans="1:101" ht="60" customHeight="1" thickTop="1" x14ac:dyDescent="0.2">
      <c r="A160" s="448"/>
      <c r="B160" s="1285">
        <v>1</v>
      </c>
      <c r="C160" s="1301" t="s">
        <v>143</v>
      </c>
      <c r="D160" s="1312" t="s">
        <v>149</v>
      </c>
      <c r="E160" s="1299" t="s">
        <v>38</v>
      </c>
      <c r="F160" s="1217">
        <v>180</v>
      </c>
      <c r="G160" s="458" t="s">
        <v>20</v>
      </c>
      <c r="H160" s="596"/>
      <c r="I160" s="600"/>
      <c r="J160" s="240"/>
      <c r="K160" s="51"/>
      <c r="L160" s="373">
        <v>157</v>
      </c>
      <c r="M160" s="194">
        <v>160</v>
      </c>
      <c r="N160" s="194">
        <v>180</v>
      </c>
      <c r="O160" s="240">
        <v>167</v>
      </c>
      <c r="P160" s="51">
        <v>167</v>
      </c>
      <c r="Q160" s="373">
        <v>167</v>
      </c>
      <c r="R160" s="194">
        <v>167</v>
      </c>
      <c r="S160" s="194">
        <v>167</v>
      </c>
      <c r="T160" s="194">
        <v>167</v>
      </c>
      <c r="U160" s="240">
        <v>167</v>
      </c>
      <c r="V160" s="373">
        <v>166</v>
      </c>
      <c r="W160" s="194">
        <v>166</v>
      </c>
      <c r="X160" s="194">
        <v>166</v>
      </c>
      <c r="Y160" s="461">
        <v>167</v>
      </c>
      <c r="Z160" s="51">
        <v>167</v>
      </c>
      <c r="AA160" s="463">
        <v>166</v>
      </c>
      <c r="AB160" s="461">
        <v>166</v>
      </c>
      <c r="AC160" s="461">
        <v>165</v>
      </c>
      <c r="AD160" s="656">
        <v>120</v>
      </c>
      <c r="AE160" s="493">
        <v>120</v>
      </c>
      <c r="AF160" s="463"/>
      <c r="AG160" s="461"/>
      <c r="AH160" s="684"/>
      <c r="AI160" s="461"/>
      <c r="AJ160" s="459"/>
      <c r="AK160" s="459"/>
      <c r="AL160" s="460"/>
      <c r="AM160" s="464"/>
      <c r="AN160" s="466">
        <f>SUM(I160:AJ160)</f>
        <v>3235</v>
      </c>
      <c r="AO160" s="519"/>
      <c r="AP160" s="1315" t="s">
        <v>22</v>
      </c>
      <c r="AQ160" s="510"/>
      <c r="AR160" s="457"/>
      <c r="AS160" s="457"/>
      <c r="AT160" s="457"/>
      <c r="AU160" s="457"/>
      <c r="AV160" s="457"/>
      <c r="AW160" s="457"/>
      <c r="AX160" s="457"/>
      <c r="AY160" s="457"/>
      <c r="AZ160" s="457"/>
      <c r="BA160" s="457"/>
    </row>
    <row r="161" spans="1:59" ht="60" customHeight="1" thickBot="1" x14ac:dyDescent="0.25">
      <c r="A161" s="448"/>
      <c r="B161" s="1286"/>
      <c r="C161" s="1302"/>
      <c r="D161" s="1212"/>
      <c r="E161" s="1300"/>
      <c r="F161" s="1209"/>
      <c r="G161" s="494" t="s">
        <v>23</v>
      </c>
      <c r="H161" s="615"/>
      <c r="I161" s="378">
        <v>157</v>
      </c>
      <c r="J161" s="244">
        <v>160</v>
      </c>
      <c r="K161" s="77">
        <v>180</v>
      </c>
      <c r="L161" s="378">
        <v>167</v>
      </c>
      <c r="M161" s="199">
        <v>167</v>
      </c>
      <c r="N161" s="199">
        <v>167</v>
      </c>
      <c r="O161" s="244">
        <v>167</v>
      </c>
      <c r="P161" s="77">
        <v>167</v>
      </c>
      <c r="Q161" s="378">
        <v>167</v>
      </c>
      <c r="R161" s="199">
        <v>167</v>
      </c>
      <c r="S161" s="199">
        <v>166</v>
      </c>
      <c r="T161" s="199">
        <v>166</v>
      </c>
      <c r="U161" s="244">
        <v>166</v>
      </c>
      <c r="V161" s="378">
        <v>167</v>
      </c>
      <c r="W161" s="199">
        <v>167</v>
      </c>
      <c r="X161" s="199">
        <v>166</v>
      </c>
      <c r="Y161" s="616">
        <v>166</v>
      </c>
      <c r="Z161" s="77">
        <v>165</v>
      </c>
      <c r="AA161" s="617">
        <v>120</v>
      </c>
      <c r="AB161" s="616">
        <v>120</v>
      </c>
      <c r="AC161" s="616"/>
      <c r="AD161" s="657"/>
      <c r="AE161" s="618"/>
      <c r="AF161" s="541"/>
      <c r="AG161" s="497"/>
      <c r="AH161" s="691"/>
      <c r="AI161" s="499"/>
      <c r="AJ161" s="500"/>
      <c r="AK161" s="503"/>
      <c r="AL161" s="619"/>
      <c r="AM161" s="502"/>
      <c r="AN161" s="541">
        <f>SUM(G161:AI161)</f>
        <v>3235</v>
      </c>
      <c r="AO161" s="519"/>
      <c r="AP161" s="1316"/>
      <c r="AQ161" s="510"/>
      <c r="AR161" s="457"/>
      <c r="AS161" s="457"/>
      <c r="AT161" s="457"/>
      <c r="AU161" s="457"/>
      <c r="AV161" s="457"/>
      <c r="AW161" s="457"/>
      <c r="AX161" s="457"/>
      <c r="AY161" s="457"/>
      <c r="AZ161" s="457"/>
      <c r="BA161" s="457"/>
    </row>
    <row r="162" spans="1:59" ht="60" hidden="1" customHeight="1" thickTop="1" x14ac:dyDescent="0.2">
      <c r="A162" s="448"/>
      <c r="B162" s="1285">
        <v>2</v>
      </c>
      <c r="C162" s="1301" t="s">
        <v>143</v>
      </c>
      <c r="D162" s="1207" t="s">
        <v>148</v>
      </c>
      <c r="E162" s="1303" t="s">
        <v>38</v>
      </c>
      <c r="F162" s="1200">
        <v>180</v>
      </c>
      <c r="G162" s="458" t="s">
        <v>20</v>
      </c>
      <c r="H162" s="596"/>
      <c r="I162" s="608"/>
      <c r="J162" s="257"/>
      <c r="K162" s="183"/>
      <c r="L162" s="393"/>
      <c r="M162" s="222"/>
      <c r="N162" s="222"/>
      <c r="O162" s="257"/>
      <c r="P162" s="183"/>
      <c r="Q162" s="393"/>
      <c r="R162" s="222"/>
      <c r="S162" s="222"/>
      <c r="T162" s="222"/>
      <c r="U162" s="257"/>
      <c r="V162" s="393"/>
      <c r="W162" s="222"/>
      <c r="X162" s="222"/>
      <c r="Y162" s="609"/>
      <c r="Z162" s="183"/>
      <c r="AA162" s="610"/>
      <c r="AB162" s="609"/>
      <c r="AC162" s="609"/>
      <c r="AD162" s="658"/>
      <c r="AE162" s="607"/>
      <c r="AF162" s="610"/>
      <c r="AG162" s="609"/>
      <c r="AH162" s="686"/>
      <c r="AI162" s="609"/>
      <c r="AJ162" s="611"/>
      <c r="AK162" s="611"/>
      <c r="AL162" s="612"/>
      <c r="AM162" s="613"/>
      <c r="AN162" s="614">
        <f>SUM(I162:AJ162)</f>
        <v>0</v>
      </c>
      <c r="AO162" s="519"/>
      <c r="AP162" s="1316"/>
      <c r="AQ162" s="510"/>
      <c r="AR162" s="457"/>
      <c r="AS162" s="457"/>
      <c r="AT162" s="457"/>
      <c r="AU162" s="457"/>
      <c r="AV162" s="457"/>
      <c r="AW162" s="457"/>
      <c r="AX162" s="457"/>
      <c r="AY162" s="457"/>
      <c r="AZ162" s="457"/>
      <c r="BA162" s="457"/>
    </row>
    <row r="163" spans="1:59" ht="60" hidden="1" customHeight="1" thickBot="1" x14ac:dyDescent="0.25">
      <c r="A163" s="448"/>
      <c r="B163" s="1286"/>
      <c r="C163" s="1302"/>
      <c r="D163" s="1207"/>
      <c r="E163" s="1303"/>
      <c r="F163" s="1200"/>
      <c r="G163" s="694" t="s">
        <v>23</v>
      </c>
      <c r="H163" s="695"/>
      <c r="I163" s="378"/>
      <c r="J163" s="244"/>
      <c r="K163" s="77"/>
      <c r="L163" s="378"/>
      <c r="M163" s="199"/>
      <c r="N163" s="235"/>
      <c r="O163" s="640"/>
      <c r="P163" s="638"/>
      <c r="Q163" s="378"/>
      <c r="R163" s="199"/>
      <c r="S163" s="199"/>
      <c r="T163" s="199"/>
      <c r="U163" s="244"/>
      <c r="V163" s="378"/>
      <c r="W163" s="199"/>
      <c r="X163" s="199"/>
      <c r="Y163" s="616"/>
      <c r="Z163" s="77"/>
      <c r="AA163" s="617"/>
      <c r="AB163" s="616"/>
      <c r="AC163" s="616"/>
      <c r="AD163" s="657"/>
      <c r="AE163" s="618"/>
      <c r="AF163" s="541"/>
      <c r="AG163" s="497"/>
      <c r="AH163" s="691"/>
      <c r="AI163" s="499"/>
      <c r="AJ163" s="500"/>
      <c r="AK163" s="503"/>
      <c r="AL163" s="619"/>
      <c r="AM163" s="502"/>
      <c r="AN163" s="541">
        <f>SUM(G163:AI163)</f>
        <v>0</v>
      </c>
      <c r="AO163" s="519"/>
      <c r="AP163" s="1316"/>
      <c r="AQ163" s="510"/>
      <c r="AR163" s="457"/>
      <c r="AS163" s="457"/>
      <c r="AT163" s="457"/>
      <c r="AU163" s="457"/>
      <c r="AV163" s="457"/>
      <c r="AW163" s="457"/>
      <c r="AX163" s="457"/>
      <c r="AY163" s="457"/>
      <c r="AZ163" s="457"/>
      <c r="BA163" s="457"/>
    </row>
    <row r="164" spans="1:59" ht="60" customHeight="1" thickTop="1" x14ac:dyDescent="0.2">
      <c r="A164" s="448"/>
      <c r="B164" s="1285">
        <v>2</v>
      </c>
      <c r="C164" s="1301" t="s">
        <v>143</v>
      </c>
      <c r="D164" s="1312" t="s">
        <v>154</v>
      </c>
      <c r="E164" s="1299" t="s">
        <v>38</v>
      </c>
      <c r="F164" s="1217">
        <v>180</v>
      </c>
      <c r="G164" s="458" t="s">
        <v>20</v>
      </c>
      <c r="H164" s="596"/>
      <c r="I164" s="712"/>
      <c r="J164" s="238"/>
      <c r="K164" s="40"/>
      <c r="L164" s="371">
        <v>0</v>
      </c>
      <c r="M164" s="192">
        <v>7</v>
      </c>
      <c r="N164" s="192">
        <v>9</v>
      </c>
      <c r="O164" s="238">
        <v>10</v>
      </c>
      <c r="P164" s="40">
        <v>0</v>
      </c>
      <c r="Q164" s="371"/>
      <c r="R164" s="192"/>
      <c r="S164" s="192"/>
      <c r="T164" s="192"/>
      <c r="U164" s="238"/>
      <c r="V164" s="371"/>
      <c r="W164" s="192"/>
      <c r="X164" s="192"/>
      <c r="Y164" s="713"/>
      <c r="Z164" s="40"/>
      <c r="AA164" s="716"/>
      <c r="AB164" s="713"/>
      <c r="AC164" s="713"/>
      <c r="AD164" s="715"/>
      <c r="AE164" s="493"/>
      <c r="AF164" s="716"/>
      <c r="AG164" s="713"/>
      <c r="AH164" s="717"/>
      <c r="AI164" s="713"/>
      <c r="AJ164" s="714"/>
      <c r="AK164" s="714"/>
      <c r="AL164" s="718"/>
      <c r="AM164" s="719"/>
      <c r="AN164" s="720">
        <f>SUM(I164:AJ164)</f>
        <v>26</v>
      </c>
      <c r="AO164" s="519"/>
      <c r="AP164" s="1316"/>
      <c r="AQ164" s="510"/>
      <c r="AR164" s="457"/>
      <c r="AS164" s="457"/>
      <c r="AT164" s="457"/>
      <c r="AU164" s="457"/>
      <c r="AV164" s="457"/>
      <c r="AW164" s="457"/>
      <c r="AX164" s="457"/>
      <c r="AY164" s="457"/>
      <c r="AZ164" s="457"/>
      <c r="BA164" s="457"/>
    </row>
    <row r="165" spans="1:59" ht="60" customHeight="1" thickBot="1" x14ac:dyDescent="0.25">
      <c r="A165" s="448"/>
      <c r="B165" s="1286"/>
      <c r="C165" s="1302"/>
      <c r="D165" s="1207"/>
      <c r="E165" s="1303"/>
      <c r="F165" s="1200"/>
      <c r="G165" s="694" t="s">
        <v>23</v>
      </c>
      <c r="H165" s="597"/>
      <c r="I165" s="378">
        <v>0</v>
      </c>
      <c r="J165" s="244">
        <v>7</v>
      </c>
      <c r="K165" s="77">
        <v>9</v>
      </c>
      <c r="L165" s="378">
        <v>10</v>
      </c>
      <c r="M165" s="199">
        <v>0</v>
      </c>
      <c r="N165" s="235">
        <v>5</v>
      </c>
      <c r="O165" s="244"/>
      <c r="P165" s="77"/>
      <c r="Q165" s="378"/>
      <c r="R165" s="199"/>
      <c r="S165" s="199"/>
      <c r="T165" s="199"/>
      <c r="U165" s="244"/>
      <c r="V165" s="378"/>
      <c r="W165" s="199"/>
      <c r="X165" s="199"/>
      <c r="Y165" s="616"/>
      <c r="Z165" s="77"/>
      <c r="AA165" s="617"/>
      <c r="AB165" s="616"/>
      <c r="AC165" s="616"/>
      <c r="AD165" s="657"/>
      <c r="AE165" s="618"/>
      <c r="AF165" s="541"/>
      <c r="AG165" s="497"/>
      <c r="AH165" s="691"/>
      <c r="AI165" s="499"/>
      <c r="AJ165" s="500"/>
      <c r="AK165" s="503"/>
      <c r="AL165" s="619"/>
      <c r="AM165" s="502"/>
      <c r="AN165" s="541">
        <f>SUM(G165:AI165)</f>
        <v>31</v>
      </c>
      <c r="AO165" s="519"/>
      <c r="AP165" s="1316"/>
      <c r="AQ165" s="510"/>
      <c r="AR165" s="457"/>
      <c r="AS165" s="457"/>
      <c r="AT165" s="457"/>
      <c r="AU165" s="457"/>
      <c r="AV165" s="457"/>
      <c r="AW165" s="457"/>
      <c r="AX165" s="457"/>
      <c r="AY165" s="457"/>
      <c r="AZ165" s="457"/>
      <c r="BA165" s="457"/>
    </row>
    <row r="166" spans="1:59" s="36" customFormat="1" ht="60" hidden="1" customHeight="1" thickTop="1" x14ac:dyDescent="0.2">
      <c r="A166" s="437"/>
      <c r="B166" s="1285">
        <v>3</v>
      </c>
      <c r="C166" s="1301" t="s">
        <v>143</v>
      </c>
      <c r="D166" s="1312" t="s">
        <v>154</v>
      </c>
      <c r="E166" s="1299" t="s">
        <v>38</v>
      </c>
      <c r="F166" s="1217">
        <v>180</v>
      </c>
      <c r="G166" s="458" t="s">
        <v>20</v>
      </c>
      <c r="H166" s="596"/>
      <c r="I166" s="608"/>
      <c r="J166" s="257"/>
      <c r="K166" s="183"/>
      <c r="L166" s="393"/>
      <c r="M166" s="222"/>
      <c r="N166" s="222"/>
      <c r="O166" s="257"/>
      <c r="P166" s="183"/>
      <c r="Q166" s="393"/>
      <c r="R166" s="222"/>
      <c r="S166" s="222"/>
      <c r="T166" s="222"/>
      <c r="U166" s="257"/>
      <c r="V166" s="393"/>
      <c r="W166" s="222"/>
      <c r="X166" s="222"/>
      <c r="Y166" s="609"/>
      <c r="Z166" s="183"/>
      <c r="AA166" s="610"/>
      <c r="AB166" s="609"/>
      <c r="AC166" s="609"/>
      <c r="AD166" s="658"/>
      <c r="AE166" s="607"/>
      <c r="AF166" s="610"/>
      <c r="AG166" s="609"/>
      <c r="AH166" s="686"/>
      <c r="AI166" s="609"/>
      <c r="AJ166" s="611"/>
      <c r="AK166" s="611"/>
      <c r="AL166" s="612"/>
      <c r="AM166" s="613"/>
      <c r="AN166" s="614">
        <f>SUM(I166:AJ166)</f>
        <v>0</v>
      </c>
      <c r="AO166" s="465"/>
      <c r="AP166" s="1316"/>
      <c r="AQ166" s="1313"/>
      <c r="AR166" s="467"/>
      <c r="AS166" s="467"/>
      <c r="AT166" s="467"/>
      <c r="AU166" s="467"/>
      <c r="AV166" s="467"/>
      <c r="AW166" s="467"/>
      <c r="AX166" s="467"/>
      <c r="AY166" s="467"/>
      <c r="AZ166" s="467"/>
      <c r="BA166" s="467"/>
      <c r="BB166" s="468">
        <v>12</v>
      </c>
      <c r="BC166" s="469"/>
      <c r="BD166" s="1309"/>
      <c r="BE166" s="469"/>
      <c r="BF166" s="469"/>
      <c r="BG166" s="469"/>
    </row>
    <row r="167" spans="1:59" s="36" customFormat="1" ht="60" hidden="1" customHeight="1" thickBot="1" x14ac:dyDescent="0.25">
      <c r="A167" s="437"/>
      <c r="B167" s="1286"/>
      <c r="C167" s="1302"/>
      <c r="D167" s="1207"/>
      <c r="E167" s="1303"/>
      <c r="F167" s="1200"/>
      <c r="G167" s="470" t="s">
        <v>23</v>
      </c>
      <c r="H167" s="597"/>
      <c r="I167" s="382"/>
      <c r="J167" s="248"/>
      <c r="K167" s="93"/>
      <c r="L167" s="382"/>
      <c r="M167" s="203"/>
      <c r="N167" s="203"/>
      <c r="O167" s="248"/>
      <c r="P167" s="93"/>
      <c r="Q167" s="382"/>
      <c r="R167" s="203"/>
      <c r="S167" s="203"/>
      <c r="T167" s="203"/>
      <c r="U167" s="248"/>
      <c r="V167" s="382"/>
      <c r="W167" s="203"/>
      <c r="X167" s="203"/>
      <c r="Y167" s="471"/>
      <c r="Z167" s="93"/>
      <c r="AA167" s="516"/>
      <c r="AB167" s="471"/>
      <c r="AC167" s="471"/>
      <c r="AD167" s="659"/>
      <c r="AE167" s="513"/>
      <c r="AF167" s="472"/>
      <c r="AG167" s="515"/>
      <c r="AH167" s="693"/>
      <c r="AI167" s="645"/>
      <c r="AJ167" s="473"/>
      <c r="AK167" s="474"/>
      <c r="AL167" s="475"/>
      <c r="AM167" s="476"/>
      <c r="AN167" s="472">
        <f>SUM(G167:AI167)</f>
        <v>0</v>
      </c>
      <c r="AO167" s="477"/>
      <c r="AP167" s="1316"/>
      <c r="AQ167" s="1313"/>
      <c r="AR167" s="467"/>
      <c r="AS167" s="467"/>
      <c r="AT167" s="467"/>
      <c r="AU167" s="467"/>
      <c r="AV167" s="467"/>
      <c r="AW167" s="467"/>
      <c r="AX167" s="467"/>
      <c r="AY167" s="467"/>
      <c r="AZ167" s="467"/>
      <c r="BA167" s="467"/>
      <c r="BB167" s="468"/>
      <c r="BC167" s="469"/>
      <c r="BD167" s="1309"/>
      <c r="BE167" s="469"/>
      <c r="BF167" s="469"/>
      <c r="BG167" s="469"/>
    </row>
    <row r="168" spans="1:59" s="36" customFormat="1" ht="58.75" hidden="1" customHeight="1" thickTop="1" x14ac:dyDescent="0.2">
      <c r="A168" s="437"/>
      <c r="B168" s="1285">
        <v>2</v>
      </c>
      <c r="C168" s="1310" t="s">
        <v>115</v>
      </c>
      <c r="D168" s="1312" t="s">
        <v>144</v>
      </c>
      <c r="E168" s="1299" t="s">
        <v>38</v>
      </c>
      <c r="F168" s="1217">
        <v>180</v>
      </c>
      <c r="G168" s="458" t="s">
        <v>146</v>
      </c>
      <c r="H168" s="596"/>
      <c r="I168" s="539"/>
      <c r="J168" s="486"/>
      <c r="K168" s="484"/>
      <c r="L168" s="539"/>
      <c r="M168" s="517"/>
      <c r="N168" s="517"/>
      <c r="O168" s="486"/>
      <c r="P168" s="484"/>
      <c r="Q168" s="539"/>
      <c r="R168" s="233"/>
      <c r="S168" s="517"/>
      <c r="T168" s="517"/>
      <c r="U168" s="486"/>
      <c r="V168" s="539"/>
      <c r="W168" s="517"/>
      <c r="X168" s="233"/>
      <c r="Y168" s="487"/>
      <c r="Z168" s="367"/>
      <c r="AA168" s="466"/>
      <c r="AB168" s="487"/>
      <c r="AC168" s="487"/>
      <c r="AD168" s="489"/>
      <c r="AE168" s="564"/>
      <c r="AF168" s="466"/>
      <c r="AG168" s="487"/>
      <c r="AH168" s="689"/>
      <c r="AI168" s="487"/>
      <c r="AJ168" s="490"/>
      <c r="AK168" s="491"/>
      <c r="AL168" s="488"/>
      <c r="AM168" s="487">
        <v>0</v>
      </c>
      <c r="AN168" s="492">
        <f>SUM(H168:AI168)</f>
        <v>0</v>
      </c>
      <c r="AO168" s="493"/>
      <c r="AP168" s="1316"/>
      <c r="AQ168" s="1313"/>
      <c r="AR168" s="467"/>
      <c r="AS168" s="467"/>
      <c r="AT168" s="467"/>
      <c r="AU168" s="467"/>
      <c r="AV168" s="467"/>
      <c r="AW168" s="467"/>
      <c r="AX168" s="467"/>
      <c r="AY168" s="467"/>
      <c r="AZ168" s="467"/>
      <c r="BA168" s="467"/>
      <c r="BB168" s="468"/>
      <c r="BC168" s="469"/>
      <c r="BD168" s="1309"/>
      <c r="BE168" s="469"/>
      <c r="BF168" s="469"/>
      <c r="BG168" s="469"/>
    </row>
    <row r="169" spans="1:59" ht="59.25" hidden="1" customHeight="1" thickBot="1" x14ac:dyDescent="0.25">
      <c r="A169" s="448"/>
      <c r="B169" s="1287"/>
      <c r="C169" s="1311"/>
      <c r="D169" s="1212"/>
      <c r="E169" s="1300"/>
      <c r="F169" s="1209"/>
      <c r="G169" s="494" t="s">
        <v>147</v>
      </c>
      <c r="H169" s="599"/>
      <c r="I169" s="540"/>
      <c r="J169" s="496"/>
      <c r="K169" s="495"/>
      <c r="L169" s="540"/>
      <c r="M169" s="518"/>
      <c r="N169" s="518"/>
      <c r="O169" s="496"/>
      <c r="P169" s="495"/>
      <c r="Q169" s="540"/>
      <c r="R169" s="518"/>
      <c r="S169" s="518"/>
      <c r="T169" s="518"/>
      <c r="U169" s="496"/>
      <c r="V169" s="540"/>
      <c r="W169" s="199"/>
      <c r="X169" s="518"/>
      <c r="Y169" s="497"/>
      <c r="Z169" s="514"/>
      <c r="AA169" s="541"/>
      <c r="AB169" s="497"/>
      <c r="AC169" s="497"/>
      <c r="AD169" s="498"/>
      <c r="AE169" s="565"/>
      <c r="AF169" s="501"/>
      <c r="AG169" s="499"/>
      <c r="AH169" s="691"/>
      <c r="AI169" s="499"/>
      <c r="AJ169" s="502"/>
      <c r="AK169" s="503"/>
      <c r="AL169" s="504"/>
      <c r="AM169" s="502"/>
      <c r="AN169" s="505">
        <f>SUM(G169:AG169)</f>
        <v>0</v>
      </c>
      <c r="AO169" s="480"/>
      <c r="AP169" s="1316"/>
      <c r="AQ169" s="1313"/>
      <c r="AR169" s="506"/>
      <c r="AS169" s="481"/>
      <c r="AT169" s="481"/>
      <c r="AU169" s="481"/>
      <c r="AV169" s="481"/>
      <c r="AW169" s="481"/>
      <c r="AX169" s="481"/>
      <c r="AY169" s="481"/>
      <c r="AZ169" s="481"/>
      <c r="BA169" s="481"/>
      <c r="BB169" s="482"/>
      <c r="BC169" s="483"/>
      <c r="BD169" s="1309"/>
      <c r="BE169" s="483"/>
      <c r="BF169" s="483"/>
      <c r="BG169" s="483"/>
    </row>
    <row r="170" spans="1:59" s="36" customFormat="1" ht="65.5" thickTop="1" thickBot="1" x14ac:dyDescent="0.25">
      <c r="B170" s="1262" t="s">
        <v>112</v>
      </c>
      <c r="C170" s="1263"/>
      <c r="D170" s="1263"/>
      <c r="E170" s="1263"/>
      <c r="F170" s="1263"/>
      <c r="G170" s="1314"/>
      <c r="H170" s="876" t="e">
        <f>SUM(#REF!,H169)</f>
        <v>#REF!</v>
      </c>
      <c r="I170" s="408">
        <f t="shared" ref="I170:AG170" si="19">SUM(I167,I169,I161)</f>
        <v>157</v>
      </c>
      <c r="J170" s="270">
        <f t="shared" si="19"/>
        <v>160</v>
      </c>
      <c r="K170" s="170">
        <f t="shared" si="19"/>
        <v>180</v>
      </c>
      <c r="L170" s="408">
        <f t="shared" si="19"/>
        <v>167</v>
      </c>
      <c r="M170" s="227">
        <f t="shared" si="19"/>
        <v>167</v>
      </c>
      <c r="N170" s="227">
        <f t="shared" si="19"/>
        <v>167</v>
      </c>
      <c r="O170" s="270">
        <f t="shared" si="19"/>
        <v>167</v>
      </c>
      <c r="P170" s="170">
        <f t="shared" si="19"/>
        <v>167</v>
      </c>
      <c r="Q170" s="408">
        <f t="shared" si="19"/>
        <v>167</v>
      </c>
      <c r="R170" s="227">
        <f t="shared" si="19"/>
        <v>167</v>
      </c>
      <c r="S170" s="227">
        <f t="shared" si="19"/>
        <v>166</v>
      </c>
      <c r="T170" s="227">
        <f t="shared" si="19"/>
        <v>166</v>
      </c>
      <c r="U170" s="270">
        <f t="shared" si="19"/>
        <v>166</v>
      </c>
      <c r="V170" s="408">
        <f t="shared" si="19"/>
        <v>167</v>
      </c>
      <c r="W170" s="227">
        <f t="shared" si="19"/>
        <v>167</v>
      </c>
      <c r="X170" s="227">
        <f t="shared" si="19"/>
        <v>166</v>
      </c>
      <c r="Y170" s="227">
        <f t="shared" si="19"/>
        <v>166</v>
      </c>
      <c r="Z170" s="170">
        <f t="shared" si="19"/>
        <v>165</v>
      </c>
      <c r="AA170" s="408">
        <f t="shared" si="19"/>
        <v>120</v>
      </c>
      <c r="AB170" s="227">
        <f t="shared" si="19"/>
        <v>120</v>
      </c>
      <c r="AC170" s="227">
        <f t="shared" si="19"/>
        <v>0</v>
      </c>
      <c r="AD170" s="270">
        <f t="shared" si="19"/>
        <v>0</v>
      </c>
      <c r="AE170" s="170">
        <f t="shared" si="19"/>
        <v>0</v>
      </c>
      <c r="AF170" s="408">
        <f t="shared" si="19"/>
        <v>0</v>
      </c>
      <c r="AG170" s="227">
        <f t="shared" si="19"/>
        <v>0</v>
      </c>
      <c r="AH170" s="360">
        <f>SUM(AH167,AH169)</f>
        <v>0</v>
      </c>
      <c r="AI170" s="227">
        <f>SUM(AI167,AI169)</f>
        <v>0</v>
      </c>
      <c r="AJ170" s="169">
        <f>SUM(AJ167,AJ169)</f>
        <v>0</v>
      </c>
      <c r="AK170" s="169">
        <f>AK236</f>
        <v>0</v>
      </c>
      <c r="AL170" s="228">
        <f>AL236</f>
        <v>0</v>
      </c>
      <c r="AM170" s="227">
        <f>AM236</f>
        <v>0</v>
      </c>
      <c r="AN170" s="171">
        <f>SUM(AN161,AN169,AN163,AN165,AN167)</f>
        <v>3266</v>
      </c>
      <c r="AP170" s="1317"/>
      <c r="AQ170" s="1313"/>
      <c r="AS170" s="469"/>
      <c r="AT170" s="469"/>
      <c r="AU170" s="469"/>
      <c r="AV170" s="469"/>
      <c r="AW170" s="469"/>
      <c r="AX170" s="469"/>
      <c r="AY170" s="469"/>
      <c r="AZ170" s="469"/>
      <c r="BA170" s="469"/>
      <c r="BB170" s="469"/>
      <c r="BC170" s="469"/>
      <c r="BD170" s="469"/>
      <c r="BE170" s="469"/>
      <c r="BF170" s="469"/>
      <c r="BG170" s="469"/>
    </row>
    <row r="171" spans="1:59" ht="48.5" thickTop="1" x14ac:dyDescent="0.2">
      <c r="U171" s="5"/>
      <c r="AF171" s="280"/>
    </row>
    <row r="172" spans="1:59" ht="69" customHeight="1" x14ac:dyDescent="0.2">
      <c r="B172" s="178"/>
      <c r="C172" s="122"/>
      <c r="D172" s="122"/>
      <c r="E172" s="122"/>
      <c r="F172" s="122"/>
      <c r="G172" s="122"/>
      <c r="H172" s="122"/>
      <c r="I172" s="278"/>
      <c r="J172" s="362"/>
      <c r="K172" s="362"/>
      <c r="L172" s="362"/>
      <c r="M172" s="362"/>
      <c r="N172" s="362"/>
      <c r="O172" s="362"/>
      <c r="P172" s="362"/>
      <c r="Q172" s="362"/>
      <c r="R172" s="362"/>
      <c r="S172" s="362"/>
      <c r="T172" s="362"/>
      <c r="U172" s="362"/>
      <c r="V172" s="362"/>
      <c r="W172" s="362"/>
      <c r="X172" s="362"/>
      <c r="Y172" s="362"/>
      <c r="Z172" s="362"/>
      <c r="AA172" s="362"/>
      <c r="AB172" s="362"/>
      <c r="AC172" s="362"/>
      <c r="AD172" s="279"/>
      <c r="AE172" s="279"/>
      <c r="AF172" s="279"/>
      <c r="AG172" s="279"/>
      <c r="AH172" s="279"/>
      <c r="AI172" s="279"/>
      <c r="AJ172" s="279"/>
      <c r="AK172" s="279"/>
      <c r="AL172" s="280"/>
      <c r="AM172" s="280"/>
      <c r="AN172" s="184"/>
      <c r="AO172" s="184"/>
      <c r="AP172" s="184"/>
    </row>
    <row r="173" spans="1:59" ht="69" customHeight="1" x14ac:dyDescent="0.2">
      <c r="B173" s="178"/>
      <c r="C173" s="122"/>
      <c r="D173" s="122"/>
      <c r="E173" s="122"/>
      <c r="F173" s="122"/>
      <c r="G173" s="122"/>
      <c r="H173" s="122"/>
      <c r="I173" s="278"/>
      <c r="J173" s="362"/>
      <c r="K173" s="362"/>
      <c r="L173" s="362"/>
      <c r="M173" s="362"/>
      <c r="N173" s="362"/>
      <c r="O173" s="362"/>
      <c r="P173" s="362"/>
      <c r="Q173" s="362"/>
      <c r="R173" s="362"/>
      <c r="S173" s="362"/>
      <c r="T173" s="362"/>
      <c r="U173" s="362"/>
      <c r="V173" s="362"/>
      <c r="W173" s="362"/>
      <c r="X173" s="362"/>
      <c r="Y173" s="362"/>
      <c r="Z173" s="362"/>
      <c r="AA173" s="362"/>
      <c r="AB173" s="362"/>
      <c r="AC173" s="362"/>
      <c r="AD173" s="279"/>
      <c r="AE173" s="279"/>
      <c r="AF173" s="279"/>
      <c r="AG173" s="279"/>
      <c r="AH173" s="279"/>
      <c r="AI173" s="279"/>
      <c r="AJ173" s="279"/>
      <c r="AK173" s="279"/>
      <c r="AL173" s="280"/>
      <c r="AM173" s="280"/>
      <c r="AN173" s="184"/>
      <c r="AO173" s="184"/>
      <c r="AP173" s="184"/>
    </row>
    <row r="174" spans="1:59" ht="69" customHeight="1" x14ac:dyDescent="0.2">
      <c r="B174" s="178"/>
      <c r="C174" s="122"/>
      <c r="D174" s="122"/>
      <c r="E174" s="122"/>
      <c r="F174" s="122"/>
      <c r="G174" s="122"/>
      <c r="H174" s="122"/>
      <c r="I174" s="278"/>
      <c r="J174" s="362"/>
      <c r="K174" s="362"/>
      <c r="L174" s="362"/>
      <c r="M174" s="362"/>
      <c r="N174" s="362"/>
      <c r="O174" s="362"/>
      <c r="P174" s="362"/>
      <c r="Q174" s="362"/>
      <c r="R174" s="362"/>
      <c r="S174" s="362"/>
      <c r="T174" s="362"/>
      <c r="U174" s="362"/>
      <c r="V174" s="362"/>
      <c r="W174" s="362"/>
      <c r="X174" s="362"/>
      <c r="Y174" s="362"/>
      <c r="Z174" s="362"/>
      <c r="AA174" s="362"/>
      <c r="AB174" s="362"/>
      <c r="AC174" s="362"/>
      <c r="AD174" s="279"/>
      <c r="AE174" s="279"/>
      <c r="AF174" s="279"/>
      <c r="AG174" s="279"/>
      <c r="AH174" s="279"/>
      <c r="AI174" s="279"/>
      <c r="AJ174" s="279"/>
      <c r="AK174" s="279"/>
      <c r="AL174" s="280"/>
      <c r="AM174" s="280"/>
      <c r="AN174" s="184"/>
      <c r="AO174" s="184"/>
      <c r="AP174" s="184"/>
    </row>
    <row r="175" spans="1:59" ht="69" customHeight="1" x14ac:dyDescent="0.2">
      <c r="B175" s="178"/>
      <c r="C175" s="122"/>
      <c r="D175" s="122"/>
      <c r="E175" s="122"/>
      <c r="F175" s="122"/>
      <c r="G175" s="122"/>
      <c r="H175" s="122"/>
      <c r="I175" s="278"/>
      <c r="J175" s="362"/>
      <c r="K175" s="362"/>
      <c r="L175" s="362"/>
      <c r="M175" s="362"/>
      <c r="N175" s="362"/>
      <c r="O175" s="362"/>
      <c r="P175" s="362"/>
      <c r="Q175" s="362"/>
      <c r="R175" s="362"/>
      <c r="S175" s="362"/>
      <c r="T175" s="362"/>
      <c r="U175" s="362"/>
      <c r="V175" s="362"/>
      <c r="W175" s="362"/>
      <c r="X175" s="362"/>
      <c r="Y175" s="362"/>
      <c r="Z175" s="362"/>
      <c r="AA175" s="362"/>
      <c r="AB175" s="362"/>
      <c r="AC175" s="362"/>
      <c r="AD175" s="279"/>
      <c r="AE175" s="279"/>
      <c r="AF175" s="279"/>
      <c r="AG175" s="279"/>
      <c r="AH175" s="279"/>
      <c r="AI175" s="279"/>
      <c r="AJ175" s="279"/>
      <c r="AK175" s="279"/>
      <c r="AL175" s="280"/>
      <c r="AM175" s="280"/>
      <c r="AN175" s="184"/>
      <c r="AO175" s="184"/>
      <c r="AP175" s="184"/>
    </row>
    <row r="176" spans="1:59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279"/>
      <c r="AE176" s="279"/>
      <c r="AF176" s="279"/>
      <c r="AG176" s="279"/>
      <c r="AH176" s="279"/>
      <c r="AI176" s="279"/>
      <c r="AJ176" s="279"/>
      <c r="AK176" s="279"/>
      <c r="AL176" s="280"/>
      <c r="AM176" s="280"/>
      <c r="AN176" s="184"/>
      <c r="AO176" s="184"/>
      <c r="AP176" s="184"/>
    </row>
    <row r="177" spans="2:42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279"/>
      <c r="AE177" s="279"/>
      <c r="AF177" s="279"/>
      <c r="AG177" s="279"/>
      <c r="AH177" s="279"/>
      <c r="AI177" s="279"/>
      <c r="AJ177" s="279"/>
      <c r="AK177" s="279"/>
      <c r="AL177" s="280"/>
      <c r="AM177" s="280"/>
      <c r="AN177" s="184"/>
      <c r="AO177" s="184"/>
      <c r="AP177" s="184"/>
    </row>
    <row r="178" spans="2:42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279"/>
      <c r="AE178" s="279"/>
      <c r="AF178" s="279"/>
      <c r="AG178" s="279"/>
      <c r="AH178" s="279"/>
      <c r="AI178" s="279"/>
      <c r="AJ178" s="279"/>
      <c r="AK178" s="279"/>
      <c r="AL178" s="280"/>
      <c r="AM178" s="280"/>
      <c r="AN178" s="184"/>
      <c r="AO178" s="184"/>
      <c r="AP178" s="184"/>
    </row>
    <row r="179" spans="2:42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279"/>
      <c r="AE179" s="279"/>
      <c r="AF179" s="279"/>
      <c r="AG179" s="279"/>
      <c r="AH179" s="279"/>
      <c r="AI179" s="279"/>
      <c r="AJ179" s="279"/>
      <c r="AK179" s="279"/>
      <c r="AL179" s="280"/>
      <c r="AM179" s="280"/>
      <c r="AN179" s="184"/>
      <c r="AO179" s="184"/>
      <c r="AP179" s="184"/>
    </row>
    <row r="180" spans="2:42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279"/>
      <c r="AE180" s="279"/>
      <c r="AF180" s="279"/>
      <c r="AG180" s="279"/>
      <c r="AH180" s="279"/>
      <c r="AI180" s="279"/>
      <c r="AJ180" s="279"/>
      <c r="AK180" s="279"/>
      <c r="AL180" s="280"/>
      <c r="AM180" s="280"/>
      <c r="AN180" s="184"/>
      <c r="AO180" s="184"/>
      <c r="AP180" s="184"/>
    </row>
    <row r="181" spans="2:42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279"/>
      <c r="AE181" s="279"/>
      <c r="AF181" s="279"/>
      <c r="AG181" s="279"/>
      <c r="AH181" s="279"/>
      <c r="AI181" s="279"/>
      <c r="AJ181" s="279"/>
      <c r="AK181" s="279"/>
      <c r="AL181" s="280"/>
      <c r="AM181" s="280"/>
      <c r="AN181" s="184"/>
      <c r="AO181" s="184"/>
      <c r="AP181" s="184"/>
    </row>
    <row r="182" spans="2:42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279"/>
      <c r="AE182" s="279"/>
      <c r="AF182" s="279"/>
      <c r="AG182" s="279"/>
      <c r="AH182" s="279"/>
      <c r="AI182" s="279"/>
      <c r="AJ182" s="279"/>
      <c r="AK182" s="279"/>
      <c r="AL182" s="280"/>
      <c r="AM182" s="280"/>
      <c r="AN182" s="184"/>
      <c r="AO182" s="184"/>
      <c r="AP182" s="184"/>
    </row>
    <row r="183" spans="2:42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279"/>
      <c r="AE183" s="279"/>
      <c r="AF183" s="279"/>
      <c r="AG183" s="279"/>
      <c r="AH183" s="279"/>
      <c r="AI183" s="279"/>
      <c r="AJ183" s="279"/>
      <c r="AK183" s="279"/>
      <c r="AL183" s="280"/>
      <c r="AM183" s="280"/>
      <c r="AN183" s="184"/>
      <c r="AO183" s="184"/>
      <c r="AP183" s="184"/>
    </row>
    <row r="184" spans="2:42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279"/>
      <c r="AE184" s="279"/>
      <c r="AF184" s="279"/>
      <c r="AG184" s="279"/>
      <c r="AH184" s="279"/>
      <c r="AI184" s="279"/>
      <c r="AJ184" s="279"/>
      <c r="AK184" s="279"/>
      <c r="AL184" s="280"/>
      <c r="AM184" s="280"/>
      <c r="AN184" s="184"/>
      <c r="AO184" s="184"/>
      <c r="AP184" s="184"/>
    </row>
    <row r="185" spans="2:42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279"/>
      <c r="AE185" s="279"/>
      <c r="AF185" s="279"/>
      <c r="AG185" s="279"/>
      <c r="AH185" s="279"/>
      <c r="AI185" s="279"/>
      <c r="AJ185" s="279"/>
      <c r="AK185" s="279"/>
      <c r="AL185" s="280"/>
      <c r="AM185" s="280"/>
      <c r="AN185" s="184"/>
      <c r="AO185" s="184"/>
      <c r="AP185" s="184"/>
    </row>
    <row r="186" spans="2:42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279"/>
      <c r="AE186" s="279"/>
      <c r="AF186" s="279"/>
      <c r="AG186" s="279"/>
      <c r="AH186" s="279"/>
      <c r="AI186" s="279"/>
      <c r="AJ186" s="279"/>
      <c r="AK186" s="279"/>
      <c r="AL186" s="280"/>
      <c r="AM186" s="280"/>
      <c r="AN186" s="184"/>
      <c r="AO186" s="184"/>
      <c r="AP186" s="184"/>
    </row>
    <row r="187" spans="2:42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279"/>
      <c r="AE187" s="279"/>
      <c r="AF187" s="279"/>
      <c r="AG187" s="279"/>
      <c r="AH187" s="279"/>
      <c r="AI187" s="279"/>
      <c r="AJ187" s="279"/>
      <c r="AK187" s="279"/>
      <c r="AL187" s="280"/>
      <c r="AM187" s="280"/>
      <c r="AN187" s="184"/>
      <c r="AO187" s="184"/>
      <c r="AP187" s="184"/>
    </row>
    <row r="188" spans="2:42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279"/>
      <c r="AE188" s="279"/>
      <c r="AF188" s="279"/>
      <c r="AG188" s="279"/>
      <c r="AH188" s="279"/>
      <c r="AI188" s="279"/>
      <c r="AJ188" s="279"/>
      <c r="AK188" s="279"/>
      <c r="AL188" s="280"/>
      <c r="AM188" s="280"/>
      <c r="AN188" s="184"/>
      <c r="AO188" s="184"/>
      <c r="AP188" s="184"/>
    </row>
    <row r="189" spans="2:42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279"/>
      <c r="AE189" s="279"/>
      <c r="AF189" s="559"/>
      <c r="AG189" s="279"/>
      <c r="AH189" s="279"/>
      <c r="AI189" s="279"/>
      <c r="AJ189" s="279"/>
      <c r="AK189" s="279"/>
      <c r="AL189" s="280"/>
      <c r="AM189" s="280"/>
      <c r="AN189" s="184"/>
      <c r="AO189" s="184"/>
      <c r="AP189" s="184"/>
    </row>
    <row r="190" spans="2:42" s="36" customFormat="1" ht="37.5" x14ac:dyDescent="0.2">
      <c r="B190" s="91"/>
      <c r="H190" s="36" t="e">
        <f>SUM(#REF!,#REF!)</f>
        <v>#REF!</v>
      </c>
      <c r="I190" s="36" t="e">
        <f>SUM(#REF!,#REF!)</f>
        <v>#REF!</v>
      </c>
      <c r="AF190" s="560"/>
      <c r="AO190" s="36" t="e">
        <f>SUM(AO37,AO35,AO33,AO31,AO28,AO26,AO22,AO20,AO18,#REF!,AO11,AO7)</f>
        <v>#REF!</v>
      </c>
    </row>
    <row r="191" spans="2:42" s="11" customFormat="1" ht="122.4" customHeight="1" x14ac:dyDescent="1.05">
      <c r="B191" s="179"/>
      <c r="AF191" s="561"/>
      <c r="AK191" s="180"/>
      <c r="AL191" s="180"/>
      <c r="AM191" s="180"/>
    </row>
    <row r="192" spans="2:42" s="36" customFormat="1" ht="37.5" x14ac:dyDescent="0.2">
      <c r="B192" s="91"/>
      <c r="G192" s="36" t="s">
        <v>116</v>
      </c>
      <c r="H192" s="36">
        <f>180*(H56+H53)</f>
        <v>0</v>
      </c>
      <c r="I192" s="36">
        <f t="shared" ref="I192:J192" si="20">160*(I56+I53)</f>
        <v>12320</v>
      </c>
      <c r="J192" s="36">
        <f t="shared" si="20"/>
        <v>12320</v>
      </c>
      <c r="K192" s="36">
        <f t="shared" ref="K192:AO192" si="21">160*(K56+K53)</f>
        <v>7840</v>
      </c>
      <c r="L192" s="36">
        <f t="shared" si="21"/>
        <v>6080</v>
      </c>
      <c r="M192" s="36">
        <f t="shared" si="21"/>
        <v>9120</v>
      </c>
      <c r="N192" s="36">
        <f t="shared" si="21"/>
        <v>8320</v>
      </c>
      <c r="O192" s="36">
        <f t="shared" si="21"/>
        <v>8000</v>
      </c>
      <c r="P192" s="36">
        <f t="shared" si="21"/>
        <v>7680</v>
      </c>
      <c r="Q192" s="36">
        <f t="shared" si="21"/>
        <v>7840</v>
      </c>
      <c r="R192" s="36">
        <f t="shared" si="21"/>
        <v>8160</v>
      </c>
      <c r="S192" s="36">
        <f t="shared" si="21"/>
        <v>8320</v>
      </c>
      <c r="T192" s="36">
        <f t="shared" si="21"/>
        <v>7840</v>
      </c>
      <c r="U192" s="36">
        <f t="shared" si="21"/>
        <v>7520</v>
      </c>
      <c r="V192" s="36">
        <f t="shared" si="21"/>
        <v>0</v>
      </c>
      <c r="W192" s="36">
        <f t="shared" si="21"/>
        <v>0</v>
      </c>
      <c r="X192" s="36">
        <f t="shared" si="21"/>
        <v>0</v>
      </c>
      <c r="Y192" s="36">
        <f t="shared" si="21"/>
        <v>0</v>
      </c>
      <c r="Z192" s="36">
        <f t="shared" si="21"/>
        <v>0</v>
      </c>
      <c r="AA192" s="36">
        <f t="shared" si="21"/>
        <v>0</v>
      </c>
      <c r="AB192" s="36">
        <f t="shared" si="21"/>
        <v>7520</v>
      </c>
      <c r="AC192" s="36">
        <f t="shared" si="21"/>
        <v>8960</v>
      </c>
      <c r="AD192" s="36">
        <f t="shared" si="21"/>
        <v>14720</v>
      </c>
      <c r="AE192" s="36">
        <f t="shared" si="21"/>
        <v>8000</v>
      </c>
      <c r="AF192" s="36">
        <f t="shared" si="21"/>
        <v>0</v>
      </c>
      <c r="AG192" s="36">
        <f t="shared" si="21"/>
        <v>0</v>
      </c>
      <c r="AH192" s="36">
        <f t="shared" si="21"/>
        <v>0</v>
      </c>
      <c r="AI192" s="36">
        <f t="shared" si="21"/>
        <v>0</v>
      </c>
      <c r="AJ192" s="36">
        <f t="shared" si="21"/>
        <v>0</v>
      </c>
      <c r="AK192" s="36">
        <f t="shared" si="21"/>
        <v>0</v>
      </c>
      <c r="AL192" s="36">
        <f t="shared" si="21"/>
        <v>0</v>
      </c>
      <c r="AM192" s="36">
        <f t="shared" si="21"/>
        <v>0</v>
      </c>
      <c r="AN192" s="36">
        <f t="shared" si="21"/>
        <v>150560</v>
      </c>
      <c r="AO192" s="36">
        <f t="shared" si="21"/>
        <v>0</v>
      </c>
    </row>
    <row r="193" spans="2:44" s="36" customFormat="1" ht="107.25" customHeight="1" x14ac:dyDescent="0.2">
      <c r="B193" s="91"/>
      <c r="G193" s="36" t="s">
        <v>117</v>
      </c>
      <c r="H193" s="36">
        <f>140*(H98+H104+H101)</f>
        <v>0</v>
      </c>
      <c r="I193" s="36">
        <f t="shared" ref="I193:J193" si="22">120*(I98+I104+I101)</f>
        <v>10800</v>
      </c>
      <c r="J193" s="36">
        <f t="shared" si="22"/>
        <v>0</v>
      </c>
      <c r="K193" s="36">
        <f t="shared" ref="K193:AO193" si="23">120*(K98+K104+K101)</f>
        <v>0</v>
      </c>
      <c r="L193" s="36">
        <f t="shared" si="23"/>
        <v>4800</v>
      </c>
      <c r="M193" s="36">
        <f t="shared" si="23"/>
        <v>6360</v>
      </c>
      <c r="N193" s="36">
        <f t="shared" si="23"/>
        <v>6360</v>
      </c>
      <c r="O193" s="36">
        <f t="shared" si="23"/>
        <v>5640</v>
      </c>
      <c r="P193" s="36">
        <f t="shared" si="23"/>
        <v>5640</v>
      </c>
      <c r="Q193" s="36">
        <f t="shared" si="23"/>
        <v>5400</v>
      </c>
      <c r="R193" s="36">
        <f t="shared" si="23"/>
        <v>6600</v>
      </c>
      <c r="S193" s="36">
        <f t="shared" si="23"/>
        <v>6720</v>
      </c>
      <c r="T193" s="36">
        <f t="shared" si="23"/>
        <v>0</v>
      </c>
      <c r="U193" s="36">
        <f t="shared" si="23"/>
        <v>0</v>
      </c>
      <c r="V193" s="36">
        <f t="shared" si="23"/>
        <v>0</v>
      </c>
      <c r="W193" s="36">
        <f t="shared" si="23"/>
        <v>11640</v>
      </c>
      <c r="X193" s="36">
        <f t="shared" si="23"/>
        <v>5400</v>
      </c>
      <c r="Y193" s="36">
        <f t="shared" si="23"/>
        <v>5400</v>
      </c>
      <c r="Z193" s="36">
        <f t="shared" si="23"/>
        <v>5400</v>
      </c>
      <c r="AA193" s="36">
        <f t="shared" si="23"/>
        <v>5400</v>
      </c>
      <c r="AB193" s="36">
        <f t="shared" si="23"/>
        <v>5880</v>
      </c>
      <c r="AC193" s="36">
        <f t="shared" si="23"/>
        <v>5760</v>
      </c>
      <c r="AD193" s="36">
        <f t="shared" si="23"/>
        <v>13680</v>
      </c>
      <c r="AE193" s="36">
        <f t="shared" si="23"/>
        <v>11640</v>
      </c>
      <c r="AF193" s="36">
        <f t="shared" si="23"/>
        <v>0</v>
      </c>
      <c r="AG193" s="36">
        <f t="shared" si="23"/>
        <v>0</v>
      </c>
      <c r="AH193" s="36">
        <f t="shared" si="23"/>
        <v>0</v>
      </c>
      <c r="AI193" s="36">
        <f t="shared" si="23"/>
        <v>0</v>
      </c>
      <c r="AJ193" s="36">
        <f t="shared" si="23"/>
        <v>0</v>
      </c>
      <c r="AK193" s="36">
        <f t="shared" si="23"/>
        <v>0</v>
      </c>
      <c r="AL193" s="36">
        <f t="shared" si="23"/>
        <v>0</v>
      </c>
      <c r="AM193" s="36">
        <f t="shared" si="23"/>
        <v>0</v>
      </c>
      <c r="AN193" s="36">
        <f t="shared" si="23"/>
        <v>128520</v>
      </c>
      <c r="AO193" s="36">
        <f t="shared" si="23"/>
        <v>0</v>
      </c>
    </row>
    <row r="194" spans="2:44" s="36" customFormat="1" ht="52.5" customHeight="1" x14ac:dyDescent="0.2">
      <c r="B194" s="91"/>
      <c r="G194" s="36" t="s">
        <v>132</v>
      </c>
      <c r="H194" s="36">
        <f>180*(H26+H28+H117+H111)</f>
        <v>0</v>
      </c>
      <c r="I194" s="36">
        <f t="shared" ref="I194:J194" si="24">160*(I26+I28+I117+I111+I114)</f>
        <v>0</v>
      </c>
      <c r="J194" s="36">
        <f t="shared" si="24"/>
        <v>11200</v>
      </c>
      <c r="K194" s="36">
        <f t="shared" ref="K194:AO194" si="25">160*(K26+K28+K117+K111+K114)</f>
        <v>13280</v>
      </c>
      <c r="L194" s="36">
        <f t="shared" si="25"/>
        <v>8000</v>
      </c>
      <c r="M194" s="36">
        <f t="shared" si="25"/>
        <v>7200</v>
      </c>
      <c r="N194" s="36">
        <f t="shared" si="25"/>
        <v>7200</v>
      </c>
      <c r="O194" s="36">
        <f t="shared" si="25"/>
        <v>4800</v>
      </c>
      <c r="P194" s="36">
        <f t="shared" si="25"/>
        <v>5280</v>
      </c>
      <c r="Q194" s="36">
        <f t="shared" si="25"/>
        <v>0</v>
      </c>
      <c r="R194" s="36">
        <f t="shared" si="25"/>
        <v>0</v>
      </c>
      <c r="S194" s="36">
        <f t="shared" si="25"/>
        <v>0</v>
      </c>
      <c r="T194" s="36">
        <f t="shared" si="25"/>
        <v>6720</v>
      </c>
      <c r="U194" s="36">
        <f t="shared" si="25"/>
        <v>7200</v>
      </c>
      <c r="V194" s="36">
        <f t="shared" si="25"/>
        <v>0</v>
      </c>
      <c r="W194" s="36">
        <f t="shared" si="25"/>
        <v>0</v>
      </c>
      <c r="X194" s="36">
        <f t="shared" si="25"/>
        <v>0</v>
      </c>
      <c r="Y194" s="36">
        <f t="shared" si="25"/>
        <v>0</v>
      </c>
      <c r="Z194" s="36">
        <f t="shared" si="25"/>
        <v>0</v>
      </c>
      <c r="AA194" s="36">
        <f t="shared" si="25"/>
        <v>4000</v>
      </c>
      <c r="AB194" s="36">
        <f t="shared" si="25"/>
        <v>5920</v>
      </c>
      <c r="AC194" s="36">
        <f t="shared" si="25"/>
        <v>18720</v>
      </c>
      <c r="AD194" s="36">
        <f t="shared" si="25"/>
        <v>17600</v>
      </c>
      <c r="AE194" s="36">
        <f t="shared" si="25"/>
        <v>14400</v>
      </c>
      <c r="AF194" s="36">
        <f t="shared" si="25"/>
        <v>0</v>
      </c>
      <c r="AG194" s="36">
        <f t="shared" si="25"/>
        <v>0</v>
      </c>
      <c r="AH194" s="36">
        <f t="shared" si="25"/>
        <v>0</v>
      </c>
      <c r="AI194" s="36">
        <f t="shared" si="25"/>
        <v>0</v>
      </c>
      <c r="AJ194" s="36">
        <f t="shared" si="25"/>
        <v>0</v>
      </c>
      <c r="AK194" s="36">
        <f t="shared" si="25"/>
        <v>0</v>
      </c>
      <c r="AL194" s="36">
        <f t="shared" si="25"/>
        <v>0</v>
      </c>
      <c r="AM194" s="36">
        <f t="shared" si="25"/>
        <v>0</v>
      </c>
      <c r="AN194" s="36">
        <f t="shared" si="25"/>
        <v>131520</v>
      </c>
      <c r="AO194" s="36">
        <f t="shared" si="25"/>
        <v>0</v>
      </c>
    </row>
    <row r="195" spans="2:44" s="36" customFormat="1" ht="107.25" customHeight="1" x14ac:dyDescent="0.2">
      <c r="B195" s="91"/>
      <c r="D195" s="11"/>
      <c r="G195" s="36" t="s">
        <v>118</v>
      </c>
      <c r="H195" s="36">
        <f t="shared" ref="H195:J195" si="26">250*(H44+H41)</f>
        <v>0</v>
      </c>
      <c r="I195" s="36">
        <f t="shared" si="26"/>
        <v>0</v>
      </c>
      <c r="J195" s="36">
        <f t="shared" si="26"/>
        <v>0</v>
      </c>
      <c r="K195" s="36">
        <f t="shared" ref="K195:AO195" si="27">250*(K44+K41)</f>
        <v>0</v>
      </c>
      <c r="L195" s="36">
        <f t="shared" si="27"/>
        <v>0</v>
      </c>
      <c r="M195" s="36">
        <f t="shared" si="27"/>
        <v>0</v>
      </c>
      <c r="N195" s="36">
        <f t="shared" si="27"/>
        <v>0</v>
      </c>
      <c r="O195" s="36">
        <f t="shared" si="27"/>
        <v>0</v>
      </c>
      <c r="P195" s="36">
        <f t="shared" si="27"/>
        <v>0</v>
      </c>
      <c r="Q195" s="36">
        <f t="shared" si="27"/>
        <v>0</v>
      </c>
      <c r="R195" s="36">
        <f t="shared" si="27"/>
        <v>0</v>
      </c>
      <c r="S195" s="36">
        <f t="shared" si="27"/>
        <v>0</v>
      </c>
      <c r="T195" s="36">
        <f t="shared" si="27"/>
        <v>0</v>
      </c>
      <c r="U195" s="36">
        <f t="shared" si="27"/>
        <v>0</v>
      </c>
      <c r="V195" s="36">
        <f t="shared" si="27"/>
        <v>0</v>
      </c>
      <c r="W195" s="36">
        <f t="shared" si="27"/>
        <v>0</v>
      </c>
      <c r="X195" s="36">
        <f t="shared" si="27"/>
        <v>0</v>
      </c>
      <c r="Y195" s="36">
        <f t="shared" si="27"/>
        <v>5000</v>
      </c>
      <c r="Z195" s="36">
        <f t="shared" si="27"/>
        <v>5000</v>
      </c>
      <c r="AA195" s="36">
        <f t="shared" si="27"/>
        <v>0</v>
      </c>
      <c r="AB195" s="36">
        <f t="shared" si="27"/>
        <v>500</v>
      </c>
      <c r="AC195" s="36">
        <f t="shared" si="27"/>
        <v>7500</v>
      </c>
      <c r="AD195" s="36">
        <f t="shared" si="27"/>
        <v>2500</v>
      </c>
      <c r="AE195" s="36">
        <f t="shared" si="27"/>
        <v>10000</v>
      </c>
      <c r="AF195" s="36">
        <f t="shared" si="27"/>
        <v>30000</v>
      </c>
      <c r="AG195" s="36">
        <f t="shared" si="27"/>
        <v>0</v>
      </c>
      <c r="AH195" s="36">
        <f t="shared" si="27"/>
        <v>0</v>
      </c>
      <c r="AI195" s="36">
        <f t="shared" si="27"/>
        <v>0</v>
      </c>
      <c r="AJ195" s="36">
        <f t="shared" si="27"/>
        <v>0</v>
      </c>
      <c r="AK195" s="36">
        <f t="shared" si="27"/>
        <v>0</v>
      </c>
      <c r="AL195" s="36">
        <f t="shared" si="27"/>
        <v>0</v>
      </c>
      <c r="AM195" s="36">
        <f t="shared" si="27"/>
        <v>0</v>
      </c>
      <c r="AN195" s="36">
        <f t="shared" si="27"/>
        <v>60500</v>
      </c>
      <c r="AO195" s="36">
        <f t="shared" si="27"/>
        <v>0</v>
      </c>
    </row>
    <row r="196" spans="2:44" s="36" customFormat="1" ht="107.25" customHeight="1" x14ac:dyDescent="0.2">
      <c r="B196" s="91"/>
      <c r="D196" s="11"/>
      <c r="G196" s="36" t="s">
        <v>119</v>
      </c>
      <c r="H196" s="36">
        <f t="shared" ref="H196:J196" si="28">250*(H50+H47)</f>
        <v>0</v>
      </c>
      <c r="I196" s="36">
        <f t="shared" si="28"/>
        <v>0</v>
      </c>
      <c r="J196" s="36">
        <f t="shared" si="28"/>
        <v>0</v>
      </c>
      <c r="K196" s="36">
        <f t="shared" ref="K196:AO196" si="29">250*(K50+K47)</f>
        <v>0</v>
      </c>
      <c r="L196" s="36">
        <f t="shared" si="29"/>
        <v>0</v>
      </c>
      <c r="M196" s="36">
        <f t="shared" si="29"/>
        <v>0</v>
      </c>
      <c r="N196" s="36">
        <f t="shared" si="29"/>
        <v>0</v>
      </c>
      <c r="O196" s="36">
        <f t="shared" si="29"/>
        <v>0</v>
      </c>
      <c r="P196" s="36">
        <f t="shared" si="29"/>
        <v>0</v>
      </c>
      <c r="Q196" s="36">
        <f t="shared" si="29"/>
        <v>0</v>
      </c>
      <c r="R196" s="36">
        <f t="shared" si="29"/>
        <v>0</v>
      </c>
      <c r="S196" s="36">
        <f t="shared" si="29"/>
        <v>0</v>
      </c>
      <c r="T196" s="36">
        <f t="shared" si="29"/>
        <v>0</v>
      </c>
      <c r="U196" s="36">
        <f t="shared" si="29"/>
        <v>0</v>
      </c>
      <c r="V196" s="36">
        <f t="shared" si="29"/>
        <v>0</v>
      </c>
      <c r="W196" s="36">
        <f t="shared" si="29"/>
        <v>0</v>
      </c>
      <c r="X196" s="36">
        <f t="shared" si="29"/>
        <v>0</v>
      </c>
      <c r="Y196" s="36">
        <f t="shared" si="29"/>
        <v>0</v>
      </c>
      <c r="Z196" s="36">
        <f t="shared" si="29"/>
        <v>0</v>
      </c>
      <c r="AA196" s="36">
        <f t="shared" si="29"/>
        <v>0</v>
      </c>
      <c r="AB196" s="36">
        <f t="shared" si="29"/>
        <v>0</v>
      </c>
      <c r="AC196" s="36">
        <f t="shared" si="29"/>
        <v>500</v>
      </c>
      <c r="AD196" s="36">
        <f t="shared" si="29"/>
        <v>0</v>
      </c>
      <c r="AE196" s="36">
        <f t="shared" si="29"/>
        <v>15000</v>
      </c>
      <c r="AF196" s="36">
        <f t="shared" si="29"/>
        <v>0</v>
      </c>
      <c r="AG196" s="36">
        <f t="shared" si="29"/>
        <v>0</v>
      </c>
      <c r="AH196" s="36">
        <f t="shared" si="29"/>
        <v>0</v>
      </c>
      <c r="AI196" s="36">
        <f t="shared" si="29"/>
        <v>0</v>
      </c>
      <c r="AJ196" s="36">
        <f t="shared" si="29"/>
        <v>0</v>
      </c>
      <c r="AK196" s="36">
        <f t="shared" si="29"/>
        <v>0</v>
      </c>
      <c r="AL196" s="36">
        <f t="shared" si="29"/>
        <v>0</v>
      </c>
      <c r="AM196" s="36">
        <f t="shared" si="29"/>
        <v>0</v>
      </c>
      <c r="AN196" s="36">
        <f t="shared" si="29"/>
        <v>15500</v>
      </c>
      <c r="AO196" s="36">
        <f t="shared" si="29"/>
        <v>0</v>
      </c>
      <c r="AR196" s="36" cm="1">
        <f t="array" aca="1" ref="AR196" ca="1">+AR196:AR197</f>
        <v>0</v>
      </c>
    </row>
    <row r="197" spans="2:44" s="36" customFormat="1" ht="52.5" customHeight="1" x14ac:dyDescent="0.2">
      <c r="B197" s="91"/>
      <c r="G197" s="36" t="s">
        <v>115</v>
      </c>
      <c r="H197" s="36">
        <f>140*(H93+H95+H90)</f>
        <v>0</v>
      </c>
      <c r="I197" s="36">
        <f>150*(I93+I95+I90)</f>
        <v>25500</v>
      </c>
      <c r="J197" s="36">
        <f t="shared" ref="J197:K197" si="30">150*(J93+J95+J90)</f>
        <v>23550</v>
      </c>
      <c r="K197" s="36">
        <f t="shared" si="30"/>
        <v>24000</v>
      </c>
      <c r="L197" s="36">
        <f t="shared" ref="L197:AO197" si="31">150*(L93+L95+L90)</f>
        <v>27000</v>
      </c>
      <c r="M197" s="36">
        <f t="shared" si="31"/>
        <v>25050</v>
      </c>
      <c r="N197" s="36">
        <f t="shared" si="31"/>
        <v>25050</v>
      </c>
      <c r="O197" s="36">
        <f t="shared" si="31"/>
        <v>25050</v>
      </c>
      <c r="P197" s="36">
        <f t="shared" si="31"/>
        <v>25050</v>
      </c>
      <c r="Q197" s="36">
        <f t="shared" si="31"/>
        <v>25050</v>
      </c>
      <c r="R197" s="36">
        <f t="shared" si="31"/>
        <v>25050</v>
      </c>
      <c r="S197" s="36">
        <f t="shared" si="31"/>
        <v>25050</v>
      </c>
      <c r="T197" s="36">
        <f t="shared" si="31"/>
        <v>24900</v>
      </c>
      <c r="U197" s="36">
        <f t="shared" si="31"/>
        <v>24900</v>
      </c>
      <c r="V197" s="36">
        <f t="shared" si="31"/>
        <v>24900</v>
      </c>
      <c r="W197" s="36">
        <f t="shared" si="31"/>
        <v>25050</v>
      </c>
      <c r="X197" s="36">
        <f t="shared" si="31"/>
        <v>25050</v>
      </c>
      <c r="Y197" s="36">
        <f t="shared" si="31"/>
        <v>24900</v>
      </c>
      <c r="Z197" s="36">
        <f t="shared" si="31"/>
        <v>24900</v>
      </c>
      <c r="AA197" s="36">
        <f t="shared" si="31"/>
        <v>24750</v>
      </c>
      <c r="AB197" s="36">
        <f t="shared" si="31"/>
        <v>18000</v>
      </c>
      <c r="AC197" s="36">
        <f t="shared" si="31"/>
        <v>18000</v>
      </c>
      <c r="AD197" s="36">
        <f t="shared" si="31"/>
        <v>0</v>
      </c>
      <c r="AE197" s="36">
        <f t="shared" si="31"/>
        <v>0</v>
      </c>
      <c r="AF197" s="36">
        <f t="shared" si="31"/>
        <v>0</v>
      </c>
      <c r="AG197" s="36">
        <f t="shared" si="31"/>
        <v>0</v>
      </c>
      <c r="AH197" s="36">
        <f t="shared" si="31"/>
        <v>0</v>
      </c>
      <c r="AI197" s="36">
        <f t="shared" si="31"/>
        <v>0</v>
      </c>
      <c r="AJ197" s="36">
        <f t="shared" si="31"/>
        <v>0</v>
      </c>
      <c r="AK197" s="36">
        <f t="shared" si="31"/>
        <v>0</v>
      </c>
      <c r="AL197" s="36">
        <f t="shared" si="31"/>
        <v>0</v>
      </c>
      <c r="AM197" s="36">
        <f t="shared" si="31"/>
        <v>0</v>
      </c>
      <c r="AN197" s="36">
        <f t="shared" si="31"/>
        <v>510750</v>
      </c>
      <c r="AO197" s="36">
        <f t="shared" si="31"/>
        <v>0</v>
      </c>
    </row>
    <row r="198" spans="2:44" s="36" customFormat="1" ht="52.5" customHeight="1" x14ac:dyDescent="0.2">
      <c r="B198" s="91"/>
      <c r="G198" s="36" t="s">
        <v>120</v>
      </c>
      <c r="H198" s="36">
        <f t="shared" ref="H198:J198" si="32">180*(H13+H9+H7+H11)</f>
        <v>0</v>
      </c>
      <c r="I198" s="36">
        <f t="shared" si="32"/>
        <v>0</v>
      </c>
      <c r="J198" s="36">
        <f t="shared" si="32"/>
        <v>0</v>
      </c>
      <c r="K198" s="36">
        <f t="shared" ref="K198:AO198" si="33">180*(K13+K9+K7+K11)</f>
        <v>0</v>
      </c>
      <c r="L198" s="36">
        <f t="shared" si="33"/>
        <v>0</v>
      </c>
      <c r="M198" s="36">
        <f t="shared" si="33"/>
        <v>0</v>
      </c>
      <c r="N198" s="36">
        <f t="shared" si="33"/>
        <v>0</v>
      </c>
      <c r="O198" s="36">
        <f t="shared" si="33"/>
        <v>2160</v>
      </c>
      <c r="P198" s="36">
        <f t="shared" si="33"/>
        <v>2340</v>
      </c>
      <c r="Q198" s="36">
        <f t="shared" si="33"/>
        <v>0</v>
      </c>
      <c r="R198" s="36">
        <f t="shared" si="33"/>
        <v>0</v>
      </c>
      <c r="S198" s="36">
        <f t="shared" si="33"/>
        <v>0</v>
      </c>
      <c r="T198" s="36">
        <f t="shared" si="33"/>
        <v>0</v>
      </c>
      <c r="U198" s="36">
        <f t="shared" si="33"/>
        <v>0</v>
      </c>
      <c r="V198" s="36">
        <f t="shared" si="33"/>
        <v>0</v>
      </c>
      <c r="W198" s="36">
        <f t="shared" si="33"/>
        <v>0</v>
      </c>
      <c r="X198" s="36">
        <f t="shared" si="33"/>
        <v>0</v>
      </c>
      <c r="Y198" s="36">
        <f t="shared" si="33"/>
        <v>0</v>
      </c>
      <c r="Z198" s="36">
        <f t="shared" si="33"/>
        <v>0</v>
      </c>
      <c r="AA198" s="36">
        <f t="shared" si="33"/>
        <v>0</v>
      </c>
      <c r="AB198" s="36">
        <f t="shared" si="33"/>
        <v>0</v>
      </c>
      <c r="AC198" s="36">
        <f t="shared" si="33"/>
        <v>0</v>
      </c>
      <c r="AD198" s="36">
        <f t="shared" si="33"/>
        <v>0</v>
      </c>
      <c r="AE198" s="36">
        <f t="shared" si="33"/>
        <v>0</v>
      </c>
      <c r="AF198" s="36">
        <f t="shared" si="33"/>
        <v>0</v>
      </c>
      <c r="AG198" s="36">
        <f t="shared" si="33"/>
        <v>0</v>
      </c>
      <c r="AH198" s="36">
        <f t="shared" si="33"/>
        <v>0</v>
      </c>
      <c r="AI198" s="36">
        <f t="shared" si="33"/>
        <v>0</v>
      </c>
      <c r="AJ198" s="36">
        <f t="shared" si="33"/>
        <v>0</v>
      </c>
      <c r="AK198" s="36">
        <f t="shared" si="33"/>
        <v>0</v>
      </c>
      <c r="AL198" s="36">
        <f t="shared" si="33"/>
        <v>0</v>
      </c>
      <c r="AM198" s="36">
        <f t="shared" si="33"/>
        <v>0</v>
      </c>
      <c r="AN198" s="36">
        <f t="shared" si="33"/>
        <v>4500</v>
      </c>
      <c r="AO198" s="36">
        <f t="shared" si="33"/>
        <v>0</v>
      </c>
    </row>
    <row r="199" spans="2:44" s="36" customFormat="1" ht="52.5" customHeight="1" x14ac:dyDescent="0.2">
      <c r="B199" s="91"/>
      <c r="G199" s="36" t="s">
        <v>121</v>
      </c>
      <c r="H199" s="36">
        <f t="shared" ref="H199:J199" si="34">130*H30</f>
        <v>0</v>
      </c>
      <c r="I199" s="36">
        <f t="shared" si="34"/>
        <v>0</v>
      </c>
      <c r="J199" s="36">
        <f t="shared" si="34"/>
        <v>0</v>
      </c>
      <c r="K199" s="36">
        <f t="shared" ref="K199:AO199" si="35">130*K30</f>
        <v>0</v>
      </c>
      <c r="L199" s="36">
        <f t="shared" si="35"/>
        <v>0</v>
      </c>
      <c r="M199" s="36">
        <f t="shared" si="35"/>
        <v>0</v>
      </c>
      <c r="N199" s="36">
        <f t="shared" si="35"/>
        <v>0</v>
      </c>
      <c r="O199" s="36">
        <f t="shared" si="35"/>
        <v>0</v>
      </c>
      <c r="P199" s="36">
        <f t="shared" si="35"/>
        <v>3380</v>
      </c>
      <c r="Q199" s="36">
        <f t="shared" si="35"/>
        <v>3380</v>
      </c>
      <c r="R199" s="36">
        <f t="shared" si="35"/>
        <v>3380</v>
      </c>
      <c r="S199" s="36">
        <f t="shared" si="35"/>
        <v>3380</v>
      </c>
      <c r="T199" s="36">
        <f t="shared" si="35"/>
        <v>3380</v>
      </c>
      <c r="U199" s="36">
        <f t="shared" si="35"/>
        <v>6760</v>
      </c>
      <c r="V199" s="36">
        <f t="shared" si="35"/>
        <v>6760</v>
      </c>
      <c r="W199" s="36">
        <f t="shared" si="35"/>
        <v>6760</v>
      </c>
      <c r="X199" s="36">
        <f t="shared" si="35"/>
        <v>6760</v>
      </c>
      <c r="Y199" s="36">
        <f t="shared" si="35"/>
        <v>3380</v>
      </c>
      <c r="Z199" s="36">
        <f t="shared" si="35"/>
        <v>3380</v>
      </c>
      <c r="AA199" s="36">
        <f t="shared" si="35"/>
        <v>3380</v>
      </c>
      <c r="AB199" s="36">
        <f t="shared" si="35"/>
        <v>3120</v>
      </c>
      <c r="AC199" s="36">
        <f t="shared" si="35"/>
        <v>0</v>
      </c>
      <c r="AD199" s="36">
        <f t="shared" si="35"/>
        <v>0</v>
      </c>
      <c r="AE199" s="36">
        <f t="shared" si="35"/>
        <v>0</v>
      </c>
      <c r="AF199" s="36">
        <f t="shared" si="35"/>
        <v>0</v>
      </c>
      <c r="AG199" s="36">
        <f t="shared" si="35"/>
        <v>0</v>
      </c>
      <c r="AH199" s="36">
        <f t="shared" si="35"/>
        <v>0</v>
      </c>
      <c r="AI199" s="36">
        <f t="shared" si="35"/>
        <v>0</v>
      </c>
      <c r="AJ199" s="36">
        <f t="shared" si="35"/>
        <v>0</v>
      </c>
      <c r="AK199" s="36">
        <f t="shared" si="35"/>
        <v>0</v>
      </c>
      <c r="AL199" s="36">
        <f t="shared" si="35"/>
        <v>0</v>
      </c>
      <c r="AM199" s="36">
        <f t="shared" si="35"/>
        <v>0</v>
      </c>
      <c r="AN199" s="36">
        <f t="shared" si="35"/>
        <v>57200</v>
      </c>
      <c r="AO199" s="36">
        <f t="shared" si="35"/>
        <v>0</v>
      </c>
    </row>
    <row r="200" spans="2:44" s="36" customFormat="1" ht="52.5" customHeight="1" x14ac:dyDescent="0.2">
      <c r="B200" s="91"/>
      <c r="G200" s="36" t="s">
        <v>122</v>
      </c>
      <c r="H200" s="36">
        <f t="shared" ref="H200:J200" si="36">120*(H37+H35)</f>
        <v>0</v>
      </c>
      <c r="I200" s="36">
        <f t="shared" si="36"/>
        <v>0</v>
      </c>
      <c r="J200" s="36">
        <f t="shared" si="36"/>
        <v>0</v>
      </c>
      <c r="K200" s="36">
        <f t="shared" ref="K200:AO200" si="37">120*(K37+K35)</f>
        <v>0</v>
      </c>
      <c r="L200" s="36">
        <f t="shared" si="37"/>
        <v>0</v>
      </c>
      <c r="M200" s="36">
        <f t="shared" si="37"/>
        <v>0</v>
      </c>
      <c r="N200" s="36">
        <f t="shared" si="37"/>
        <v>0</v>
      </c>
      <c r="O200" s="36">
        <f t="shared" si="37"/>
        <v>0</v>
      </c>
      <c r="P200" s="36">
        <f t="shared" si="37"/>
        <v>0</v>
      </c>
      <c r="Q200" s="36">
        <f t="shared" si="37"/>
        <v>0</v>
      </c>
      <c r="R200" s="36">
        <f t="shared" si="37"/>
        <v>0</v>
      </c>
      <c r="S200" s="36">
        <f t="shared" si="37"/>
        <v>0</v>
      </c>
      <c r="T200" s="36">
        <f t="shared" si="37"/>
        <v>0</v>
      </c>
      <c r="U200" s="36">
        <f t="shared" si="37"/>
        <v>0</v>
      </c>
      <c r="V200" s="36">
        <f t="shared" si="37"/>
        <v>0</v>
      </c>
      <c r="W200" s="36">
        <f t="shared" si="37"/>
        <v>0</v>
      </c>
      <c r="X200" s="36">
        <f t="shared" si="37"/>
        <v>0</v>
      </c>
      <c r="Y200" s="36">
        <f t="shared" si="37"/>
        <v>0</v>
      </c>
      <c r="Z200" s="36">
        <f t="shared" si="37"/>
        <v>0</v>
      </c>
      <c r="AA200" s="36">
        <f t="shared" si="37"/>
        <v>0</v>
      </c>
      <c r="AB200" s="36">
        <f t="shared" si="37"/>
        <v>0</v>
      </c>
      <c r="AC200" s="36">
        <f t="shared" si="37"/>
        <v>0</v>
      </c>
      <c r="AD200" s="36">
        <f t="shared" si="37"/>
        <v>0</v>
      </c>
      <c r="AE200" s="36">
        <f t="shared" si="37"/>
        <v>0</v>
      </c>
      <c r="AF200" s="36">
        <f t="shared" si="37"/>
        <v>0</v>
      </c>
      <c r="AG200" s="36">
        <f t="shared" si="37"/>
        <v>0</v>
      </c>
      <c r="AH200" s="36">
        <f t="shared" si="37"/>
        <v>0</v>
      </c>
      <c r="AI200" s="36">
        <f t="shared" si="37"/>
        <v>0</v>
      </c>
      <c r="AJ200" s="36">
        <f t="shared" si="37"/>
        <v>0</v>
      </c>
      <c r="AK200" s="36">
        <f t="shared" si="37"/>
        <v>0</v>
      </c>
      <c r="AL200" s="36">
        <f t="shared" si="37"/>
        <v>0</v>
      </c>
      <c r="AM200" s="36">
        <f t="shared" si="37"/>
        <v>0</v>
      </c>
      <c r="AN200" s="36">
        <f t="shared" si="37"/>
        <v>0</v>
      </c>
      <c r="AO200" s="36">
        <f t="shared" si="37"/>
        <v>0</v>
      </c>
    </row>
    <row r="201" spans="2:44" s="36" customFormat="1" ht="52.5" customHeight="1" x14ac:dyDescent="0.2">
      <c r="B201" s="91"/>
      <c r="G201" s="36" t="s">
        <v>123</v>
      </c>
      <c r="H201" s="36">
        <f t="shared" ref="H201:J201" si="38">106*H59</f>
        <v>0</v>
      </c>
      <c r="I201" s="36">
        <f t="shared" si="38"/>
        <v>0</v>
      </c>
      <c r="J201" s="36">
        <f t="shared" si="38"/>
        <v>0</v>
      </c>
      <c r="K201" s="36">
        <f t="shared" ref="K201:AO201" si="39">106*K59</f>
        <v>0</v>
      </c>
      <c r="L201" s="36">
        <f t="shared" si="39"/>
        <v>0</v>
      </c>
      <c r="M201" s="36">
        <f t="shared" si="39"/>
        <v>0</v>
      </c>
      <c r="N201" s="36">
        <f t="shared" si="39"/>
        <v>0</v>
      </c>
      <c r="O201" s="36">
        <f t="shared" si="39"/>
        <v>0</v>
      </c>
      <c r="P201" s="36">
        <f t="shared" si="39"/>
        <v>0</v>
      </c>
      <c r="Q201" s="36">
        <f t="shared" si="39"/>
        <v>3392</v>
      </c>
      <c r="R201" s="36">
        <f t="shared" si="39"/>
        <v>3392</v>
      </c>
      <c r="S201" s="36">
        <f t="shared" si="39"/>
        <v>3392</v>
      </c>
      <c r="T201" s="36">
        <f t="shared" si="39"/>
        <v>3392</v>
      </c>
      <c r="U201" s="36">
        <f t="shared" si="39"/>
        <v>0</v>
      </c>
      <c r="V201" s="36">
        <f t="shared" si="39"/>
        <v>0</v>
      </c>
      <c r="W201" s="36">
        <f t="shared" si="39"/>
        <v>0</v>
      </c>
      <c r="X201" s="36">
        <f t="shared" si="39"/>
        <v>0</v>
      </c>
      <c r="Y201" s="36">
        <f t="shared" si="39"/>
        <v>3392</v>
      </c>
      <c r="Z201" s="36">
        <f t="shared" si="39"/>
        <v>3392</v>
      </c>
      <c r="AA201" s="36">
        <f t="shared" si="39"/>
        <v>3180</v>
      </c>
      <c r="AB201" s="36">
        <f t="shared" si="39"/>
        <v>2968</v>
      </c>
      <c r="AC201" s="36">
        <f t="shared" si="39"/>
        <v>0</v>
      </c>
      <c r="AD201" s="36">
        <f t="shared" si="39"/>
        <v>0</v>
      </c>
      <c r="AE201" s="36">
        <f t="shared" si="39"/>
        <v>0</v>
      </c>
      <c r="AF201" s="36">
        <f t="shared" si="39"/>
        <v>0</v>
      </c>
      <c r="AG201" s="36">
        <f t="shared" si="39"/>
        <v>0</v>
      </c>
      <c r="AH201" s="36">
        <f t="shared" si="39"/>
        <v>0</v>
      </c>
      <c r="AI201" s="36">
        <f t="shared" si="39"/>
        <v>0</v>
      </c>
      <c r="AJ201" s="36">
        <f t="shared" si="39"/>
        <v>0</v>
      </c>
      <c r="AK201" s="36">
        <f t="shared" si="39"/>
        <v>0</v>
      </c>
      <c r="AL201" s="36">
        <f t="shared" si="39"/>
        <v>0</v>
      </c>
      <c r="AM201" s="36">
        <f t="shared" si="39"/>
        <v>0</v>
      </c>
      <c r="AN201" s="36">
        <f t="shared" si="39"/>
        <v>26500</v>
      </c>
      <c r="AO201" s="36">
        <f t="shared" si="39"/>
        <v>0</v>
      </c>
    </row>
    <row r="202" spans="2:44" s="36" customFormat="1" ht="52.5" customHeight="1" x14ac:dyDescent="0.2">
      <c r="B202" s="91"/>
      <c r="G202" s="36" t="s">
        <v>124</v>
      </c>
      <c r="H202" s="36">
        <f t="shared" ref="H202:J202" si="40">150*H87</f>
        <v>0</v>
      </c>
      <c r="I202" s="36">
        <f t="shared" si="40"/>
        <v>0</v>
      </c>
      <c r="J202" s="36">
        <f t="shared" si="40"/>
        <v>0</v>
      </c>
      <c r="K202" s="36">
        <f t="shared" ref="K202:AO202" si="41">150*K87</f>
        <v>0</v>
      </c>
      <c r="L202" s="36">
        <f t="shared" si="41"/>
        <v>0</v>
      </c>
      <c r="M202" s="36">
        <f t="shared" si="41"/>
        <v>0</v>
      </c>
      <c r="N202" s="36">
        <f t="shared" si="41"/>
        <v>0</v>
      </c>
      <c r="O202" s="36">
        <f t="shared" si="41"/>
        <v>0</v>
      </c>
      <c r="P202" s="36">
        <f t="shared" si="41"/>
        <v>0</v>
      </c>
      <c r="Q202" s="36">
        <f t="shared" si="41"/>
        <v>0</v>
      </c>
      <c r="R202" s="36">
        <f t="shared" si="41"/>
        <v>0</v>
      </c>
      <c r="S202" s="36">
        <f t="shared" si="41"/>
        <v>0</v>
      </c>
      <c r="T202" s="36">
        <f t="shared" si="41"/>
        <v>2100</v>
      </c>
      <c r="U202" s="36">
        <f t="shared" si="41"/>
        <v>2100</v>
      </c>
      <c r="V202" s="36">
        <f t="shared" si="41"/>
        <v>2400</v>
      </c>
      <c r="W202" s="36">
        <f t="shared" si="41"/>
        <v>1500</v>
      </c>
      <c r="X202" s="36">
        <f t="shared" si="41"/>
        <v>3600</v>
      </c>
      <c r="Y202" s="36">
        <f t="shared" si="41"/>
        <v>0</v>
      </c>
      <c r="Z202" s="36">
        <f t="shared" si="41"/>
        <v>0</v>
      </c>
      <c r="AA202" s="36">
        <f t="shared" si="41"/>
        <v>0</v>
      </c>
      <c r="AB202" s="36">
        <f t="shared" si="41"/>
        <v>0</v>
      </c>
      <c r="AC202" s="36">
        <f t="shared" si="41"/>
        <v>0</v>
      </c>
      <c r="AD202" s="36">
        <f t="shared" si="41"/>
        <v>0</v>
      </c>
      <c r="AE202" s="36">
        <f t="shared" si="41"/>
        <v>0</v>
      </c>
      <c r="AF202" s="36">
        <f t="shared" si="41"/>
        <v>0</v>
      </c>
      <c r="AG202" s="36">
        <f t="shared" si="41"/>
        <v>0</v>
      </c>
      <c r="AH202" s="36">
        <f t="shared" si="41"/>
        <v>0</v>
      </c>
      <c r="AI202" s="36">
        <f t="shared" si="41"/>
        <v>0</v>
      </c>
      <c r="AJ202" s="36">
        <f t="shared" si="41"/>
        <v>0</v>
      </c>
      <c r="AK202" s="36">
        <f t="shared" si="41"/>
        <v>0</v>
      </c>
      <c r="AL202" s="36">
        <f t="shared" si="41"/>
        <v>0</v>
      </c>
      <c r="AM202" s="36">
        <f t="shared" si="41"/>
        <v>0</v>
      </c>
      <c r="AN202" s="36">
        <f t="shared" si="41"/>
        <v>11700</v>
      </c>
      <c r="AO202" s="36">
        <f t="shared" si="41"/>
        <v>0</v>
      </c>
    </row>
    <row r="203" spans="2:44" s="36" customFormat="1" ht="52.5" customHeight="1" x14ac:dyDescent="0.2">
      <c r="B203" s="91"/>
      <c r="G203" s="36" t="s">
        <v>125</v>
      </c>
      <c r="H203" s="36">
        <f t="shared" ref="H203:J203" si="42">200*(H109+H107)</f>
        <v>0</v>
      </c>
      <c r="I203" s="36">
        <f t="shared" si="42"/>
        <v>0</v>
      </c>
      <c r="J203" s="36">
        <f t="shared" si="42"/>
        <v>0</v>
      </c>
      <c r="K203" s="36">
        <f t="shared" ref="K203:AO203" si="43">200*(K109+K107)</f>
        <v>0</v>
      </c>
      <c r="L203" s="36">
        <f t="shared" si="43"/>
        <v>0</v>
      </c>
      <c r="M203" s="36">
        <f t="shared" si="43"/>
        <v>0</v>
      </c>
      <c r="N203" s="36">
        <f t="shared" si="43"/>
        <v>0</v>
      </c>
      <c r="O203" s="36">
        <f t="shared" si="43"/>
        <v>0</v>
      </c>
      <c r="P203" s="36">
        <f t="shared" si="43"/>
        <v>0</v>
      </c>
      <c r="Q203" s="36">
        <f t="shared" si="43"/>
        <v>0</v>
      </c>
      <c r="R203" s="36">
        <f t="shared" si="43"/>
        <v>0</v>
      </c>
      <c r="S203" s="36">
        <f t="shared" si="43"/>
        <v>0</v>
      </c>
      <c r="T203" s="36">
        <f t="shared" si="43"/>
        <v>0</v>
      </c>
      <c r="U203" s="36">
        <f t="shared" si="43"/>
        <v>0</v>
      </c>
      <c r="V203" s="36">
        <f t="shared" si="43"/>
        <v>0</v>
      </c>
      <c r="W203" s="36">
        <f t="shared" si="43"/>
        <v>0</v>
      </c>
      <c r="X203" s="36">
        <f t="shared" si="43"/>
        <v>0</v>
      </c>
      <c r="Y203" s="36">
        <f t="shared" si="43"/>
        <v>0</v>
      </c>
      <c r="Z203" s="36">
        <f t="shared" si="43"/>
        <v>0</v>
      </c>
      <c r="AA203" s="36">
        <f t="shared" si="43"/>
        <v>0</v>
      </c>
      <c r="AB203" s="36">
        <f t="shared" si="43"/>
        <v>0</v>
      </c>
      <c r="AC203" s="36">
        <f t="shared" si="43"/>
        <v>0</v>
      </c>
      <c r="AD203" s="36">
        <f t="shared" si="43"/>
        <v>0</v>
      </c>
      <c r="AE203" s="36">
        <f t="shared" si="43"/>
        <v>0</v>
      </c>
      <c r="AF203" s="36">
        <f t="shared" si="43"/>
        <v>0</v>
      </c>
      <c r="AG203" s="36">
        <f t="shared" si="43"/>
        <v>0</v>
      </c>
      <c r="AH203" s="36">
        <f t="shared" si="43"/>
        <v>0</v>
      </c>
      <c r="AI203" s="36">
        <f t="shared" si="43"/>
        <v>0</v>
      </c>
      <c r="AJ203" s="36">
        <f t="shared" si="43"/>
        <v>0</v>
      </c>
      <c r="AK203" s="36">
        <f t="shared" si="43"/>
        <v>0</v>
      </c>
      <c r="AL203" s="36">
        <f t="shared" si="43"/>
        <v>0</v>
      </c>
      <c r="AM203" s="36">
        <f t="shared" si="43"/>
        <v>0</v>
      </c>
      <c r="AN203" s="36">
        <f t="shared" si="43"/>
        <v>0</v>
      </c>
      <c r="AO203" s="36">
        <f t="shared" si="43"/>
        <v>0</v>
      </c>
    </row>
    <row r="204" spans="2:44" s="36" customFormat="1" ht="52.5" customHeight="1" x14ac:dyDescent="0.2">
      <c r="B204" s="91"/>
      <c r="G204" s="36" t="s">
        <v>114</v>
      </c>
      <c r="H204" s="36">
        <f t="shared" ref="H204" si="44">110*(H120+H123+H129+H126+H135)</f>
        <v>0</v>
      </c>
      <c r="I204" s="36">
        <f>110*(I120+I123+I129+I126+I135+I132)</f>
        <v>1320</v>
      </c>
      <c r="J204" s="36">
        <f t="shared" ref="J204:K204" si="45">110*(J120+J123+J129+J126+J135+J132)</f>
        <v>11000</v>
      </c>
      <c r="K204" s="36">
        <f t="shared" si="45"/>
        <v>11000</v>
      </c>
      <c r="L204" s="36">
        <f t="shared" ref="L204:AO204" si="46">110*(L120+L123+L129+L126+L135+L132)</f>
        <v>11000</v>
      </c>
      <c r="M204" s="36">
        <f t="shared" si="46"/>
        <v>11000</v>
      </c>
      <c r="N204" s="36">
        <f t="shared" si="46"/>
        <v>11000</v>
      </c>
      <c r="O204" s="36">
        <f t="shared" si="46"/>
        <v>11000</v>
      </c>
      <c r="P204" s="36">
        <f t="shared" si="46"/>
        <v>11000</v>
      </c>
      <c r="Q204" s="36">
        <f t="shared" si="46"/>
        <v>11000</v>
      </c>
      <c r="R204" s="36">
        <f t="shared" si="46"/>
        <v>11000</v>
      </c>
      <c r="S204" s="36">
        <f t="shared" si="46"/>
        <v>11000</v>
      </c>
      <c r="T204" s="36">
        <f t="shared" si="46"/>
        <v>11000</v>
      </c>
      <c r="U204" s="36">
        <f t="shared" si="46"/>
        <v>11000</v>
      </c>
      <c r="V204" s="36">
        <f t="shared" si="46"/>
        <v>11000</v>
      </c>
      <c r="W204" s="36">
        <f t="shared" si="46"/>
        <v>11000</v>
      </c>
      <c r="X204" s="36">
        <f t="shared" si="46"/>
        <v>11000</v>
      </c>
      <c r="Y204" s="36">
        <f t="shared" si="46"/>
        <v>11000</v>
      </c>
      <c r="Z204" s="36">
        <f t="shared" si="46"/>
        <v>11000</v>
      </c>
      <c r="AA204" s="36">
        <f t="shared" si="46"/>
        <v>11000</v>
      </c>
      <c r="AB204" s="36">
        <f t="shared" si="46"/>
        <v>11000</v>
      </c>
      <c r="AC204" s="36">
        <f t="shared" si="46"/>
        <v>0</v>
      </c>
      <c r="AD204" s="36">
        <f t="shared" si="46"/>
        <v>11000</v>
      </c>
      <c r="AE204" s="36">
        <f t="shared" si="46"/>
        <v>0</v>
      </c>
      <c r="AF204" s="36">
        <f t="shared" si="46"/>
        <v>0</v>
      </c>
      <c r="AG204" s="36">
        <f t="shared" si="46"/>
        <v>0</v>
      </c>
      <c r="AH204" s="36">
        <f t="shared" si="46"/>
        <v>0</v>
      </c>
      <c r="AI204" s="36">
        <f t="shared" si="46"/>
        <v>0</v>
      </c>
      <c r="AJ204" s="36">
        <f t="shared" si="46"/>
        <v>0</v>
      </c>
      <c r="AK204" s="36">
        <f t="shared" si="46"/>
        <v>0</v>
      </c>
      <c r="AL204" s="36">
        <f t="shared" si="46"/>
        <v>0</v>
      </c>
      <c r="AM204" s="36">
        <f t="shared" si="46"/>
        <v>0</v>
      </c>
      <c r="AN204" s="36">
        <f t="shared" si="46"/>
        <v>221320</v>
      </c>
      <c r="AO204" s="36">
        <f t="shared" si="46"/>
        <v>0</v>
      </c>
    </row>
    <row r="205" spans="2:44" s="36" customFormat="1" ht="52.5" customHeight="1" x14ac:dyDescent="0.2">
      <c r="B205" s="91"/>
    </row>
    <row r="206" spans="2:44" s="36" customFormat="1" ht="52.5" customHeight="1" x14ac:dyDescent="0.2">
      <c r="B206" s="91"/>
      <c r="H206" s="36">
        <f>SUM(H192:H204)</f>
        <v>0</v>
      </c>
      <c r="I206" s="36">
        <f>SUM(I192:I204)</f>
        <v>49940</v>
      </c>
      <c r="J206" s="36">
        <f t="shared" ref="J206:AN206" si="47">SUM(J192:J204)</f>
        <v>58070</v>
      </c>
      <c r="K206" s="36">
        <f t="shared" si="47"/>
        <v>56120</v>
      </c>
      <c r="L206" s="36">
        <f t="shared" si="47"/>
        <v>56880</v>
      </c>
      <c r="M206" s="36">
        <f t="shared" si="47"/>
        <v>58730</v>
      </c>
      <c r="N206" s="36">
        <f t="shared" si="47"/>
        <v>57930</v>
      </c>
      <c r="O206" s="36">
        <f t="shared" si="47"/>
        <v>56650</v>
      </c>
      <c r="P206" s="36">
        <f t="shared" si="47"/>
        <v>60370</v>
      </c>
      <c r="Q206" s="36">
        <f t="shared" si="47"/>
        <v>56062</v>
      </c>
      <c r="R206" s="36">
        <f t="shared" si="47"/>
        <v>57582</v>
      </c>
      <c r="S206" s="36">
        <f t="shared" si="47"/>
        <v>57862</v>
      </c>
      <c r="T206" s="36">
        <f t="shared" si="47"/>
        <v>59332</v>
      </c>
      <c r="U206" s="36">
        <f t="shared" si="47"/>
        <v>59480</v>
      </c>
      <c r="V206" s="36">
        <f t="shared" si="47"/>
        <v>45060</v>
      </c>
      <c r="W206" s="36">
        <f t="shared" si="47"/>
        <v>55950</v>
      </c>
      <c r="X206" s="36">
        <f t="shared" si="47"/>
        <v>51810</v>
      </c>
      <c r="Y206" s="36">
        <f t="shared" si="47"/>
        <v>53072</v>
      </c>
      <c r="Z206" s="36">
        <f t="shared" si="47"/>
        <v>53072</v>
      </c>
      <c r="AA206" s="36">
        <f t="shared" si="47"/>
        <v>51710</v>
      </c>
      <c r="AB206" s="36">
        <f t="shared" si="47"/>
        <v>54908</v>
      </c>
      <c r="AC206" s="36">
        <f t="shared" si="47"/>
        <v>59440</v>
      </c>
      <c r="AD206" s="36">
        <f t="shared" si="47"/>
        <v>59500</v>
      </c>
      <c r="AE206" s="36">
        <f t="shared" si="47"/>
        <v>59040</v>
      </c>
      <c r="AF206" s="36">
        <f t="shared" si="47"/>
        <v>30000</v>
      </c>
      <c r="AG206" s="36">
        <f t="shared" si="47"/>
        <v>0</v>
      </c>
      <c r="AH206" s="36">
        <f t="shared" si="47"/>
        <v>0</v>
      </c>
      <c r="AI206" s="36">
        <f t="shared" si="47"/>
        <v>0</v>
      </c>
      <c r="AJ206" s="36">
        <f t="shared" si="47"/>
        <v>0</v>
      </c>
      <c r="AK206" s="36">
        <f t="shared" si="47"/>
        <v>0</v>
      </c>
      <c r="AL206" s="36">
        <f t="shared" si="47"/>
        <v>0</v>
      </c>
      <c r="AM206" s="36">
        <f t="shared" si="47"/>
        <v>0</v>
      </c>
      <c r="AN206" s="36">
        <f t="shared" si="47"/>
        <v>1318570</v>
      </c>
    </row>
    <row r="207" spans="2:44" s="36" customFormat="1" ht="52.5" customHeight="1" x14ac:dyDescent="0.2">
      <c r="B207" s="91"/>
      <c r="G207" s="36" t="s">
        <v>126</v>
      </c>
      <c r="H207" s="36">
        <f>(H206/45000)</f>
        <v>0</v>
      </c>
      <c r="I207" s="36">
        <f>(I206/45000)</f>
        <v>1.1097777777777778</v>
      </c>
      <c r="J207" s="36">
        <f t="shared" ref="J207:AN207" si="48">(J206/45000)</f>
        <v>1.2904444444444445</v>
      </c>
      <c r="K207" s="36">
        <f t="shared" si="48"/>
        <v>1.2471111111111111</v>
      </c>
      <c r="L207" s="36">
        <f t="shared" si="48"/>
        <v>1.264</v>
      </c>
      <c r="M207" s="36">
        <f t="shared" si="48"/>
        <v>1.3051111111111111</v>
      </c>
      <c r="N207" s="36">
        <f t="shared" si="48"/>
        <v>1.2873333333333334</v>
      </c>
      <c r="O207" s="36">
        <f t="shared" si="48"/>
        <v>1.2588888888888889</v>
      </c>
      <c r="P207" s="36">
        <f t="shared" si="48"/>
        <v>1.3415555555555556</v>
      </c>
      <c r="Q207" s="36">
        <f t="shared" si="48"/>
        <v>1.2458222222222222</v>
      </c>
      <c r="R207" s="36">
        <f t="shared" si="48"/>
        <v>1.2796000000000001</v>
      </c>
      <c r="S207" s="36">
        <f t="shared" si="48"/>
        <v>1.2858222222222222</v>
      </c>
      <c r="T207" s="36">
        <f t="shared" si="48"/>
        <v>1.3184888888888888</v>
      </c>
      <c r="U207" s="36">
        <f t="shared" si="48"/>
        <v>1.3217777777777777</v>
      </c>
      <c r="V207" s="36">
        <f t="shared" si="48"/>
        <v>1.0013333333333334</v>
      </c>
      <c r="W207" s="36">
        <f t="shared" si="48"/>
        <v>1.2433333333333334</v>
      </c>
      <c r="X207" s="36">
        <f t="shared" si="48"/>
        <v>1.1513333333333333</v>
      </c>
      <c r="Y207" s="36">
        <f t="shared" si="48"/>
        <v>1.1793777777777779</v>
      </c>
      <c r="Z207" s="36">
        <f t="shared" si="48"/>
        <v>1.1793777777777779</v>
      </c>
      <c r="AA207" s="36">
        <f t="shared" si="48"/>
        <v>1.1491111111111112</v>
      </c>
      <c r="AB207" s="36">
        <f t="shared" si="48"/>
        <v>1.2201777777777778</v>
      </c>
      <c r="AC207" s="36">
        <f t="shared" si="48"/>
        <v>1.3208888888888888</v>
      </c>
      <c r="AD207" s="36">
        <f t="shared" si="48"/>
        <v>1.3222222222222222</v>
      </c>
      <c r="AE207" s="36">
        <f t="shared" si="48"/>
        <v>1.3120000000000001</v>
      </c>
      <c r="AF207" s="36">
        <f t="shared" si="48"/>
        <v>0.66666666666666663</v>
      </c>
      <c r="AG207" s="36">
        <f t="shared" si="48"/>
        <v>0</v>
      </c>
      <c r="AH207" s="36">
        <f t="shared" si="48"/>
        <v>0</v>
      </c>
      <c r="AI207" s="36">
        <f t="shared" si="48"/>
        <v>0</v>
      </c>
      <c r="AJ207" s="36">
        <f t="shared" si="48"/>
        <v>0</v>
      </c>
      <c r="AK207" s="36">
        <f t="shared" si="48"/>
        <v>0</v>
      </c>
      <c r="AL207" s="36">
        <f t="shared" si="48"/>
        <v>0</v>
      </c>
      <c r="AM207" s="36">
        <f t="shared" si="48"/>
        <v>0</v>
      </c>
      <c r="AN207" s="36">
        <f t="shared" si="48"/>
        <v>29.301555555555556</v>
      </c>
    </row>
    <row r="208" spans="2:44" s="36" customFormat="1" ht="52.5" customHeight="1" x14ac:dyDescent="0.2">
      <c r="B208" s="91"/>
      <c r="G208" s="36" t="s">
        <v>8</v>
      </c>
      <c r="H208" s="36">
        <f t="shared" ref="H208:AN208" si="49">(H206/43400)</f>
        <v>0</v>
      </c>
      <c r="I208" s="36">
        <f t="shared" si="49"/>
        <v>1.1506912442396313</v>
      </c>
      <c r="J208" s="36">
        <f t="shared" si="49"/>
        <v>1.3380184331797236</v>
      </c>
      <c r="K208" s="36">
        <f t="shared" si="49"/>
        <v>1.2930875576036867</v>
      </c>
      <c r="L208" s="36">
        <f t="shared" si="49"/>
        <v>1.3105990783410137</v>
      </c>
      <c r="M208" s="36">
        <f t="shared" si="49"/>
        <v>1.3532258064516129</v>
      </c>
      <c r="N208" s="36">
        <f t="shared" si="49"/>
        <v>1.3347926267281105</v>
      </c>
      <c r="O208" s="36">
        <f t="shared" si="49"/>
        <v>1.3052995391705069</v>
      </c>
      <c r="P208" s="36">
        <f t="shared" si="49"/>
        <v>1.3910138248847925</v>
      </c>
      <c r="Q208" s="36">
        <f t="shared" si="49"/>
        <v>1.2917511520737328</v>
      </c>
      <c r="R208" s="36">
        <f t="shared" si="49"/>
        <v>1.326774193548387</v>
      </c>
      <c r="S208" s="36">
        <f t="shared" si="49"/>
        <v>1.3332258064516129</v>
      </c>
      <c r="T208" s="36">
        <f t="shared" si="49"/>
        <v>1.3670967741935485</v>
      </c>
      <c r="U208" s="36">
        <f t="shared" si="49"/>
        <v>1.3705069124423963</v>
      </c>
      <c r="V208" s="36">
        <f t="shared" si="49"/>
        <v>1.0382488479262673</v>
      </c>
      <c r="W208" s="36">
        <f t="shared" si="49"/>
        <v>1.2891705069124424</v>
      </c>
      <c r="X208" s="36">
        <f t="shared" si="49"/>
        <v>1.193778801843318</v>
      </c>
      <c r="Y208" s="36">
        <f t="shared" si="49"/>
        <v>1.2228571428571429</v>
      </c>
      <c r="Z208" s="36">
        <f t="shared" si="49"/>
        <v>1.2228571428571429</v>
      </c>
      <c r="AA208" s="36">
        <f t="shared" si="49"/>
        <v>1.1914746543778802</v>
      </c>
      <c r="AB208" s="36">
        <f t="shared" si="49"/>
        <v>1.2651612903225806</v>
      </c>
      <c r="AC208" s="36">
        <f t="shared" si="49"/>
        <v>1.3695852534562212</v>
      </c>
      <c r="AD208" s="36">
        <f t="shared" si="49"/>
        <v>1.3709677419354838</v>
      </c>
      <c r="AE208" s="36">
        <f t="shared" si="49"/>
        <v>1.3603686635944701</v>
      </c>
      <c r="AF208" s="36">
        <f t="shared" si="49"/>
        <v>0.69124423963133641</v>
      </c>
      <c r="AG208" s="36">
        <f t="shared" si="49"/>
        <v>0</v>
      </c>
      <c r="AH208" s="36">
        <f t="shared" si="49"/>
        <v>0</v>
      </c>
      <c r="AI208" s="36">
        <f t="shared" si="49"/>
        <v>0</v>
      </c>
      <c r="AJ208" s="36">
        <f t="shared" si="49"/>
        <v>0</v>
      </c>
      <c r="AK208" s="36">
        <f t="shared" si="49"/>
        <v>0</v>
      </c>
      <c r="AL208" s="36">
        <f t="shared" si="49"/>
        <v>0</v>
      </c>
      <c r="AM208" s="36">
        <f t="shared" si="49"/>
        <v>0</v>
      </c>
      <c r="AN208" s="36">
        <f t="shared" si="49"/>
        <v>30.38179723502304</v>
      </c>
    </row>
    <row r="209" spans="2:40" s="36" customFormat="1" ht="52.5" customHeight="1" x14ac:dyDescent="0.2">
      <c r="B209" s="91"/>
      <c r="G209" s="36" t="s">
        <v>127</v>
      </c>
      <c r="H209" s="36">
        <f t="shared" ref="H209:AN209" si="50">2*H207</f>
        <v>0</v>
      </c>
      <c r="I209" s="36">
        <f t="shared" si="50"/>
        <v>2.2195555555555555</v>
      </c>
      <c r="J209" s="36">
        <f t="shared" si="50"/>
        <v>2.580888888888889</v>
      </c>
      <c r="K209" s="36">
        <f t="shared" si="50"/>
        <v>2.4942222222222221</v>
      </c>
      <c r="L209" s="36">
        <f t="shared" si="50"/>
        <v>2.528</v>
      </c>
      <c r="M209" s="36">
        <f t="shared" si="50"/>
        <v>2.6102222222222222</v>
      </c>
      <c r="N209" s="36">
        <f t="shared" si="50"/>
        <v>2.5746666666666669</v>
      </c>
      <c r="O209" s="36">
        <f t="shared" si="50"/>
        <v>2.5177777777777779</v>
      </c>
      <c r="P209" s="36">
        <f t="shared" si="50"/>
        <v>2.6831111111111112</v>
      </c>
      <c r="Q209" s="36">
        <f t="shared" si="50"/>
        <v>2.4916444444444443</v>
      </c>
      <c r="R209" s="36">
        <f t="shared" si="50"/>
        <v>2.5592000000000001</v>
      </c>
      <c r="S209" s="36">
        <f t="shared" si="50"/>
        <v>2.5716444444444444</v>
      </c>
      <c r="T209" s="36">
        <f t="shared" si="50"/>
        <v>2.6369777777777776</v>
      </c>
      <c r="U209" s="36">
        <f t="shared" si="50"/>
        <v>2.6435555555555554</v>
      </c>
      <c r="V209" s="36">
        <f t="shared" si="50"/>
        <v>2.0026666666666668</v>
      </c>
      <c r="W209" s="36">
        <f t="shared" si="50"/>
        <v>2.4866666666666668</v>
      </c>
      <c r="X209" s="36">
        <f t="shared" si="50"/>
        <v>2.3026666666666666</v>
      </c>
      <c r="Y209" s="36">
        <f t="shared" si="50"/>
        <v>2.3587555555555557</v>
      </c>
      <c r="Z209" s="36">
        <f t="shared" si="50"/>
        <v>2.3587555555555557</v>
      </c>
      <c r="AA209" s="36">
        <f t="shared" si="50"/>
        <v>2.2982222222222224</v>
      </c>
      <c r="AB209" s="36">
        <f t="shared" si="50"/>
        <v>2.4403555555555556</v>
      </c>
      <c r="AC209" s="36">
        <f t="shared" si="50"/>
        <v>2.6417777777777776</v>
      </c>
      <c r="AD209" s="36">
        <f t="shared" si="50"/>
        <v>2.6444444444444444</v>
      </c>
      <c r="AE209" s="36">
        <f t="shared" si="50"/>
        <v>2.6240000000000001</v>
      </c>
      <c r="AF209" s="36">
        <f t="shared" si="50"/>
        <v>1.3333333333333333</v>
      </c>
      <c r="AG209" s="36">
        <f t="shared" si="50"/>
        <v>0</v>
      </c>
      <c r="AH209" s="36">
        <f t="shared" si="50"/>
        <v>0</v>
      </c>
      <c r="AI209" s="36">
        <f t="shared" si="50"/>
        <v>0</v>
      </c>
      <c r="AJ209" s="36">
        <f t="shared" si="50"/>
        <v>0</v>
      </c>
      <c r="AK209" s="36">
        <f t="shared" si="50"/>
        <v>0</v>
      </c>
      <c r="AL209" s="36">
        <f t="shared" si="50"/>
        <v>0</v>
      </c>
      <c r="AM209" s="36">
        <f t="shared" si="50"/>
        <v>0</v>
      </c>
      <c r="AN209" s="36">
        <f t="shared" si="50"/>
        <v>58.603111111111112</v>
      </c>
    </row>
    <row r="210" spans="2:40" s="36" customFormat="1" ht="56.25" customHeight="1" x14ac:dyDescent="0.2">
      <c r="B210" s="91"/>
      <c r="G210" s="36" t="s">
        <v>128</v>
      </c>
      <c r="H210" s="36">
        <f>SUM(H206/64000)</f>
        <v>0</v>
      </c>
      <c r="I210" s="36">
        <f>SUM(I206/64000)</f>
        <v>0.78031249999999996</v>
      </c>
      <c r="J210" s="36">
        <f t="shared" ref="J210:AM210" si="51">SUM(J206/64000)</f>
        <v>0.90734375</v>
      </c>
      <c r="K210" s="36">
        <f t="shared" si="51"/>
        <v>0.87687499999999996</v>
      </c>
      <c r="L210" s="36">
        <f t="shared" si="51"/>
        <v>0.88875000000000004</v>
      </c>
      <c r="M210" s="36">
        <f t="shared" si="51"/>
        <v>0.91765624999999995</v>
      </c>
      <c r="N210" s="36">
        <f t="shared" si="51"/>
        <v>0.90515625</v>
      </c>
      <c r="O210" s="36">
        <f t="shared" si="51"/>
        <v>0.88515624999999998</v>
      </c>
      <c r="P210" s="36">
        <f t="shared" si="51"/>
        <v>0.94328124999999996</v>
      </c>
      <c r="Q210" s="36">
        <f t="shared" si="51"/>
        <v>0.87596874999999996</v>
      </c>
      <c r="R210" s="36">
        <f t="shared" si="51"/>
        <v>0.89971875000000001</v>
      </c>
      <c r="S210" s="36">
        <f t="shared" si="51"/>
        <v>0.90409375000000003</v>
      </c>
      <c r="T210" s="36">
        <f t="shared" si="51"/>
        <v>0.92706250000000001</v>
      </c>
      <c r="U210" s="36">
        <f t="shared" si="51"/>
        <v>0.92937499999999995</v>
      </c>
      <c r="V210" s="36">
        <f t="shared" si="51"/>
        <v>0.70406250000000004</v>
      </c>
      <c r="W210" s="36">
        <f t="shared" si="51"/>
        <v>0.87421875000000004</v>
      </c>
      <c r="X210" s="36">
        <f t="shared" si="51"/>
        <v>0.80953125000000004</v>
      </c>
      <c r="Y210" s="36">
        <f t="shared" si="51"/>
        <v>0.82925000000000004</v>
      </c>
      <c r="Z210" s="36">
        <f t="shared" si="51"/>
        <v>0.82925000000000004</v>
      </c>
      <c r="AA210" s="36">
        <f t="shared" si="51"/>
        <v>0.80796875000000001</v>
      </c>
      <c r="AB210" s="36">
        <f t="shared" si="51"/>
        <v>0.85793750000000002</v>
      </c>
      <c r="AC210" s="36">
        <f t="shared" si="51"/>
        <v>0.92874999999999996</v>
      </c>
      <c r="AD210" s="36">
        <f t="shared" si="51"/>
        <v>0.9296875</v>
      </c>
      <c r="AE210" s="36">
        <f t="shared" si="51"/>
        <v>0.92249999999999999</v>
      </c>
      <c r="AF210" s="36">
        <f t="shared" si="51"/>
        <v>0.46875</v>
      </c>
      <c r="AG210" s="36">
        <f t="shared" si="51"/>
        <v>0</v>
      </c>
      <c r="AH210" s="36">
        <f t="shared" si="51"/>
        <v>0</v>
      </c>
      <c r="AI210" s="36">
        <f t="shared" si="51"/>
        <v>0</v>
      </c>
      <c r="AJ210" s="36">
        <f t="shared" si="51"/>
        <v>0</v>
      </c>
      <c r="AK210" s="36">
        <f t="shared" si="51"/>
        <v>0</v>
      </c>
      <c r="AL210" s="36">
        <f t="shared" si="51"/>
        <v>0</v>
      </c>
      <c r="AM210" s="36">
        <f t="shared" si="51"/>
        <v>0</v>
      </c>
      <c r="AN210" s="36">
        <f>SUM(AN206/66600)</f>
        <v>19.798348348348348</v>
      </c>
    </row>
    <row r="211" spans="2:40" s="36" customFormat="1" ht="56.25" customHeight="1" x14ac:dyDescent="0.2">
      <c r="B211" s="91"/>
      <c r="G211" s="36" t="s">
        <v>129</v>
      </c>
      <c r="H211" s="36">
        <f>SUM(H206/50100)</f>
        <v>0</v>
      </c>
      <c r="I211" s="36">
        <f>SUM(I206/50100)</f>
        <v>0.99680638722554893</v>
      </c>
      <c r="J211" s="36">
        <f t="shared" ref="J211:AN211" si="52">SUM(J206/50100)</f>
        <v>1.1590818363273454</v>
      </c>
      <c r="K211" s="36">
        <f t="shared" si="52"/>
        <v>1.1201596806387226</v>
      </c>
      <c r="L211" s="36">
        <f t="shared" si="52"/>
        <v>1.1353293413173653</v>
      </c>
      <c r="M211" s="36">
        <f t="shared" si="52"/>
        <v>1.1722554890219561</v>
      </c>
      <c r="N211" s="36">
        <f t="shared" si="52"/>
        <v>1.1562874251497006</v>
      </c>
      <c r="O211" s="36">
        <f t="shared" si="52"/>
        <v>1.1307385229540918</v>
      </c>
      <c r="P211" s="36">
        <f t="shared" si="52"/>
        <v>1.2049900199600798</v>
      </c>
      <c r="Q211" s="36">
        <f t="shared" si="52"/>
        <v>1.119001996007984</v>
      </c>
      <c r="R211" s="36">
        <f t="shared" si="52"/>
        <v>1.1493413173652696</v>
      </c>
      <c r="S211" s="36">
        <f t="shared" si="52"/>
        <v>1.1549301397205589</v>
      </c>
      <c r="T211" s="36">
        <f t="shared" si="52"/>
        <v>1.1842714570858284</v>
      </c>
      <c r="U211" s="36">
        <f t="shared" si="52"/>
        <v>1.1872255489021957</v>
      </c>
      <c r="V211" s="36">
        <f t="shared" si="52"/>
        <v>0.89940119760479043</v>
      </c>
      <c r="W211" s="36">
        <f t="shared" si="52"/>
        <v>1.1167664670658684</v>
      </c>
      <c r="X211" s="36">
        <f t="shared" si="52"/>
        <v>1.034131736526946</v>
      </c>
      <c r="Y211" s="36">
        <f t="shared" si="52"/>
        <v>1.0593213572854292</v>
      </c>
      <c r="Z211" s="36">
        <f t="shared" si="52"/>
        <v>1.0593213572854292</v>
      </c>
      <c r="AA211" s="36">
        <f t="shared" si="52"/>
        <v>1.0321357285429142</v>
      </c>
      <c r="AB211" s="36">
        <f t="shared" si="52"/>
        <v>1.0959680638722555</v>
      </c>
      <c r="AC211" s="36">
        <f t="shared" si="52"/>
        <v>1.1864271457085829</v>
      </c>
      <c r="AD211" s="36">
        <f t="shared" si="52"/>
        <v>1.1876247504990021</v>
      </c>
      <c r="AE211" s="36">
        <f t="shared" si="52"/>
        <v>1.1784431137724551</v>
      </c>
      <c r="AF211" s="36">
        <f t="shared" si="52"/>
        <v>0.59880239520958078</v>
      </c>
      <c r="AG211" s="36">
        <f t="shared" si="52"/>
        <v>0</v>
      </c>
      <c r="AH211" s="36">
        <f t="shared" si="52"/>
        <v>0</v>
      </c>
      <c r="AI211" s="36">
        <f t="shared" si="52"/>
        <v>0</v>
      </c>
      <c r="AJ211" s="36">
        <f t="shared" si="52"/>
        <v>0</v>
      </c>
      <c r="AK211" s="36">
        <f t="shared" si="52"/>
        <v>0</v>
      </c>
      <c r="AL211" s="36">
        <f t="shared" si="52"/>
        <v>0</v>
      </c>
      <c r="AM211" s="36">
        <f t="shared" si="52"/>
        <v>0</v>
      </c>
      <c r="AN211" s="36">
        <f t="shared" si="52"/>
        <v>26.318762475049901</v>
      </c>
    </row>
    <row r="212" spans="2:40" s="36" customFormat="1" ht="52.5" customHeight="1" x14ac:dyDescent="0.2">
      <c r="B212" s="91"/>
      <c r="AF212" s="560"/>
    </row>
    <row r="213" spans="2:40" s="36" customFormat="1" ht="52.5" customHeight="1" x14ac:dyDescent="0.2">
      <c r="B213" s="91"/>
      <c r="AF213" s="560"/>
    </row>
    <row r="214" spans="2:40" s="36" customFormat="1" ht="52.5" customHeight="1" x14ac:dyDescent="0.2">
      <c r="B214" s="91"/>
      <c r="AF214" s="560"/>
    </row>
    <row r="215" spans="2:40" s="36" customFormat="1" ht="52.5" customHeight="1" x14ac:dyDescent="0.2">
      <c r="B215" s="91"/>
      <c r="AF215" s="560"/>
    </row>
    <row r="216" spans="2:40" s="36" customFormat="1" ht="52.5" customHeight="1" x14ac:dyDescent="0.2">
      <c r="B216" s="91"/>
      <c r="AF216" s="560"/>
    </row>
    <row r="217" spans="2:40" s="36" customFormat="1" ht="52.5" customHeight="1" x14ac:dyDescent="0.2">
      <c r="B217" s="91"/>
      <c r="AF217" s="560"/>
    </row>
    <row r="218" spans="2:40" s="36" customFormat="1" ht="52.5" customHeight="1" x14ac:dyDescent="0.2">
      <c r="B218" s="91"/>
      <c r="AF218" s="560"/>
    </row>
    <row r="219" spans="2:40" s="36" customFormat="1" ht="52.5" customHeight="1" x14ac:dyDescent="0.2">
      <c r="B219" s="91"/>
      <c r="AF219" s="560"/>
    </row>
    <row r="220" spans="2:40" s="36" customFormat="1" ht="52.5" customHeight="1" x14ac:dyDescent="0.2">
      <c r="B220" s="91"/>
      <c r="AF220" s="560"/>
    </row>
    <row r="221" spans="2:40" s="36" customFormat="1" ht="52.5" customHeight="1" x14ac:dyDescent="0.2">
      <c r="B221" s="91"/>
      <c r="AF221" s="560"/>
    </row>
    <row r="222" spans="2:40" s="36" customFormat="1" ht="52.5" customHeight="1" x14ac:dyDescent="0.2">
      <c r="B222" s="91"/>
      <c r="AF222" s="560"/>
    </row>
    <row r="223" spans="2:40" s="36" customFormat="1" ht="52.5" customHeight="1" x14ac:dyDescent="0.2">
      <c r="B223" s="91"/>
      <c r="AF223" s="560"/>
    </row>
    <row r="224" spans="2:40" s="36" customFormat="1" ht="52.5" customHeight="1" x14ac:dyDescent="0.2">
      <c r="B224" s="91"/>
      <c r="AF224" s="560"/>
    </row>
    <row r="225" spans="2:32" s="36" customFormat="1" ht="37.5" x14ac:dyDescent="0.2">
      <c r="B225" s="91"/>
      <c r="AF225" s="560"/>
    </row>
    <row r="226" spans="2:32" s="36" customFormat="1" ht="37.5" x14ac:dyDescent="0.2">
      <c r="B226" s="91"/>
      <c r="AF226" s="560"/>
    </row>
    <row r="227" spans="2:32" s="36" customFormat="1" ht="37.5" x14ac:dyDescent="0.2">
      <c r="B227" s="91"/>
      <c r="AF227" s="560"/>
    </row>
    <row r="228" spans="2:32" s="36" customFormat="1" ht="37.5" x14ac:dyDescent="0.2">
      <c r="B228" s="91"/>
      <c r="AF228" s="560"/>
    </row>
    <row r="229" spans="2:32" s="36" customFormat="1" ht="37.5" x14ac:dyDescent="0.2">
      <c r="B229" s="91"/>
      <c r="AF229" s="560"/>
    </row>
    <row r="230" spans="2:32" s="36" customFormat="1" ht="37.5" x14ac:dyDescent="0.2">
      <c r="B230" s="91"/>
      <c r="AF230" s="560"/>
    </row>
    <row r="231" spans="2:32" s="36" customFormat="1" ht="37.5" x14ac:dyDescent="0.2">
      <c r="B231" s="91"/>
      <c r="AF231" s="560"/>
    </row>
    <row r="232" spans="2:32" s="36" customFormat="1" ht="37.5" x14ac:dyDescent="0.2">
      <c r="B232" s="91"/>
      <c r="AF232" s="560"/>
    </row>
    <row r="233" spans="2:32" s="36" customFormat="1" ht="37.5" x14ac:dyDescent="0.2">
      <c r="B233" s="91"/>
      <c r="AF233" s="560"/>
    </row>
    <row r="234" spans="2:32" s="36" customFormat="1" ht="37.5" x14ac:dyDescent="0.2">
      <c r="B234" s="91"/>
      <c r="AF234" s="560"/>
    </row>
    <row r="235" spans="2:32" x14ac:dyDescent="0.2">
      <c r="U235" s="5"/>
    </row>
    <row r="236" spans="2:32" x14ac:dyDescent="0.2">
      <c r="U236" s="5"/>
    </row>
    <row r="237" spans="2:32" x14ac:dyDescent="0.2">
      <c r="U237" s="5"/>
    </row>
    <row r="238" spans="2:32" x14ac:dyDescent="0.2">
      <c r="U238" s="5"/>
    </row>
    <row r="239" spans="2:32" x14ac:dyDescent="0.2">
      <c r="U239" s="5"/>
    </row>
    <row r="240" spans="2:32" x14ac:dyDescent="0.2">
      <c r="U240" s="5"/>
    </row>
    <row r="241" spans="21:21" x14ac:dyDescent="0.2">
      <c r="U241" s="5"/>
    </row>
    <row r="242" spans="21:21" x14ac:dyDescent="0.2">
      <c r="U242" s="5"/>
    </row>
    <row r="243" spans="21:21" x14ac:dyDescent="0.2">
      <c r="U243" s="5"/>
    </row>
    <row r="244" spans="21:21" x14ac:dyDescent="0.2">
      <c r="U244" s="5"/>
    </row>
    <row r="245" spans="21:21" x14ac:dyDescent="0.2">
      <c r="U245" s="5"/>
    </row>
    <row r="246" spans="21:21" x14ac:dyDescent="0.2">
      <c r="U246" s="5"/>
    </row>
    <row r="247" spans="21:21" x14ac:dyDescent="0.2">
      <c r="U247" s="5"/>
    </row>
    <row r="248" spans="21:21" x14ac:dyDescent="0.2">
      <c r="U248" s="5"/>
    </row>
    <row r="249" spans="21:21" x14ac:dyDescent="0.2">
      <c r="U249" s="5"/>
    </row>
    <row r="250" spans="21:21" x14ac:dyDescent="0.2">
      <c r="U250" s="5"/>
    </row>
    <row r="251" spans="21:21" x14ac:dyDescent="0.2">
      <c r="U251" s="5"/>
    </row>
    <row r="252" spans="21:21" x14ac:dyDescent="0.2">
      <c r="U252" s="5"/>
    </row>
    <row r="253" spans="21:21" x14ac:dyDescent="0.2">
      <c r="U253" s="5"/>
    </row>
    <row r="254" spans="21:21" x14ac:dyDescent="0.2">
      <c r="U254" s="5"/>
    </row>
    <row r="255" spans="21:21" x14ac:dyDescent="0.2">
      <c r="U255" s="5"/>
    </row>
    <row r="256" spans="21:21" x14ac:dyDescent="0.2">
      <c r="U256" s="5"/>
    </row>
    <row r="257" spans="21:21" x14ac:dyDescent="0.2">
      <c r="U257" s="5"/>
    </row>
    <row r="258" spans="21:21" x14ac:dyDescent="0.2">
      <c r="U258" s="5"/>
    </row>
    <row r="259" spans="21:21" x14ac:dyDescent="0.2">
      <c r="U259" s="5"/>
    </row>
    <row r="260" spans="21:21" x14ac:dyDescent="0.2">
      <c r="U260" s="5"/>
    </row>
    <row r="261" spans="21:21" x14ac:dyDescent="0.2">
      <c r="U261" s="5"/>
    </row>
    <row r="262" spans="21:21" x14ac:dyDescent="0.2">
      <c r="U262" s="5"/>
    </row>
    <row r="263" spans="21:21" x14ac:dyDescent="0.2">
      <c r="U263" s="5"/>
    </row>
    <row r="264" spans="21:21" x14ac:dyDescent="0.2">
      <c r="U264" s="5"/>
    </row>
    <row r="265" spans="21:21" x14ac:dyDescent="0.2">
      <c r="U265" s="5"/>
    </row>
    <row r="266" spans="21:21" x14ac:dyDescent="0.2">
      <c r="U266" s="5"/>
    </row>
    <row r="267" spans="21:21" x14ac:dyDescent="0.2">
      <c r="U267" s="5"/>
    </row>
    <row r="268" spans="21:21" x14ac:dyDescent="0.2">
      <c r="U268" s="5"/>
    </row>
    <row r="269" spans="21:21" x14ac:dyDescent="0.2">
      <c r="U269" s="5"/>
    </row>
    <row r="270" spans="21:21" x14ac:dyDescent="0.2">
      <c r="U270" s="5"/>
    </row>
    <row r="271" spans="21:21" x14ac:dyDescent="0.2">
      <c r="U271" s="5"/>
    </row>
    <row r="272" spans="21:21" x14ac:dyDescent="0.2">
      <c r="U272" s="5"/>
    </row>
    <row r="273" spans="21:21" x14ac:dyDescent="0.2">
      <c r="U273" s="5"/>
    </row>
    <row r="274" spans="21:21" x14ac:dyDescent="0.2">
      <c r="U274" s="5"/>
    </row>
    <row r="275" spans="21:21" x14ac:dyDescent="0.2">
      <c r="U275" s="5"/>
    </row>
    <row r="276" spans="21:21" x14ac:dyDescent="0.2">
      <c r="U276" s="5"/>
    </row>
    <row r="277" spans="21:21" x14ac:dyDescent="0.2">
      <c r="U277" s="5"/>
    </row>
    <row r="278" spans="21:21" x14ac:dyDescent="0.2">
      <c r="U278" s="5"/>
    </row>
    <row r="279" spans="21:21" x14ac:dyDescent="0.2">
      <c r="U279" s="5"/>
    </row>
    <row r="280" spans="21:21" x14ac:dyDescent="0.2">
      <c r="U280" s="5"/>
    </row>
    <row r="281" spans="21:21" x14ac:dyDescent="0.2">
      <c r="U281" s="5"/>
    </row>
    <row r="282" spans="21:21" x14ac:dyDescent="0.2">
      <c r="U282" s="5"/>
    </row>
    <row r="283" spans="21:21" x14ac:dyDescent="0.2">
      <c r="U283" s="5"/>
    </row>
    <row r="284" spans="21:21" x14ac:dyDescent="0.2">
      <c r="U284" s="5"/>
    </row>
    <row r="285" spans="21:21" x14ac:dyDescent="0.2">
      <c r="U285" s="5"/>
    </row>
    <row r="286" spans="21:21" x14ac:dyDescent="0.2">
      <c r="U286" s="5"/>
    </row>
    <row r="287" spans="21:21" x14ac:dyDescent="0.2">
      <c r="U287" s="5"/>
    </row>
    <row r="288" spans="21:21" x14ac:dyDescent="0.2">
      <c r="U288" s="5"/>
    </row>
    <row r="289" spans="21:21" x14ac:dyDescent="0.2">
      <c r="U289" s="5"/>
    </row>
    <row r="290" spans="21:21" x14ac:dyDescent="0.2">
      <c r="U290" s="5"/>
    </row>
    <row r="291" spans="21:21" x14ac:dyDescent="0.2">
      <c r="U291" s="5"/>
    </row>
    <row r="292" spans="21:21" x14ac:dyDescent="0.2">
      <c r="U292" s="5"/>
    </row>
    <row r="293" spans="21:21" x14ac:dyDescent="0.2">
      <c r="U293" s="5"/>
    </row>
    <row r="294" spans="21:21" x14ac:dyDescent="0.2">
      <c r="U294" s="5"/>
    </row>
    <row r="295" spans="21:21" x14ac:dyDescent="0.2">
      <c r="U295" s="5"/>
    </row>
    <row r="296" spans="21:21" x14ac:dyDescent="0.2">
      <c r="U296" s="5"/>
    </row>
    <row r="297" spans="21:21" x14ac:dyDescent="0.2">
      <c r="U297" s="5"/>
    </row>
    <row r="298" spans="21:21" x14ac:dyDescent="0.2">
      <c r="U298" s="5"/>
    </row>
    <row r="299" spans="21:21" x14ac:dyDescent="0.2">
      <c r="U299" s="5"/>
    </row>
    <row r="300" spans="21:21" x14ac:dyDescent="0.2">
      <c r="U300" s="5"/>
    </row>
    <row r="301" spans="21:21" x14ac:dyDescent="0.2">
      <c r="U301" s="5"/>
    </row>
    <row r="302" spans="21:21" x14ac:dyDescent="0.2">
      <c r="U302" s="5"/>
    </row>
    <row r="303" spans="21:21" x14ac:dyDescent="0.2">
      <c r="U303" s="5"/>
    </row>
    <row r="304" spans="21:21" x14ac:dyDescent="0.2">
      <c r="U304" s="5"/>
    </row>
    <row r="305" spans="9:39" x14ac:dyDescent="0.2">
      <c r="U305" s="5"/>
    </row>
    <row r="306" spans="9:39" x14ac:dyDescent="0.2">
      <c r="U306" s="5"/>
    </row>
    <row r="307" spans="9:39" x14ac:dyDescent="0.2">
      <c r="U307" s="5"/>
    </row>
    <row r="308" spans="9:39" x14ac:dyDescent="0.2">
      <c r="U308" s="5"/>
    </row>
    <row r="309" spans="9:39" x14ac:dyDescent="0.2">
      <c r="U309" s="5"/>
    </row>
    <row r="310" spans="9:39" x14ac:dyDescent="0.2">
      <c r="U310" s="5"/>
    </row>
    <row r="311" spans="9:39" x14ac:dyDescent="0.2">
      <c r="U311" s="5"/>
    </row>
    <row r="312" spans="9:39" x14ac:dyDescent="0.2">
      <c r="U312" s="5"/>
    </row>
    <row r="313" spans="9:39" x14ac:dyDescent="0.2"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Q313" s="5">
        <v>0</v>
      </c>
      <c r="R313" s="5">
        <v>0</v>
      </c>
      <c r="S313" s="5">
        <v>0</v>
      </c>
      <c r="U313" s="5">
        <v>24</v>
      </c>
      <c r="V313" s="5">
        <v>0</v>
      </c>
      <c r="W313" s="5">
        <v>0</v>
      </c>
      <c r="X313" s="5">
        <v>0</v>
      </c>
      <c r="Y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58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</row>
    <row r="314" spans="9:39" x14ac:dyDescent="0.2"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Q314" s="5">
        <v>0</v>
      </c>
      <c r="R314" s="5">
        <v>0</v>
      </c>
      <c r="S314" s="5">
        <v>0</v>
      </c>
      <c r="U314" s="5">
        <v>8.8524590163934422E-2</v>
      </c>
      <c r="V314" s="5">
        <v>0</v>
      </c>
      <c r="W314" s="5">
        <v>0</v>
      </c>
      <c r="X314" s="5">
        <v>0</v>
      </c>
      <c r="Y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58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</row>
    <row r="315" spans="9:39" x14ac:dyDescent="0.2">
      <c r="N315" s="5">
        <v>0.13770491803278689</v>
      </c>
      <c r="O315" s="5">
        <v>0.88524590163934425</v>
      </c>
      <c r="Q315" s="5">
        <v>0.9</v>
      </c>
      <c r="R315" s="5">
        <v>0.82131147540983607</v>
      </c>
      <c r="S315" s="5">
        <v>0.95655737704918031</v>
      </c>
      <c r="U315" s="5">
        <v>1.1844262295081966</v>
      </c>
      <c r="V315" s="5">
        <v>1.2196721311475409</v>
      </c>
      <c r="W315" s="5">
        <v>0.99918032786885247</v>
      </c>
      <c r="X315" s="5">
        <v>1.0655737704918034</v>
      </c>
      <c r="Y315" s="5">
        <v>0.91393442622950816</v>
      </c>
      <c r="AA315" s="5">
        <v>1.3598360655737705</v>
      </c>
      <c r="AB315" s="5">
        <v>0.95819672131147537</v>
      </c>
      <c r="AC315" s="5">
        <v>1.1000000000000001</v>
      </c>
      <c r="AD315" s="5">
        <v>1.1098360655737705</v>
      </c>
      <c r="AE315" s="5">
        <v>0.87786885245901636</v>
      </c>
      <c r="AF315" s="558">
        <v>0.81721311475409841</v>
      </c>
      <c r="AG315" s="5">
        <v>1.7426229508196722</v>
      </c>
      <c r="AH315" s="5">
        <v>1.7426229508196722</v>
      </c>
      <c r="AI315" s="5">
        <v>1.7426229508196722</v>
      </c>
      <c r="AJ315" s="5">
        <v>0.92950819672131146</v>
      </c>
      <c r="AK315" s="5">
        <v>1.7426229508196722</v>
      </c>
      <c r="AL315" s="5">
        <v>1.7426229508196722</v>
      </c>
      <c r="AM315" s="5">
        <v>1.7426229508196722</v>
      </c>
    </row>
    <row r="316" spans="9:39" x14ac:dyDescent="0.2">
      <c r="U316" s="5"/>
    </row>
    <row r="317" spans="9:39" x14ac:dyDescent="0.2">
      <c r="U317" s="5"/>
    </row>
    <row r="318" spans="9:39" x14ac:dyDescent="0.2">
      <c r="U318" s="5"/>
    </row>
    <row r="319" spans="9:39" x14ac:dyDescent="0.2">
      <c r="U319" s="5"/>
    </row>
    <row r="320" spans="9:39" x14ac:dyDescent="0.2">
      <c r="U320" s="5"/>
    </row>
    <row r="321" spans="21:21" x14ac:dyDescent="0.2">
      <c r="U321" s="5"/>
    </row>
    <row r="322" spans="21:21" x14ac:dyDescent="0.2">
      <c r="U322" s="5"/>
    </row>
    <row r="323" spans="21:21" x14ac:dyDescent="0.2">
      <c r="U323" s="5"/>
    </row>
    <row r="324" spans="21:21" x14ac:dyDescent="0.2">
      <c r="U324" s="5"/>
    </row>
    <row r="325" spans="21:21" x14ac:dyDescent="0.2">
      <c r="U325" s="5"/>
    </row>
    <row r="326" spans="21:21" x14ac:dyDescent="0.2">
      <c r="U326" s="5"/>
    </row>
    <row r="327" spans="21:21" x14ac:dyDescent="0.2">
      <c r="U327" s="5"/>
    </row>
    <row r="328" spans="21:21" x14ac:dyDescent="0.2">
      <c r="U328" s="5"/>
    </row>
    <row r="329" spans="21:21" x14ac:dyDescent="0.2">
      <c r="U329" s="5"/>
    </row>
    <row r="330" spans="21:21" x14ac:dyDescent="0.2">
      <c r="U330" s="5"/>
    </row>
    <row r="331" spans="21:21" x14ac:dyDescent="0.2">
      <c r="U331" s="5"/>
    </row>
    <row r="332" spans="21:21" x14ac:dyDescent="0.2">
      <c r="U332" s="5"/>
    </row>
    <row r="333" spans="21:21" x14ac:dyDescent="0.2">
      <c r="U333" s="5"/>
    </row>
    <row r="334" spans="21:21" x14ac:dyDescent="0.2">
      <c r="U334" s="5"/>
    </row>
    <row r="335" spans="21:21" x14ac:dyDescent="0.2">
      <c r="U335" s="5"/>
    </row>
    <row r="336" spans="21:21" x14ac:dyDescent="0.2">
      <c r="U336" s="5"/>
    </row>
    <row r="337" spans="21:21" x14ac:dyDescent="0.2">
      <c r="U337" s="5"/>
    </row>
    <row r="338" spans="21:21" x14ac:dyDescent="0.2">
      <c r="U338" s="5"/>
    </row>
    <row r="339" spans="21:21" x14ac:dyDescent="0.2">
      <c r="U339" s="5"/>
    </row>
    <row r="340" spans="21:21" x14ac:dyDescent="0.2">
      <c r="U340" s="5"/>
    </row>
    <row r="341" spans="21:21" x14ac:dyDescent="0.2">
      <c r="U341" s="5"/>
    </row>
    <row r="342" spans="21:21" x14ac:dyDescent="0.2">
      <c r="U342" s="5"/>
    </row>
    <row r="343" spans="21:21" x14ac:dyDescent="0.2">
      <c r="U343" s="5"/>
    </row>
    <row r="344" spans="21:21" x14ac:dyDescent="0.2">
      <c r="U344" s="5"/>
    </row>
    <row r="345" spans="21:21" x14ac:dyDescent="0.2">
      <c r="U345" s="5"/>
    </row>
    <row r="346" spans="21:21" x14ac:dyDescent="0.2">
      <c r="U346" s="5"/>
    </row>
    <row r="347" spans="21:21" x14ac:dyDescent="0.2">
      <c r="U347" s="5"/>
    </row>
    <row r="348" spans="21:21" x14ac:dyDescent="0.2">
      <c r="U348" s="5"/>
    </row>
    <row r="349" spans="21:21" x14ac:dyDescent="0.2">
      <c r="U349" s="5"/>
    </row>
    <row r="350" spans="21:21" x14ac:dyDescent="0.2">
      <c r="U350" s="5"/>
    </row>
    <row r="351" spans="21:21" x14ac:dyDescent="0.2">
      <c r="U351" s="5"/>
    </row>
    <row r="352" spans="21:21" x14ac:dyDescent="0.2">
      <c r="U352" s="5"/>
    </row>
    <row r="353" spans="21:21" x14ac:dyDescent="0.2">
      <c r="U353" s="5"/>
    </row>
    <row r="354" spans="21:21" x14ac:dyDescent="0.2">
      <c r="U354" s="5"/>
    </row>
    <row r="355" spans="21:21" x14ac:dyDescent="0.2">
      <c r="U355" s="5"/>
    </row>
    <row r="356" spans="21:21" x14ac:dyDescent="0.2">
      <c r="U356" s="5"/>
    </row>
    <row r="357" spans="21:21" x14ac:dyDescent="0.2">
      <c r="U357" s="5"/>
    </row>
    <row r="358" spans="21:21" x14ac:dyDescent="0.2">
      <c r="U358" s="5"/>
    </row>
    <row r="359" spans="21:21" x14ac:dyDescent="0.2">
      <c r="U359" s="5"/>
    </row>
    <row r="360" spans="21:21" x14ac:dyDescent="0.2">
      <c r="U360" s="5"/>
    </row>
    <row r="361" spans="21:21" x14ac:dyDescent="0.2">
      <c r="U361" s="5"/>
    </row>
    <row r="362" spans="21:21" x14ac:dyDescent="0.2">
      <c r="U362" s="5"/>
    </row>
    <row r="363" spans="21:21" x14ac:dyDescent="0.2">
      <c r="U363" s="5"/>
    </row>
    <row r="364" spans="21:21" x14ac:dyDescent="0.2">
      <c r="U364" s="5"/>
    </row>
    <row r="365" spans="21:21" x14ac:dyDescent="0.2">
      <c r="U365" s="5"/>
    </row>
    <row r="366" spans="21:21" x14ac:dyDescent="0.2">
      <c r="U366" s="5"/>
    </row>
    <row r="367" spans="21:21" x14ac:dyDescent="0.2">
      <c r="U367" s="5"/>
    </row>
    <row r="368" spans="21:21" x14ac:dyDescent="0.2">
      <c r="U368" s="5"/>
    </row>
    <row r="369" spans="21:21" x14ac:dyDescent="0.2">
      <c r="U369" s="5"/>
    </row>
    <row r="370" spans="21:21" x14ac:dyDescent="0.2">
      <c r="U370" s="5"/>
    </row>
    <row r="371" spans="21:21" x14ac:dyDescent="0.2">
      <c r="U371" s="5"/>
    </row>
    <row r="372" spans="21:21" x14ac:dyDescent="0.2">
      <c r="U372" s="5"/>
    </row>
    <row r="373" spans="21:21" x14ac:dyDescent="0.2">
      <c r="U373" s="5"/>
    </row>
    <row r="374" spans="21:21" x14ac:dyDescent="0.2">
      <c r="U374" s="5"/>
    </row>
    <row r="375" spans="21:21" x14ac:dyDescent="0.2">
      <c r="U375" s="5"/>
    </row>
    <row r="376" spans="21:21" x14ac:dyDescent="0.2">
      <c r="U376" s="5"/>
    </row>
    <row r="377" spans="21:21" x14ac:dyDescent="0.2">
      <c r="U377" s="5"/>
    </row>
    <row r="378" spans="21:21" x14ac:dyDescent="0.2">
      <c r="U378" s="5"/>
    </row>
    <row r="379" spans="21:21" x14ac:dyDescent="0.2">
      <c r="U379" s="5"/>
    </row>
    <row r="380" spans="21:21" x14ac:dyDescent="0.2">
      <c r="U380" s="5"/>
    </row>
    <row r="381" spans="21:21" x14ac:dyDescent="0.2">
      <c r="U381" s="5"/>
    </row>
    <row r="382" spans="21:21" x14ac:dyDescent="0.2">
      <c r="U382" s="5"/>
    </row>
    <row r="383" spans="21:21" x14ac:dyDescent="0.2">
      <c r="U383" s="5"/>
    </row>
    <row r="384" spans="21:21" x14ac:dyDescent="0.2">
      <c r="U384" s="5"/>
    </row>
    <row r="385" spans="21:21" x14ac:dyDescent="0.2">
      <c r="U385" s="5"/>
    </row>
    <row r="386" spans="21:21" x14ac:dyDescent="0.2">
      <c r="U386" s="5"/>
    </row>
    <row r="387" spans="21:21" x14ac:dyDescent="0.2">
      <c r="U387" s="5"/>
    </row>
    <row r="388" spans="21:21" x14ac:dyDescent="0.2">
      <c r="U388" s="5"/>
    </row>
    <row r="389" spans="21:21" x14ac:dyDescent="0.2">
      <c r="U389" s="5"/>
    </row>
    <row r="390" spans="21:21" x14ac:dyDescent="0.2">
      <c r="U390" s="5"/>
    </row>
    <row r="391" spans="21:21" x14ac:dyDescent="0.2">
      <c r="U391" s="5"/>
    </row>
    <row r="392" spans="21:21" x14ac:dyDescent="0.2">
      <c r="U392" s="5"/>
    </row>
    <row r="393" spans="21:21" x14ac:dyDescent="0.2">
      <c r="U393" s="5"/>
    </row>
    <row r="394" spans="21:21" x14ac:dyDescent="0.2">
      <c r="U394" s="5"/>
    </row>
    <row r="395" spans="21:21" x14ac:dyDescent="0.2">
      <c r="U395" s="5"/>
    </row>
    <row r="396" spans="21:21" x14ac:dyDescent="0.2">
      <c r="U396" s="5"/>
    </row>
    <row r="397" spans="21:21" x14ac:dyDescent="0.2">
      <c r="U397" s="5"/>
    </row>
    <row r="398" spans="21:21" x14ac:dyDescent="0.2">
      <c r="U398" s="5"/>
    </row>
    <row r="399" spans="21:21" x14ac:dyDescent="0.2">
      <c r="U399" s="5"/>
    </row>
    <row r="400" spans="21:21" x14ac:dyDescent="0.2">
      <c r="U400" s="5"/>
    </row>
    <row r="401" spans="21:21" x14ac:dyDescent="0.2">
      <c r="U401" s="5"/>
    </row>
    <row r="402" spans="21:21" x14ac:dyDescent="0.2">
      <c r="U402" s="5"/>
    </row>
    <row r="403" spans="21:21" x14ac:dyDescent="0.2">
      <c r="U403" s="5"/>
    </row>
    <row r="404" spans="21:21" x14ac:dyDescent="0.2">
      <c r="U404" s="5"/>
    </row>
    <row r="405" spans="21:21" x14ac:dyDescent="0.2">
      <c r="U405" s="5"/>
    </row>
    <row r="406" spans="21:21" x14ac:dyDescent="0.2">
      <c r="U406" s="5"/>
    </row>
    <row r="407" spans="21:21" x14ac:dyDescent="0.2">
      <c r="U407" s="5"/>
    </row>
    <row r="408" spans="21:21" x14ac:dyDescent="0.2">
      <c r="U408" s="5"/>
    </row>
    <row r="409" spans="21:21" x14ac:dyDescent="0.2">
      <c r="U409" s="5"/>
    </row>
    <row r="410" spans="21:21" x14ac:dyDescent="0.2">
      <c r="U410" s="5"/>
    </row>
    <row r="411" spans="21:21" x14ac:dyDescent="0.2">
      <c r="U411" s="5"/>
    </row>
    <row r="412" spans="21:21" x14ac:dyDescent="0.2">
      <c r="U412" s="5"/>
    </row>
    <row r="413" spans="21:21" x14ac:dyDescent="0.2">
      <c r="U413" s="5"/>
    </row>
    <row r="414" spans="21:21" x14ac:dyDescent="0.2">
      <c r="U414" s="5"/>
    </row>
    <row r="415" spans="21:21" x14ac:dyDescent="0.2">
      <c r="U415" s="5"/>
    </row>
    <row r="416" spans="21:21" x14ac:dyDescent="0.2">
      <c r="U416" s="5"/>
    </row>
    <row r="417" spans="21:21" x14ac:dyDescent="0.2">
      <c r="U417" s="5"/>
    </row>
    <row r="418" spans="21:21" x14ac:dyDescent="0.2">
      <c r="U418" s="5"/>
    </row>
    <row r="419" spans="21:21" x14ac:dyDescent="0.2">
      <c r="U419" s="5"/>
    </row>
    <row r="420" spans="21:21" x14ac:dyDescent="0.2">
      <c r="U420" s="5"/>
    </row>
    <row r="421" spans="21:21" x14ac:dyDescent="0.2">
      <c r="U421" s="5"/>
    </row>
    <row r="422" spans="21:21" x14ac:dyDescent="0.2">
      <c r="U422" s="5"/>
    </row>
    <row r="423" spans="21:21" x14ac:dyDescent="0.2">
      <c r="U423" s="5"/>
    </row>
    <row r="424" spans="21:21" x14ac:dyDescent="0.2">
      <c r="U424" s="5"/>
    </row>
    <row r="425" spans="21:21" x14ac:dyDescent="0.2">
      <c r="U425" s="5"/>
    </row>
    <row r="426" spans="21:21" x14ac:dyDescent="0.2">
      <c r="U426" s="5"/>
    </row>
    <row r="427" spans="21:21" x14ac:dyDescent="0.2">
      <c r="U427" s="5"/>
    </row>
    <row r="428" spans="21:21" x14ac:dyDescent="0.2">
      <c r="U428" s="5"/>
    </row>
    <row r="429" spans="21:21" x14ac:dyDescent="0.2">
      <c r="U429" s="5"/>
    </row>
    <row r="430" spans="21:21" x14ac:dyDescent="0.2">
      <c r="U430" s="5"/>
    </row>
    <row r="431" spans="21:21" x14ac:dyDescent="0.2">
      <c r="U431" s="5"/>
    </row>
    <row r="432" spans="21:21" x14ac:dyDescent="0.2">
      <c r="U432" s="5"/>
    </row>
    <row r="433" spans="21:21" x14ac:dyDescent="0.2">
      <c r="U433" s="5"/>
    </row>
    <row r="434" spans="21:21" x14ac:dyDescent="0.2">
      <c r="U434" s="5"/>
    </row>
    <row r="435" spans="21:21" x14ac:dyDescent="0.2">
      <c r="U435" s="5"/>
    </row>
    <row r="436" spans="21:21" x14ac:dyDescent="0.2">
      <c r="U436" s="5"/>
    </row>
    <row r="437" spans="21:21" x14ac:dyDescent="0.2">
      <c r="U437" s="5"/>
    </row>
    <row r="438" spans="21:21" x14ac:dyDescent="0.2">
      <c r="U438" s="5"/>
    </row>
    <row r="439" spans="21:21" x14ac:dyDescent="0.2">
      <c r="U439" s="5"/>
    </row>
    <row r="440" spans="21:21" x14ac:dyDescent="0.2">
      <c r="U440" s="5"/>
    </row>
    <row r="441" spans="21:21" x14ac:dyDescent="0.2">
      <c r="U441" s="5"/>
    </row>
    <row r="442" spans="21:21" x14ac:dyDescent="0.2">
      <c r="U442" s="5"/>
    </row>
    <row r="443" spans="21:21" x14ac:dyDescent="0.2">
      <c r="U443" s="5"/>
    </row>
    <row r="444" spans="21:21" x14ac:dyDescent="0.2">
      <c r="U444" s="5"/>
    </row>
    <row r="445" spans="21:21" x14ac:dyDescent="0.2">
      <c r="U445" s="5"/>
    </row>
    <row r="446" spans="21:21" x14ac:dyDescent="0.2">
      <c r="U446" s="5"/>
    </row>
    <row r="447" spans="21:21" x14ac:dyDescent="0.2">
      <c r="U447" s="5"/>
    </row>
    <row r="448" spans="21:21" x14ac:dyDescent="0.2">
      <c r="U448" s="5"/>
    </row>
    <row r="449" spans="21:21" x14ac:dyDescent="0.2">
      <c r="U449" s="5"/>
    </row>
    <row r="450" spans="21:21" x14ac:dyDescent="0.2">
      <c r="U450" s="5"/>
    </row>
    <row r="451" spans="21:21" x14ac:dyDescent="0.2">
      <c r="U451" s="5"/>
    </row>
    <row r="452" spans="21:21" x14ac:dyDescent="0.2">
      <c r="U452" s="5"/>
    </row>
    <row r="453" spans="21:21" x14ac:dyDescent="0.2">
      <c r="U453" s="5"/>
    </row>
    <row r="454" spans="21:21" x14ac:dyDescent="0.2">
      <c r="U454" s="5"/>
    </row>
    <row r="455" spans="21:21" x14ac:dyDescent="0.2">
      <c r="U455" s="5"/>
    </row>
    <row r="456" spans="21:21" x14ac:dyDescent="0.2">
      <c r="U456" s="5"/>
    </row>
    <row r="457" spans="21:21" x14ac:dyDescent="0.2">
      <c r="U457" s="5"/>
    </row>
    <row r="458" spans="21:21" x14ac:dyDescent="0.2">
      <c r="U458" s="5"/>
    </row>
    <row r="459" spans="21:21" x14ac:dyDescent="0.2">
      <c r="U459" s="5"/>
    </row>
    <row r="460" spans="21:21" x14ac:dyDescent="0.2">
      <c r="U460" s="5"/>
    </row>
    <row r="461" spans="21:21" x14ac:dyDescent="0.2">
      <c r="U461" s="5"/>
    </row>
    <row r="462" spans="21:21" x14ac:dyDescent="0.2">
      <c r="U462" s="5"/>
    </row>
    <row r="463" spans="21:21" x14ac:dyDescent="0.2">
      <c r="U463" s="5"/>
    </row>
    <row r="464" spans="21:21" x14ac:dyDescent="0.2">
      <c r="U464" s="5"/>
    </row>
    <row r="465" spans="21:21" x14ac:dyDescent="0.2">
      <c r="U465" s="5"/>
    </row>
    <row r="466" spans="21:21" x14ac:dyDescent="0.2">
      <c r="U466" s="5"/>
    </row>
    <row r="467" spans="21:21" x14ac:dyDescent="0.2">
      <c r="U467" s="5"/>
    </row>
    <row r="468" spans="21:21" x14ac:dyDescent="0.2">
      <c r="U468" s="5"/>
    </row>
    <row r="469" spans="21:21" x14ac:dyDescent="0.2">
      <c r="U469" s="5"/>
    </row>
    <row r="470" spans="21:21" x14ac:dyDescent="0.2">
      <c r="U470" s="5"/>
    </row>
    <row r="471" spans="21:21" x14ac:dyDescent="0.2">
      <c r="U471" s="5"/>
    </row>
    <row r="472" spans="21:21" x14ac:dyDescent="0.2">
      <c r="U472" s="5"/>
    </row>
    <row r="473" spans="21:21" x14ac:dyDescent="0.2">
      <c r="U473" s="5"/>
    </row>
    <row r="474" spans="21:21" x14ac:dyDescent="0.2">
      <c r="U474" s="5"/>
    </row>
    <row r="475" spans="21:21" x14ac:dyDescent="0.2">
      <c r="U475" s="5"/>
    </row>
    <row r="476" spans="21:21" x14ac:dyDescent="0.2">
      <c r="U476" s="5"/>
    </row>
    <row r="477" spans="21:21" x14ac:dyDescent="0.2">
      <c r="U477" s="5"/>
    </row>
    <row r="478" spans="21:21" x14ac:dyDescent="0.2">
      <c r="U478" s="5"/>
    </row>
    <row r="479" spans="21:21" x14ac:dyDescent="0.2">
      <c r="U479" s="5"/>
    </row>
    <row r="480" spans="21:21" x14ac:dyDescent="0.2">
      <c r="U480" s="5"/>
    </row>
    <row r="481" spans="21:21" x14ac:dyDescent="0.2">
      <c r="U481" s="5"/>
    </row>
    <row r="482" spans="21:21" x14ac:dyDescent="0.2">
      <c r="U482" s="5"/>
    </row>
    <row r="483" spans="21:21" x14ac:dyDescent="0.2">
      <c r="U483" s="5"/>
    </row>
    <row r="484" spans="21:21" x14ac:dyDescent="0.2">
      <c r="U484" s="5"/>
    </row>
    <row r="485" spans="21:21" x14ac:dyDescent="0.2">
      <c r="U485" s="5"/>
    </row>
    <row r="486" spans="21:21" x14ac:dyDescent="0.2">
      <c r="U486" s="5"/>
    </row>
    <row r="487" spans="21:21" x14ac:dyDescent="0.2">
      <c r="U487" s="5"/>
    </row>
    <row r="488" spans="21:21" x14ac:dyDescent="0.2">
      <c r="U488" s="5"/>
    </row>
    <row r="489" spans="21:21" x14ac:dyDescent="0.2">
      <c r="U489" s="5"/>
    </row>
    <row r="490" spans="21:21" x14ac:dyDescent="0.2">
      <c r="U490" s="5"/>
    </row>
    <row r="491" spans="21:21" x14ac:dyDescent="0.2">
      <c r="U491" s="5"/>
    </row>
    <row r="492" spans="21:21" x14ac:dyDescent="0.2">
      <c r="U492" s="5"/>
    </row>
    <row r="493" spans="21:21" x14ac:dyDescent="0.2">
      <c r="U493" s="5"/>
    </row>
    <row r="494" spans="21:21" x14ac:dyDescent="0.2">
      <c r="U494" s="5"/>
    </row>
    <row r="495" spans="21:21" x14ac:dyDescent="0.2">
      <c r="U495" s="5"/>
    </row>
    <row r="496" spans="21:21" x14ac:dyDescent="0.2">
      <c r="U496" s="5"/>
    </row>
    <row r="497" spans="21:21" x14ac:dyDescent="0.2">
      <c r="U497" s="5"/>
    </row>
    <row r="498" spans="21:21" x14ac:dyDescent="0.2">
      <c r="U498" s="5"/>
    </row>
    <row r="499" spans="21:21" x14ac:dyDescent="0.2">
      <c r="U499" s="5"/>
    </row>
    <row r="500" spans="21:21" x14ac:dyDescent="0.2">
      <c r="U500" s="5"/>
    </row>
    <row r="501" spans="21:21" x14ac:dyDescent="0.2">
      <c r="U501" s="5"/>
    </row>
    <row r="502" spans="21:21" x14ac:dyDescent="0.2">
      <c r="U502" s="5"/>
    </row>
    <row r="503" spans="21:21" x14ac:dyDescent="0.2">
      <c r="U503" s="5"/>
    </row>
    <row r="504" spans="21:21" x14ac:dyDescent="0.2">
      <c r="U504" s="5"/>
    </row>
    <row r="505" spans="21:21" x14ac:dyDescent="0.2">
      <c r="U505" s="5"/>
    </row>
    <row r="506" spans="21:21" x14ac:dyDescent="0.2">
      <c r="U506" s="5"/>
    </row>
    <row r="507" spans="21:21" x14ac:dyDescent="0.2">
      <c r="U507" s="5"/>
    </row>
    <row r="508" spans="21:21" x14ac:dyDescent="0.2">
      <c r="U508" s="5"/>
    </row>
    <row r="509" spans="21:21" x14ac:dyDescent="0.2">
      <c r="U509" s="5"/>
    </row>
    <row r="510" spans="21:21" x14ac:dyDescent="0.2">
      <c r="U510" s="5"/>
    </row>
    <row r="511" spans="21:21" x14ac:dyDescent="0.2">
      <c r="U511" s="5"/>
    </row>
    <row r="512" spans="21:21" x14ac:dyDescent="0.2">
      <c r="U512" s="5"/>
    </row>
    <row r="513" spans="21:21" x14ac:dyDescent="0.2">
      <c r="U513" s="5"/>
    </row>
    <row r="514" spans="21:21" x14ac:dyDescent="0.2">
      <c r="U514" s="5"/>
    </row>
    <row r="515" spans="21:21" x14ac:dyDescent="0.2">
      <c r="U515" s="5"/>
    </row>
    <row r="516" spans="21:21" x14ac:dyDescent="0.2">
      <c r="U516" s="5"/>
    </row>
    <row r="517" spans="21:21" x14ac:dyDescent="0.2">
      <c r="U517" s="5"/>
    </row>
    <row r="518" spans="21:21" x14ac:dyDescent="0.2">
      <c r="U518" s="5"/>
    </row>
    <row r="519" spans="21:21" x14ac:dyDescent="0.2">
      <c r="U519" s="5"/>
    </row>
    <row r="520" spans="21:21" x14ac:dyDescent="0.2">
      <c r="U520" s="5"/>
    </row>
    <row r="521" spans="21:21" x14ac:dyDescent="0.2">
      <c r="U521" s="5"/>
    </row>
    <row r="522" spans="21:21" x14ac:dyDescent="0.2">
      <c r="U522" s="5"/>
    </row>
    <row r="523" spans="21:21" x14ac:dyDescent="0.2">
      <c r="U523" s="5"/>
    </row>
    <row r="524" spans="21:21" x14ac:dyDescent="0.2">
      <c r="U524" s="5"/>
    </row>
    <row r="525" spans="21:21" x14ac:dyDescent="0.2">
      <c r="U525" s="5"/>
    </row>
    <row r="526" spans="21:21" x14ac:dyDescent="0.2">
      <c r="U526" s="5"/>
    </row>
    <row r="527" spans="21:21" x14ac:dyDescent="0.2">
      <c r="U527" s="5"/>
    </row>
    <row r="528" spans="21:21" x14ac:dyDescent="0.2">
      <c r="U528" s="5"/>
    </row>
    <row r="529" spans="21:21" x14ac:dyDescent="0.2">
      <c r="U529" s="5"/>
    </row>
    <row r="530" spans="21:21" x14ac:dyDescent="0.2">
      <c r="U530" s="5"/>
    </row>
    <row r="531" spans="21:21" x14ac:dyDescent="0.2">
      <c r="U531" s="5"/>
    </row>
    <row r="532" spans="21:21" x14ac:dyDescent="0.2">
      <c r="U532" s="5"/>
    </row>
    <row r="533" spans="21:21" x14ac:dyDescent="0.2">
      <c r="U533" s="5"/>
    </row>
    <row r="534" spans="21:21" x14ac:dyDescent="0.2">
      <c r="U534" s="5"/>
    </row>
    <row r="535" spans="21:21" x14ac:dyDescent="0.2">
      <c r="U535" s="5"/>
    </row>
    <row r="536" spans="21:21" x14ac:dyDescent="0.2">
      <c r="U536" s="5"/>
    </row>
    <row r="537" spans="21:21" x14ac:dyDescent="0.2">
      <c r="U537" s="5"/>
    </row>
    <row r="538" spans="21:21" x14ac:dyDescent="0.2">
      <c r="U538" s="5"/>
    </row>
    <row r="539" spans="21:21" x14ac:dyDescent="0.2">
      <c r="U539" s="5"/>
    </row>
    <row r="540" spans="21:21" x14ac:dyDescent="0.2">
      <c r="U540" s="5"/>
    </row>
    <row r="541" spans="21:21" x14ac:dyDescent="0.2">
      <c r="U541" s="5"/>
    </row>
    <row r="542" spans="21:21" x14ac:dyDescent="0.2">
      <c r="U542" s="5"/>
    </row>
    <row r="543" spans="21:21" x14ac:dyDescent="0.2">
      <c r="U543" s="5"/>
    </row>
    <row r="544" spans="21:21" x14ac:dyDescent="0.2">
      <c r="U544" s="5"/>
    </row>
    <row r="545" spans="21:21" x14ac:dyDescent="0.2">
      <c r="U545" s="5"/>
    </row>
    <row r="546" spans="21:21" x14ac:dyDescent="0.2">
      <c r="U546" s="5"/>
    </row>
    <row r="547" spans="21:21" x14ac:dyDescent="0.2">
      <c r="U547" s="5"/>
    </row>
    <row r="548" spans="21:21" x14ac:dyDescent="0.2">
      <c r="U548" s="5"/>
    </row>
    <row r="549" spans="21:21" x14ac:dyDescent="0.2">
      <c r="U549" s="5"/>
    </row>
    <row r="550" spans="21:21" x14ac:dyDescent="0.2">
      <c r="U550" s="5"/>
    </row>
    <row r="551" spans="21:21" x14ac:dyDescent="0.2">
      <c r="U551" s="5"/>
    </row>
    <row r="552" spans="21:21" x14ac:dyDescent="0.2">
      <c r="U552" s="5"/>
    </row>
    <row r="553" spans="21:21" x14ac:dyDescent="0.2">
      <c r="U553" s="5"/>
    </row>
    <row r="554" spans="21:21" x14ac:dyDescent="0.2">
      <c r="U554" s="5"/>
    </row>
    <row r="555" spans="21:21" x14ac:dyDescent="0.2">
      <c r="U555" s="5"/>
    </row>
    <row r="556" spans="21:21" x14ac:dyDescent="0.2">
      <c r="U556" s="5"/>
    </row>
    <row r="557" spans="21:21" x14ac:dyDescent="0.2">
      <c r="U557" s="5"/>
    </row>
    <row r="558" spans="21:21" x14ac:dyDescent="0.2">
      <c r="U558" s="5"/>
    </row>
    <row r="559" spans="21:21" x14ac:dyDescent="0.2">
      <c r="U559" s="5"/>
    </row>
    <row r="560" spans="21:21" x14ac:dyDescent="0.2">
      <c r="U560" s="5"/>
    </row>
    <row r="561" spans="21:21" x14ac:dyDescent="0.2">
      <c r="U561" s="5"/>
    </row>
    <row r="562" spans="21:21" x14ac:dyDescent="0.2">
      <c r="U562" s="5"/>
    </row>
    <row r="563" spans="21:21" x14ac:dyDescent="0.2">
      <c r="U563" s="5"/>
    </row>
    <row r="564" spans="21:21" x14ac:dyDescent="0.2">
      <c r="U564" s="5"/>
    </row>
    <row r="565" spans="21:21" x14ac:dyDescent="0.2">
      <c r="U565" s="5"/>
    </row>
    <row r="566" spans="21:21" x14ac:dyDescent="0.2">
      <c r="U566" s="5"/>
    </row>
    <row r="567" spans="21:21" x14ac:dyDescent="0.2">
      <c r="U567" s="5"/>
    </row>
    <row r="568" spans="21:21" x14ac:dyDescent="0.2">
      <c r="U568" s="5"/>
    </row>
    <row r="569" spans="21:21" x14ac:dyDescent="0.2">
      <c r="U569" s="5"/>
    </row>
    <row r="570" spans="21:21" x14ac:dyDescent="0.2">
      <c r="U570" s="5"/>
    </row>
    <row r="571" spans="21:21" x14ac:dyDescent="0.2">
      <c r="U571" s="5"/>
    </row>
    <row r="572" spans="21:21" x14ac:dyDescent="0.2">
      <c r="U572" s="5"/>
    </row>
    <row r="573" spans="21:21" x14ac:dyDescent="0.2">
      <c r="U573" s="5"/>
    </row>
    <row r="574" spans="21:21" x14ac:dyDescent="0.2">
      <c r="U574" s="5"/>
    </row>
    <row r="575" spans="21:21" x14ac:dyDescent="0.2">
      <c r="U575" s="5"/>
    </row>
    <row r="576" spans="21:21" x14ac:dyDescent="0.2">
      <c r="U576" s="5"/>
    </row>
    <row r="577" spans="21:21" x14ac:dyDescent="0.2">
      <c r="U577" s="5"/>
    </row>
    <row r="578" spans="21:21" x14ac:dyDescent="0.2">
      <c r="U578" s="5"/>
    </row>
    <row r="579" spans="21:21" x14ac:dyDescent="0.2">
      <c r="U579" s="5"/>
    </row>
    <row r="580" spans="21:21" x14ac:dyDescent="0.2">
      <c r="U580" s="5"/>
    </row>
    <row r="581" spans="21:21" x14ac:dyDescent="0.2">
      <c r="U581" s="5"/>
    </row>
    <row r="582" spans="21:21" x14ac:dyDescent="0.2">
      <c r="U582" s="5"/>
    </row>
    <row r="583" spans="21:21" x14ac:dyDescent="0.2">
      <c r="U583" s="5"/>
    </row>
    <row r="584" spans="21:21" x14ac:dyDescent="0.2">
      <c r="U584" s="5"/>
    </row>
    <row r="585" spans="21:21" x14ac:dyDescent="0.2">
      <c r="U585" s="5"/>
    </row>
    <row r="586" spans="21:21" x14ac:dyDescent="0.2">
      <c r="U586" s="5"/>
    </row>
    <row r="587" spans="21:21" x14ac:dyDescent="0.2">
      <c r="U587" s="5"/>
    </row>
    <row r="588" spans="21:21" x14ac:dyDescent="0.2">
      <c r="U588" s="5"/>
    </row>
    <row r="589" spans="21:21" x14ac:dyDescent="0.2">
      <c r="U589" s="5"/>
    </row>
    <row r="590" spans="21:21" x14ac:dyDescent="0.2">
      <c r="U590" s="5"/>
    </row>
    <row r="591" spans="21:21" x14ac:dyDescent="0.2">
      <c r="U591" s="5"/>
    </row>
    <row r="592" spans="21:21" x14ac:dyDescent="0.2">
      <c r="U592" s="5"/>
    </row>
    <row r="593" spans="21:21" x14ac:dyDescent="0.2">
      <c r="U593" s="5"/>
    </row>
    <row r="594" spans="21:21" x14ac:dyDescent="0.2">
      <c r="U594" s="5"/>
    </row>
    <row r="595" spans="21:21" x14ac:dyDescent="0.2">
      <c r="U595" s="5"/>
    </row>
    <row r="596" spans="21:21" x14ac:dyDescent="0.2">
      <c r="U596" s="5"/>
    </row>
    <row r="597" spans="21:21" x14ac:dyDescent="0.2">
      <c r="U597" s="5"/>
    </row>
    <row r="598" spans="21:21" x14ac:dyDescent="0.2">
      <c r="U598" s="5"/>
    </row>
    <row r="599" spans="21:21" x14ac:dyDescent="0.2">
      <c r="U599" s="5"/>
    </row>
    <row r="600" spans="21:21" x14ac:dyDescent="0.2">
      <c r="U600" s="5"/>
    </row>
    <row r="601" spans="21:21" x14ac:dyDescent="0.2">
      <c r="U601" s="5"/>
    </row>
    <row r="602" spans="21:21" x14ac:dyDescent="0.2">
      <c r="U602" s="5"/>
    </row>
    <row r="603" spans="21:21" x14ac:dyDescent="0.2">
      <c r="U603" s="5"/>
    </row>
    <row r="604" spans="21:21" x14ac:dyDescent="0.2">
      <c r="U604" s="5"/>
    </row>
    <row r="605" spans="21:21" x14ac:dyDescent="0.2">
      <c r="U605" s="5"/>
    </row>
    <row r="606" spans="21:21" x14ac:dyDescent="0.2">
      <c r="U606" s="5"/>
    </row>
    <row r="607" spans="21:21" x14ac:dyDescent="0.2">
      <c r="U607" s="5"/>
    </row>
    <row r="608" spans="21:21" x14ac:dyDescent="0.2">
      <c r="U608" s="5"/>
    </row>
    <row r="609" spans="21:21" x14ac:dyDescent="0.2">
      <c r="U609" s="5"/>
    </row>
    <row r="610" spans="21:21" x14ac:dyDescent="0.2">
      <c r="U610" s="5"/>
    </row>
    <row r="611" spans="21:21" x14ac:dyDescent="0.2">
      <c r="U611" s="5"/>
    </row>
    <row r="612" spans="21:21" x14ac:dyDescent="0.2">
      <c r="U612" s="5"/>
    </row>
    <row r="613" spans="21:21" x14ac:dyDescent="0.2">
      <c r="U613" s="5"/>
    </row>
    <row r="614" spans="21:21" x14ac:dyDescent="0.2">
      <c r="U614" s="5"/>
    </row>
    <row r="615" spans="21:21" x14ac:dyDescent="0.2">
      <c r="U615" s="5"/>
    </row>
    <row r="616" spans="21:21" x14ac:dyDescent="0.2">
      <c r="U616" s="5"/>
    </row>
    <row r="617" spans="21:21" x14ac:dyDescent="0.2">
      <c r="U617" s="5"/>
    </row>
    <row r="618" spans="21:21" x14ac:dyDescent="0.2">
      <c r="U618" s="5"/>
    </row>
    <row r="619" spans="21:21" x14ac:dyDescent="0.2">
      <c r="U619" s="5"/>
    </row>
    <row r="620" spans="21:21" x14ac:dyDescent="0.2">
      <c r="U620" s="5"/>
    </row>
    <row r="621" spans="21:21" x14ac:dyDescent="0.2">
      <c r="U621" s="5"/>
    </row>
    <row r="622" spans="21:21" x14ac:dyDescent="0.2">
      <c r="U622" s="5"/>
    </row>
    <row r="623" spans="21:21" x14ac:dyDescent="0.2">
      <c r="U623" s="5"/>
    </row>
    <row r="624" spans="21:21" x14ac:dyDescent="0.2">
      <c r="U624" s="5"/>
    </row>
    <row r="625" spans="21:21" x14ac:dyDescent="0.2">
      <c r="U625" s="5"/>
    </row>
    <row r="626" spans="21:21" x14ac:dyDescent="0.2">
      <c r="U626" s="5"/>
    </row>
    <row r="627" spans="21:21" x14ac:dyDescent="0.2">
      <c r="U627" s="5"/>
    </row>
    <row r="628" spans="21:21" x14ac:dyDescent="0.2">
      <c r="U628" s="5"/>
    </row>
    <row r="629" spans="21:21" x14ac:dyDescent="0.2">
      <c r="U629" s="5"/>
    </row>
    <row r="630" spans="21:21" x14ac:dyDescent="0.2">
      <c r="U630" s="5"/>
    </row>
    <row r="631" spans="21:21" x14ac:dyDescent="0.2">
      <c r="U631" s="5"/>
    </row>
    <row r="632" spans="21:21" x14ac:dyDescent="0.2">
      <c r="U632" s="5"/>
    </row>
    <row r="633" spans="21:21" x14ac:dyDescent="0.2">
      <c r="U633" s="5"/>
    </row>
    <row r="634" spans="21:21" x14ac:dyDescent="0.2">
      <c r="U634" s="5"/>
    </row>
    <row r="635" spans="21:21" x14ac:dyDescent="0.2">
      <c r="U635" s="5"/>
    </row>
    <row r="636" spans="21:21" x14ac:dyDescent="0.2">
      <c r="U636" s="5"/>
    </row>
    <row r="637" spans="21:21" x14ac:dyDescent="0.2">
      <c r="U637" s="5"/>
    </row>
    <row r="638" spans="21:21" x14ac:dyDescent="0.2">
      <c r="U638" s="5"/>
    </row>
    <row r="639" spans="21:21" x14ac:dyDescent="0.2">
      <c r="U639" s="5"/>
    </row>
    <row r="640" spans="21:21" x14ac:dyDescent="0.2">
      <c r="U640" s="5"/>
    </row>
    <row r="641" spans="21:21" x14ac:dyDescent="0.2">
      <c r="U641" s="5"/>
    </row>
    <row r="642" spans="21:21" x14ac:dyDescent="0.2">
      <c r="U642" s="5"/>
    </row>
    <row r="643" spans="21:21" x14ac:dyDescent="0.2">
      <c r="U643" s="5"/>
    </row>
    <row r="644" spans="21:21" x14ac:dyDescent="0.2">
      <c r="U644" s="5"/>
    </row>
    <row r="645" spans="21:21" x14ac:dyDescent="0.2">
      <c r="U645" s="5"/>
    </row>
    <row r="646" spans="21:21" x14ac:dyDescent="0.2">
      <c r="U646" s="5"/>
    </row>
    <row r="647" spans="21:21" x14ac:dyDescent="0.2">
      <c r="U647" s="5"/>
    </row>
    <row r="648" spans="21:21" x14ac:dyDescent="0.2">
      <c r="U648" s="5"/>
    </row>
    <row r="649" spans="21:21" x14ac:dyDescent="0.2">
      <c r="U649" s="5"/>
    </row>
    <row r="650" spans="21:21" x14ac:dyDescent="0.2">
      <c r="U650" s="5"/>
    </row>
    <row r="651" spans="21:21" x14ac:dyDescent="0.2">
      <c r="U651" s="5"/>
    </row>
    <row r="652" spans="21:21" x14ac:dyDescent="0.2">
      <c r="U652" s="5"/>
    </row>
    <row r="653" spans="21:21" x14ac:dyDescent="0.2">
      <c r="U653" s="5"/>
    </row>
    <row r="654" spans="21:21" x14ac:dyDescent="0.2">
      <c r="U654" s="5"/>
    </row>
    <row r="655" spans="21:21" x14ac:dyDescent="0.2">
      <c r="U655" s="5"/>
    </row>
    <row r="656" spans="21:21" x14ac:dyDescent="0.2">
      <c r="U656" s="5"/>
    </row>
    <row r="657" spans="21:21" x14ac:dyDescent="0.2">
      <c r="U657" s="5"/>
    </row>
    <row r="658" spans="21:21" x14ac:dyDescent="0.2">
      <c r="U658" s="5"/>
    </row>
    <row r="659" spans="21:21" x14ac:dyDescent="0.2">
      <c r="U659" s="5"/>
    </row>
    <row r="660" spans="21:21" x14ac:dyDescent="0.2">
      <c r="U660" s="5"/>
    </row>
    <row r="661" spans="21:21" x14ac:dyDescent="0.2">
      <c r="U661" s="5"/>
    </row>
    <row r="662" spans="21:21" x14ac:dyDescent="0.2">
      <c r="U662" s="5"/>
    </row>
    <row r="663" spans="21:21" x14ac:dyDescent="0.2">
      <c r="U663" s="5"/>
    </row>
    <row r="664" spans="21:21" x14ac:dyDescent="0.2">
      <c r="U664" s="5"/>
    </row>
    <row r="665" spans="21:21" x14ac:dyDescent="0.2">
      <c r="U665" s="5"/>
    </row>
    <row r="666" spans="21:21" x14ac:dyDescent="0.2">
      <c r="U666" s="5"/>
    </row>
    <row r="667" spans="21:21" x14ac:dyDescent="0.2">
      <c r="U667" s="5"/>
    </row>
    <row r="668" spans="21:21" x14ac:dyDescent="0.2">
      <c r="U668" s="5"/>
    </row>
    <row r="669" spans="21:21" x14ac:dyDescent="0.2">
      <c r="U669" s="5"/>
    </row>
    <row r="670" spans="21:21" x14ac:dyDescent="0.2">
      <c r="U670" s="5"/>
    </row>
    <row r="671" spans="21:21" x14ac:dyDescent="0.2">
      <c r="U671" s="5"/>
    </row>
    <row r="672" spans="21:21" x14ac:dyDescent="0.2">
      <c r="U672" s="5"/>
    </row>
    <row r="673" spans="21:21" x14ac:dyDescent="0.2">
      <c r="U673" s="5"/>
    </row>
    <row r="674" spans="21:21" x14ac:dyDescent="0.2">
      <c r="U674" s="5"/>
    </row>
    <row r="675" spans="21:21" x14ac:dyDescent="0.2">
      <c r="U675" s="5"/>
    </row>
    <row r="676" spans="21:21" x14ac:dyDescent="0.2">
      <c r="U676" s="5"/>
    </row>
    <row r="677" spans="21:21" x14ac:dyDescent="0.2">
      <c r="U677" s="5"/>
    </row>
    <row r="678" spans="21:21" x14ac:dyDescent="0.2">
      <c r="U678" s="5"/>
    </row>
    <row r="679" spans="21:21" x14ac:dyDescent="0.2">
      <c r="U679" s="5"/>
    </row>
    <row r="680" spans="21:21" x14ac:dyDescent="0.2">
      <c r="U680" s="5"/>
    </row>
    <row r="681" spans="21:21" x14ac:dyDescent="0.2">
      <c r="U681" s="5"/>
    </row>
    <row r="682" spans="21:21" x14ac:dyDescent="0.2">
      <c r="U682" s="5"/>
    </row>
    <row r="683" spans="21:21" x14ac:dyDescent="0.2">
      <c r="U683" s="5"/>
    </row>
    <row r="684" spans="21:21" x14ac:dyDescent="0.2">
      <c r="U684" s="5"/>
    </row>
    <row r="685" spans="21:21" x14ac:dyDescent="0.2">
      <c r="U685" s="5"/>
    </row>
    <row r="686" spans="21:21" x14ac:dyDescent="0.2">
      <c r="U686" s="5"/>
    </row>
    <row r="687" spans="21:21" x14ac:dyDescent="0.2">
      <c r="U687" s="5"/>
    </row>
    <row r="688" spans="21:21" x14ac:dyDescent="0.2">
      <c r="U688" s="5"/>
    </row>
    <row r="689" spans="21:21" x14ac:dyDescent="0.2">
      <c r="U689" s="5"/>
    </row>
    <row r="690" spans="21:21" x14ac:dyDescent="0.2">
      <c r="U690" s="5"/>
    </row>
    <row r="691" spans="21:21" x14ac:dyDescent="0.2">
      <c r="U691" s="5"/>
    </row>
    <row r="692" spans="21:21" x14ac:dyDescent="0.2">
      <c r="U692" s="5"/>
    </row>
    <row r="693" spans="21:21" x14ac:dyDescent="0.2">
      <c r="U693" s="5"/>
    </row>
    <row r="694" spans="21:21" x14ac:dyDescent="0.2">
      <c r="U694" s="5"/>
    </row>
    <row r="695" spans="21:21" x14ac:dyDescent="0.2">
      <c r="U695" s="5"/>
    </row>
    <row r="696" spans="21:21" x14ac:dyDescent="0.2">
      <c r="U696" s="5"/>
    </row>
    <row r="697" spans="21:21" x14ac:dyDescent="0.2">
      <c r="U697" s="5"/>
    </row>
    <row r="698" spans="21:21" x14ac:dyDescent="0.2">
      <c r="U698" s="5"/>
    </row>
    <row r="699" spans="21:21" x14ac:dyDescent="0.2">
      <c r="U699" s="5"/>
    </row>
    <row r="700" spans="21:21" x14ac:dyDescent="0.2">
      <c r="U700" s="5"/>
    </row>
    <row r="701" spans="21:21" x14ac:dyDescent="0.2">
      <c r="U701" s="5"/>
    </row>
    <row r="702" spans="21:21" x14ac:dyDescent="0.2">
      <c r="U702" s="5"/>
    </row>
    <row r="703" spans="21:21" x14ac:dyDescent="0.2">
      <c r="U703" s="5"/>
    </row>
    <row r="704" spans="21:21" x14ac:dyDescent="0.2">
      <c r="U704" s="5"/>
    </row>
    <row r="705" spans="21:21" x14ac:dyDescent="0.2">
      <c r="U705" s="5"/>
    </row>
    <row r="706" spans="21:21" x14ac:dyDescent="0.2">
      <c r="U706" s="5"/>
    </row>
    <row r="707" spans="21:21" x14ac:dyDescent="0.2">
      <c r="U707" s="5"/>
    </row>
    <row r="708" spans="21:21" x14ac:dyDescent="0.2">
      <c r="U708" s="5"/>
    </row>
    <row r="709" spans="21:21" x14ac:dyDescent="0.2">
      <c r="U709" s="5"/>
    </row>
    <row r="710" spans="21:21" x14ac:dyDescent="0.2">
      <c r="U710" s="5"/>
    </row>
    <row r="711" spans="21:21" x14ac:dyDescent="0.2">
      <c r="U711" s="5"/>
    </row>
    <row r="712" spans="21:21" x14ac:dyDescent="0.2">
      <c r="U712" s="5"/>
    </row>
    <row r="713" spans="21:21" x14ac:dyDescent="0.2">
      <c r="U713" s="5"/>
    </row>
    <row r="714" spans="21:21" x14ac:dyDescent="0.2">
      <c r="U714" s="5"/>
    </row>
    <row r="715" spans="21:21" x14ac:dyDescent="0.2">
      <c r="U715" s="5"/>
    </row>
    <row r="716" spans="21:21" x14ac:dyDescent="0.2">
      <c r="U716" s="5"/>
    </row>
    <row r="717" spans="21:21" x14ac:dyDescent="0.2">
      <c r="U717" s="5"/>
    </row>
    <row r="718" spans="21:21" x14ac:dyDescent="0.2">
      <c r="U718" s="5"/>
    </row>
    <row r="719" spans="21:21" x14ac:dyDescent="0.2">
      <c r="U719" s="5"/>
    </row>
    <row r="720" spans="21:21" x14ac:dyDescent="0.2">
      <c r="U720" s="5"/>
    </row>
    <row r="721" spans="21:21" x14ac:dyDescent="0.2">
      <c r="U721" s="5"/>
    </row>
    <row r="722" spans="21:21" x14ac:dyDescent="0.2">
      <c r="U722" s="5"/>
    </row>
    <row r="723" spans="21:21" x14ac:dyDescent="0.2">
      <c r="U723" s="5"/>
    </row>
    <row r="724" spans="21:21" x14ac:dyDescent="0.2">
      <c r="U724" s="5"/>
    </row>
    <row r="725" spans="21:21" x14ac:dyDescent="0.2">
      <c r="U725" s="5"/>
    </row>
    <row r="726" spans="21:21" x14ac:dyDescent="0.2">
      <c r="U726" s="5"/>
    </row>
    <row r="727" spans="21:21" x14ac:dyDescent="0.2">
      <c r="U727" s="5"/>
    </row>
    <row r="728" spans="21:21" x14ac:dyDescent="0.2">
      <c r="U728" s="5"/>
    </row>
    <row r="729" spans="21:21" x14ac:dyDescent="0.2">
      <c r="U729" s="5"/>
    </row>
    <row r="730" spans="21:21" x14ac:dyDescent="0.2">
      <c r="U730" s="5"/>
    </row>
    <row r="731" spans="21:21" x14ac:dyDescent="0.2">
      <c r="U731" s="5"/>
    </row>
    <row r="732" spans="21:21" x14ac:dyDescent="0.2">
      <c r="U732" s="5"/>
    </row>
    <row r="733" spans="21:21" x14ac:dyDescent="0.2">
      <c r="U733" s="5"/>
    </row>
    <row r="734" spans="21:21" x14ac:dyDescent="0.2">
      <c r="U734" s="5"/>
    </row>
    <row r="735" spans="21:21" x14ac:dyDescent="0.2">
      <c r="U735" s="5"/>
    </row>
    <row r="736" spans="21:21" x14ac:dyDescent="0.2">
      <c r="U736" s="5"/>
    </row>
    <row r="737" spans="21:21" x14ac:dyDescent="0.2">
      <c r="U737" s="5"/>
    </row>
    <row r="738" spans="21:21" x14ac:dyDescent="0.2">
      <c r="U738" s="5"/>
    </row>
    <row r="739" spans="21:21" x14ac:dyDescent="0.2">
      <c r="U739" s="5"/>
    </row>
    <row r="740" spans="21:21" x14ac:dyDescent="0.2">
      <c r="U740" s="5"/>
    </row>
    <row r="741" spans="21:21" x14ac:dyDescent="0.2">
      <c r="U741" s="5"/>
    </row>
    <row r="742" spans="21:21" x14ac:dyDescent="0.2">
      <c r="U742" s="5"/>
    </row>
    <row r="743" spans="21:21" x14ac:dyDescent="0.2">
      <c r="U743" s="5"/>
    </row>
    <row r="744" spans="21:21" x14ac:dyDescent="0.2">
      <c r="U744" s="5"/>
    </row>
    <row r="745" spans="21:21" x14ac:dyDescent="0.2">
      <c r="U745" s="5"/>
    </row>
    <row r="746" spans="21:21" x14ac:dyDescent="0.2">
      <c r="U746" s="5"/>
    </row>
    <row r="747" spans="21:21" x14ac:dyDescent="0.2">
      <c r="U747" s="5"/>
    </row>
    <row r="748" spans="21:21" x14ac:dyDescent="0.2">
      <c r="U748" s="5"/>
    </row>
    <row r="749" spans="21:21" x14ac:dyDescent="0.2">
      <c r="U749" s="5"/>
    </row>
    <row r="750" spans="21:21" x14ac:dyDescent="0.2">
      <c r="U750" s="5"/>
    </row>
    <row r="751" spans="21:21" x14ac:dyDescent="0.2">
      <c r="U751" s="5"/>
    </row>
    <row r="752" spans="21:21" x14ac:dyDescent="0.2">
      <c r="U752" s="5"/>
    </row>
    <row r="753" spans="21:21" x14ac:dyDescent="0.2">
      <c r="U753" s="5"/>
    </row>
    <row r="754" spans="21:21" x14ac:dyDescent="0.2">
      <c r="U754" s="5"/>
    </row>
    <row r="755" spans="21:21" x14ac:dyDescent="0.2">
      <c r="U755" s="5"/>
    </row>
    <row r="756" spans="21:21" x14ac:dyDescent="0.2">
      <c r="U756" s="5"/>
    </row>
    <row r="757" spans="21:21" x14ac:dyDescent="0.2">
      <c r="U757" s="5"/>
    </row>
    <row r="758" spans="21:21" x14ac:dyDescent="0.2">
      <c r="U758" s="5"/>
    </row>
    <row r="759" spans="21:21" x14ac:dyDescent="0.2">
      <c r="U759" s="5"/>
    </row>
    <row r="760" spans="21:21" x14ac:dyDescent="0.2">
      <c r="U760" s="5"/>
    </row>
    <row r="761" spans="21:21" x14ac:dyDescent="0.2">
      <c r="U761" s="5"/>
    </row>
    <row r="762" spans="21:21" x14ac:dyDescent="0.2">
      <c r="U762" s="5"/>
    </row>
    <row r="763" spans="21:21" x14ac:dyDescent="0.2">
      <c r="U763" s="5"/>
    </row>
    <row r="764" spans="21:21" x14ac:dyDescent="0.2">
      <c r="U764" s="5"/>
    </row>
    <row r="765" spans="21:21" x14ac:dyDescent="0.2">
      <c r="U765" s="5"/>
    </row>
    <row r="766" spans="21:21" x14ac:dyDescent="0.2">
      <c r="U766" s="5"/>
    </row>
    <row r="767" spans="21:21" x14ac:dyDescent="0.2">
      <c r="U767" s="5"/>
    </row>
    <row r="768" spans="21:21" x14ac:dyDescent="0.2">
      <c r="U768" s="5"/>
    </row>
    <row r="769" spans="21:21" x14ac:dyDescent="0.2">
      <c r="U769" s="5"/>
    </row>
    <row r="770" spans="21:21" x14ac:dyDescent="0.2">
      <c r="U770" s="5"/>
    </row>
    <row r="771" spans="21:21" x14ac:dyDescent="0.2">
      <c r="U771" s="5"/>
    </row>
    <row r="772" spans="21:21" x14ac:dyDescent="0.2">
      <c r="U772" s="5"/>
    </row>
    <row r="773" spans="21:21" x14ac:dyDescent="0.2">
      <c r="U773" s="5"/>
    </row>
    <row r="774" spans="21:21" x14ac:dyDescent="0.2">
      <c r="U774" s="5"/>
    </row>
    <row r="775" spans="21:21" x14ac:dyDescent="0.2">
      <c r="U775" s="5"/>
    </row>
    <row r="776" spans="21:21" x14ac:dyDescent="0.2">
      <c r="U776" s="5"/>
    </row>
    <row r="777" spans="21:21" x14ac:dyDescent="0.2">
      <c r="U777" s="5"/>
    </row>
    <row r="778" spans="21:21" x14ac:dyDescent="0.2">
      <c r="U778" s="5"/>
    </row>
    <row r="779" spans="21:21" x14ac:dyDescent="0.2">
      <c r="U779" s="5"/>
    </row>
    <row r="780" spans="21:21" x14ac:dyDescent="0.2">
      <c r="U780" s="5"/>
    </row>
    <row r="781" spans="21:21" x14ac:dyDescent="0.2">
      <c r="U781" s="5"/>
    </row>
    <row r="782" spans="21:21" x14ac:dyDescent="0.2">
      <c r="U782" s="5"/>
    </row>
    <row r="783" spans="21:21" x14ac:dyDescent="0.2">
      <c r="U783" s="5"/>
    </row>
    <row r="784" spans="21:21" x14ac:dyDescent="0.2">
      <c r="U784" s="5"/>
    </row>
    <row r="785" spans="21:21" x14ac:dyDescent="0.2">
      <c r="U785" s="5"/>
    </row>
    <row r="786" spans="21:21" x14ac:dyDescent="0.2">
      <c r="U786" s="5"/>
    </row>
    <row r="787" spans="21:21" x14ac:dyDescent="0.2">
      <c r="U787" s="5"/>
    </row>
    <row r="788" spans="21:21" x14ac:dyDescent="0.2">
      <c r="U788" s="5"/>
    </row>
    <row r="789" spans="21:21" x14ac:dyDescent="0.2">
      <c r="U789" s="5"/>
    </row>
    <row r="790" spans="21:21" x14ac:dyDescent="0.2">
      <c r="U790" s="5"/>
    </row>
    <row r="791" spans="21:21" x14ac:dyDescent="0.2">
      <c r="U791" s="5"/>
    </row>
    <row r="792" spans="21:21" x14ac:dyDescent="0.2">
      <c r="U792" s="5"/>
    </row>
    <row r="793" spans="21:21" x14ac:dyDescent="0.2">
      <c r="U793" s="5"/>
    </row>
    <row r="794" spans="21:21" x14ac:dyDescent="0.2">
      <c r="U794" s="5"/>
    </row>
    <row r="795" spans="21:21" x14ac:dyDescent="0.2">
      <c r="U795" s="5"/>
    </row>
    <row r="796" spans="21:21" x14ac:dyDescent="0.2">
      <c r="U796" s="5"/>
    </row>
    <row r="797" spans="21:21" x14ac:dyDescent="0.2">
      <c r="U797" s="5"/>
    </row>
    <row r="798" spans="21:21" x14ac:dyDescent="0.2">
      <c r="U798" s="5"/>
    </row>
    <row r="799" spans="21:21" x14ac:dyDescent="0.2">
      <c r="U799" s="5"/>
    </row>
    <row r="800" spans="21:21" x14ac:dyDescent="0.2">
      <c r="U800" s="5"/>
    </row>
    <row r="801" spans="21:21" x14ac:dyDescent="0.2">
      <c r="U801" s="5"/>
    </row>
    <row r="802" spans="21:21" x14ac:dyDescent="0.2">
      <c r="U802" s="5"/>
    </row>
    <row r="803" spans="21:21" x14ac:dyDescent="0.2">
      <c r="U803" s="5"/>
    </row>
    <row r="804" spans="21:21" x14ac:dyDescent="0.2">
      <c r="U804" s="5"/>
    </row>
    <row r="805" spans="21:21" x14ac:dyDescent="0.2">
      <c r="U805" s="5"/>
    </row>
    <row r="806" spans="21:21" x14ac:dyDescent="0.2">
      <c r="U806" s="5"/>
    </row>
    <row r="807" spans="21:21" x14ac:dyDescent="0.2">
      <c r="U807" s="5"/>
    </row>
    <row r="808" spans="21:21" x14ac:dyDescent="0.2">
      <c r="U808" s="5"/>
    </row>
    <row r="809" spans="21:21" x14ac:dyDescent="0.2">
      <c r="U809" s="5"/>
    </row>
    <row r="810" spans="21:21" x14ac:dyDescent="0.2">
      <c r="U810" s="5"/>
    </row>
    <row r="811" spans="21:21" x14ac:dyDescent="0.2">
      <c r="U811" s="5"/>
    </row>
    <row r="812" spans="21:21" x14ac:dyDescent="0.2">
      <c r="U812" s="5"/>
    </row>
    <row r="813" spans="21:21" x14ac:dyDescent="0.2">
      <c r="U813" s="5"/>
    </row>
    <row r="814" spans="21:21" x14ac:dyDescent="0.2">
      <c r="U814" s="5"/>
    </row>
    <row r="815" spans="21:21" x14ac:dyDescent="0.2">
      <c r="U815" s="5"/>
    </row>
    <row r="816" spans="21:21" x14ac:dyDescent="0.2">
      <c r="U816" s="5"/>
    </row>
    <row r="817" spans="21:21" x14ac:dyDescent="0.2">
      <c r="U817" s="5"/>
    </row>
    <row r="818" spans="21:21" x14ac:dyDescent="0.2">
      <c r="U818" s="5"/>
    </row>
    <row r="819" spans="21:21" x14ac:dyDescent="0.2">
      <c r="U819" s="5"/>
    </row>
    <row r="820" spans="21:21" x14ac:dyDescent="0.2">
      <c r="U820" s="5"/>
    </row>
    <row r="821" spans="21:21" x14ac:dyDescent="0.2">
      <c r="U821" s="5"/>
    </row>
    <row r="822" spans="21:21" x14ac:dyDescent="0.2">
      <c r="U822" s="5"/>
    </row>
    <row r="823" spans="21:21" x14ac:dyDescent="0.2">
      <c r="U823" s="5"/>
    </row>
    <row r="824" spans="21:21" x14ac:dyDescent="0.2">
      <c r="U824" s="5"/>
    </row>
    <row r="825" spans="21:21" x14ac:dyDescent="0.2">
      <c r="U825" s="5"/>
    </row>
    <row r="826" spans="21:21" x14ac:dyDescent="0.2">
      <c r="U826" s="5"/>
    </row>
    <row r="827" spans="21:21" x14ac:dyDescent="0.2">
      <c r="U827" s="5"/>
    </row>
    <row r="828" spans="21:21" x14ac:dyDescent="0.2">
      <c r="U828" s="5"/>
    </row>
    <row r="829" spans="21:21" x14ac:dyDescent="0.2">
      <c r="U829" s="5"/>
    </row>
    <row r="830" spans="21:21" x14ac:dyDescent="0.2">
      <c r="U830" s="5"/>
    </row>
    <row r="831" spans="21:21" x14ac:dyDescent="0.2">
      <c r="U831" s="5"/>
    </row>
    <row r="832" spans="21:21" x14ac:dyDescent="0.2">
      <c r="U832" s="5"/>
    </row>
    <row r="833" spans="21:21" x14ac:dyDescent="0.2">
      <c r="U833" s="5"/>
    </row>
    <row r="834" spans="21:21" x14ac:dyDescent="0.2">
      <c r="U834" s="5"/>
    </row>
    <row r="835" spans="21:21" x14ac:dyDescent="0.2">
      <c r="U835" s="5"/>
    </row>
    <row r="836" spans="21:21" x14ac:dyDescent="0.2">
      <c r="U836" s="5"/>
    </row>
    <row r="837" spans="21:21" x14ac:dyDescent="0.2">
      <c r="U837" s="5"/>
    </row>
    <row r="838" spans="21:21" x14ac:dyDescent="0.2">
      <c r="U838" s="5"/>
    </row>
    <row r="839" spans="21:21" x14ac:dyDescent="0.2">
      <c r="U839" s="5"/>
    </row>
    <row r="840" spans="21:21" x14ac:dyDescent="0.2">
      <c r="U840" s="5"/>
    </row>
    <row r="841" spans="21:21" x14ac:dyDescent="0.2">
      <c r="U841" s="5"/>
    </row>
    <row r="842" spans="21:21" x14ac:dyDescent="0.2">
      <c r="U842" s="5"/>
    </row>
    <row r="843" spans="21:21" x14ac:dyDescent="0.2">
      <c r="U843" s="5"/>
    </row>
    <row r="844" spans="21:21" x14ac:dyDescent="0.2">
      <c r="U844" s="5"/>
    </row>
    <row r="845" spans="21:21" x14ac:dyDescent="0.2">
      <c r="U845" s="5"/>
    </row>
    <row r="846" spans="21:21" x14ac:dyDescent="0.2">
      <c r="U846" s="5"/>
    </row>
    <row r="847" spans="21:21" x14ac:dyDescent="0.2">
      <c r="U847" s="5"/>
    </row>
    <row r="848" spans="21:21" x14ac:dyDescent="0.2">
      <c r="U848" s="5"/>
    </row>
    <row r="849" spans="21:21" x14ac:dyDescent="0.2">
      <c r="U849" s="5"/>
    </row>
    <row r="850" spans="21:21" x14ac:dyDescent="0.2">
      <c r="U850" s="5"/>
    </row>
    <row r="851" spans="21:21" x14ac:dyDescent="0.2">
      <c r="U851" s="5"/>
    </row>
    <row r="852" spans="21:21" x14ac:dyDescent="0.2">
      <c r="U852" s="5"/>
    </row>
    <row r="853" spans="21:21" x14ac:dyDescent="0.2">
      <c r="U853" s="5"/>
    </row>
    <row r="854" spans="21:21" x14ac:dyDescent="0.2">
      <c r="U854" s="5"/>
    </row>
    <row r="855" spans="21:21" x14ac:dyDescent="0.2">
      <c r="U855" s="5"/>
    </row>
    <row r="856" spans="21:21" x14ac:dyDescent="0.2">
      <c r="U856" s="5"/>
    </row>
    <row r="857" spans="21:21" x14ac:dyDescent="0.2">
      <c r="U857" s="5"/>
    </row>
    <row r="858" spans="21:21" x14ac:dyDescent="0.2">
      <c r="U858" s="5"/>
    </row>
    <row r="859" spans="21:21" x14ac:dyDescent="0.2">
      <c r="U859" s="5"/>
    </row>
    <row r="860" spans="21:21" x14ac:dyDescent="0.2">
      <c r="U860" s="5"/>
    </row>
    <row r="861" spans="21:21" x14ac:dyDescent="0.2">
      <c r="U861" s="5"/>
    </row>
    <row r="862" spans="21:21" x14ac:dyDescent="0.2">
      <c r="U862" s="5"/>
    </row>
    <row r="863" spans="21:21" x14ac:dyDescent="0.2">
      <c r="U863" s="5"/>
    </row>
    <row r="864" spans="21:21" x14ac:dyDescent="0.2">
      <c r="U864" s="5"/>
    </row>
    <row r="865" spans="21:21" x14ac:dyDescent="0.2">
      <c r="U865" s="5"/>
    </row>
    <row r="866" spans="21:21" x14ac:dyDescent="0.2">
      <c r="U866" s="5"/>
    </row>
    <row r="867" spans="21:21" x14ac:dyDescent="0.2">
      <c r="U867" s="5"/>
    </row>
    <row r="868" spans="21:21" x14ac:dyDescent="0.2">
      <c r="U868" s="5"/>
    </row>
    <row r="869" spans="21:21" x14ac:dyDescent="0.2">
      <c r="U869" s="5"/>
    </row>
    <row r="870" spans="21:21" x14ac:dyDescent="0.2">
      <c r="U870" s="5"/>
    </row>
    <row r="871" spans="21:21" x14ac:dyDescent="0.2">
      <c r="U871" s="5"/>
    </row>
    <row r="872" spans="21:21" x14ac:dyDescent="0.2">
      <c r="U872" s="5"/>
    </row>
    <row r="873" spans="21:21" x14ac:dyDescent="0.2">
      <c r="U873" s="5"/>
    </row>
    <row r="874" spans="21:21" x14ac:dyDescent="0.2">
      <c r="U874" s="5"/>
    </row>
    <row r="875" spans="21:21" x14ac:dyDescent="0.2">
      <c r="U875" s="5"/>
    </row>
    <row r="876" spans="21:21" x14ac:dyDescent="0.2">
      <c r="U876" s="5"/>
    </row>
    <row r="877" spans="21:21" x14ac:dyDescent="0.2">
      <c r="U877" s="5"/>
    </row>
    <row r="878" spans="21:21" x14ac:dyDescent="0.2">
      <c r="U878" s="5"/>
    </row>
    <row r="879" spans="21:21" x14ac:dyDescent="0.2">
      <c r="U879" s="5"/>
    </row>
    <row r="880" spans="21:21" x14ac:dyDescent="0.2">
      <c r="U880" s="5"/>
    </row>
    <row r="881" spans="21:21" x14ac:dyDescent="0.2">
      <c r="U881" s="5"/>
    </row>
    <row r="882" spans="21:21" x14ac:dyDescent="0.2">
      <c r="U882" s="5"/>
    </row>
    <row r="883" spans="21:21" x14ac:dyDescent="0.2">
      <c r="U883" s="5"/>
    </row>
    <row r="884" spans="21:21" x14ac:dyDescent="0.2">
      <c r="U884" s="5"/>
    </row>
    <row r="885" spans="21:21" x14ac:dyDescent="0.2">
      <c r="U885" s="5"/>
    </row>
    <row r="886" spans="21:21" x14ac:dyDescent="0.2">
      <c r="U886" s="5"/>
    </row>
    <row r="887" spans="21:21" x14ac:dyDescent="0.2">
      <c r="U887" s="5"/>
    </row>
    <row r="888" spans="21:21" x14ac:dyDescent="0.2">
      <c r="U888" s="5"/>
    </row>
    <row r="889" spans="21:21" x14ac:dyDescent="0.2">
      <c r="U889" s="5"/>
    </row>
    <row r="890" spans="21:21" x14ac:dyDescent="0.2">
      <c r="U890" s="5"/>
    </row>
    <row r="891" spans="21:21" x14ac:dyDescent="0.2">
      <c r="U891" s="5"/>
    </row>
    <row r="892" spans="21:21" x14ac:dyDescent="0.2">
      <c r="U892" s="5"/>
    </row>
    <row r="893" spans="21:21" x14ac:dyDescent="0.2">
      <c r="U893" s="5"/>
    </row>
    <row r="894" spans="21:21" x14ac:dyDescent="0.2">
      <c r="U894" s="5"/>
    </row>
    <row r="895" spans="21:21" x14ac:dyDescent="0.2">
      <c r="U895" s="5"/>
    </row>
    <row r="896" spans="21:21" x14ac:dyDescent="0.2">
      <c r="U896" s="5"/>
    </row>
    <row r="897" spans="21:21" x14ac:dyDescent="0.2">
      <c r="U897" s="5"/>
    </row>
    <row r="898" spans="21:21" x14ac:dyDescent="0.2">
      <c r="U898" s="5"/>
    </row>
    <row r="899" spans="21:21" x14ac:dyDescent="0.2">
      <c r="U899" s="5"/>
    </row>
    <row r="900" spans="21:21" x14ac:dyDescent="0.2">
      <c r="U900" s="5"/>
    </row>
    <row r="901" spans="21:21" x14ac:dyDescent="0.2">
      <c r="U901" s="5"/>
    </row>
    <row r="902" spans="21:21" x14ac:dyDescent="0.2">
      <c r="U902" s="5"/>
    </row>
    <row r="903" spans="21:21" x14ac:dyDescent="0.2">
      <c r="U903" s="5"/>
    </row>
    <row r="904" spans="21:21" x14ac:dyDescent="0.2">
      <c r="U904" s="5"/>
    </row>
    <row r="905" spans="21:21" x14ac:dyDescent="0.2">
      <c r="U905" s="5"/>
    </row>
    <row r="906" spans="21:21" x14ac:dyDescent="0.2">
      <c r="U906" s="5"/>
    </row>
    <row r="907" spans="21:21" x14ac:dyDescent="0.2">
      <c r="U907" s="5"/>
    </row>
    <row r="908" spans="21:21" x14ac:dyDescent="0.2">
      <c r="U908" s="5"/>
    </row>
    <row r="909" spans="21:21" x14ac:dyDescent="0.2">
      <c r="U909" s="5"/>
    </row>
    <row r="910" spans="21:21" x14ac:dyDescent="0.2">
      <c r="U910" s="5"/>
    </row>
    <row r="911" spans="21:21" x14ac:dyDescent="0.2">
      <c r="U911" s="5"/>
    </row>
    <row r="912" spans="21:21" x14ac:dyDescent="0.2">
      <c r="U912" s="5"/>
    </row>
    <row r="913" spans="21:21" x14ac:dyDescent="0.2">
      <c r="U913" s="5"/>
    </row>
    <row r="914" spans="21:21" x14ac:dyDescent="0.2">
      <c r="U914" s="5"/>
    </row>
    <row r="915" spans="21:21" x14ac:dyDescent="0.2">
      <c r="U915" s="5"/>
    </row>
    <row r="916" spans="21:21" x14ac:dyDescent="0.2">
      <c r="U916" s="5"/>
    </row>
    <row r="917" spans="21:21" x14ac:dyDescent="0.2">
      <c r="U917" s="5"/>
    </row>
    <row r="918" spans="21:21" x14ac:dyDescent="0.2">
      <c r="U918" s="5"/>
    </row>
    <row r="919" spans="21:21" x14ac:dyDescent="0.2">
      <c r="U919" s="5"/>
    </row>
    <row r="920" spans="21:21" x14ac:dyDescent="0.2">
      <c r="U920" s="5"/>
    </row>
    <row r="921" spans="21:21" x14ac:dyDescent="0.2">
      <c r="U921" s="5"/>
    </row>
    <row r="922" spans="21:21" x14ac:dyDescent="0.2">
      <c r="U922" s="5"/>
    </row>
    <row r="923" spans="21:21" x14ac:dyDescent="0.2">
      <c r="U923" s="5"/>
    </row>
    <row r="924" spans="21:21" x14ac:dyDescent="0.2">
      <c r="U924" s="5"/>
    </row>
    <row r="925" spans="21:21" x14ac:dyDescent="0.2">
      <c r="U925" s="5"/>
    </row>
    <row r="926" spans="21:21" x14ac:dyDescent="0.2">
      <c r="U926" s="5"/>
    </row>
    <row r="927" spans="21:21" x14ac:dyDescent="0.2">
      <c r="U927" s="5"/>
    </row>
    <row r="928" spans="21:21" x14ac:dyDescent="0.2">
      <c r="U928" s="5"/>
    </row>
    <row r="929" spans="21:21" x14ac:dyDescent="0.2">
      <c r="U929" s="5"/>
    </row>
    <row r="930" spans="21:21" x14ac:dyDescent="0.2">
      <c r="U930" s="5"/>
    </row>
    <row r="931" spans="21:21" x14ac:dyDescent="0.2">
      <c r="U931" s="5"/>
    </row>
    <row r="932" spans="21:21" x14ac:dyDescent="0.2">
      <c r="U932" s="5"/>
    </row>
    <row r="933" spans="21:21" x14ac:dyDescent="0.2">
      <c r="U933" s="5"/>
    </row>
    <row r="934" spans="21:21" x14ac:dyDescent="0.2">
      <c r="U934" s="5"/>
    </row>
    <row r="935" spans="21:21" x14ac:dyDescent="0.2">
      <c r="U935" s="5"/>
    </row>
    <row r="936" spans="21:21" x14ac:dyDescent="0.2">
      <c r="U936" s="5"/>
    </row>
    <row r="937" spans="21:21" x14ac:dyDescent="0.2">
      <c r="U937" s="5"/>
    </row>
    <row r="938" spans="21:21" x14ac:dyDescent="0.2">
      <c r="U938" s="5"/>
    </row>
    <row r="939" spans="21:21" x14ac:dyDescent="0.2">
      <c r="U939" s="5"/>
    </row>
    <row r="940" spans="21:21" x14ac:dyDescent="0.2">
      <c r="U940" s="5"/>
    </row>
    <row r="941" spans="21:21" x14ac:dyDescent="0.2">
      <c r="U941" s="5"/>
    </row>
    <row r="942" spans="21:21" x14ac:dyDescent="0.2">
      <c r="U942" s="5"/>
    </row>
    <row r="943" spans="21:21" x14ac:dyDescent="0.2">
      <c r="U943" s="5"/>
    </row>
    <row r="944" spans="21:21" x14ac:dyDescent="0.2">
      <c r="U944" s="5"/>
    </row>
    <row r="945" spans="21:21" x14ac:dyDescent="0.2">
      <c r="U945" s="5"/>
    </row>
    <row r="946" spans="21:21" x14ac:dyDescent="0.2">
      <c r="U946" s="5"/>
    </row>
    <row r="947" spans="21:21" x14ac:dyDescent="0.2">
      <c r="U947" s="5"/>
    </row>
    <row r="948" spans="21:21" x14ac:dyDescent="0.2">
      <c r="U948" s="5"/>
    </row>
    <row r="949" spans="21:21" x14ac:dyDescent="0.2">
      <c r="U949" s="5"/>
    </row>
    <row r="950" spans="21:21" x14ac:dyDescent="0.2">
      <c r="U950" s="5"/>
    </row>
    <row r="951" spans="21:21" x14ac:dyDescent="0.2">
      <c r="U951" s="5"/>
    </row>
    <row r="952" spans="21:21" x14ac:dyDescent="0.2">
      <c r="U952" s="5"/>
    </row>
    <row r="953" spans="21:21" x14ac:dyDescent="0.2">
      <c r="U953" s="5"/>
    </row>
    <row r="954" spans="21:21" x14ac:dyDescent="0.2">
      <c r="U954" s="5"/>
    </row>
    <row r="955" spans="21:21" x14ac:dyDescent="0.2">
      <c r="U955" s="5"/>
    </row>
    <row r="956" spans="21:21" x14ac:dyDescent="0.2">
      <c r="U956" s="5"/>
    </row>
    <row r="957" spans="21:21" x14ac:dyDescent="0.2">
      <c r="U957" s="5"/>
    </row>
    <row r="958" spans="21:21" x14ac:dyDescent="0.2">
      <c r="U958" s="5"/>
    </row>
    <row r="959" spans="21:21" x14ac:dyDescent="0.2">
      <c r="U959" s="5"/>
    </row>
    <row r="960" spans="21:21" x14ac:dyDescent="0.2">
      <c r="U960" s="5"/>
    </row>
    <row r="961" spans="21:21" x14ac:dyDescent="0.2">
      <c r="U961" s="5"/>
    </row>
    <row r="962" spans="21:21" x14ac:dyDescent="0.2">
      <c r="U962" s="5"/>
    </row>
    <row r="963" spans="21:21" x14ac:dyDescent="0.2">
      <c r="U963" s="5"/>
    </row>
    <row r="964" spans="21:21" x14ac:dyDescent="0.2">
      <c r="U964" s="5"/>
    </row>
    <row r="965" spans="21:21" x14ac:dyDescent="0.2">
      <c r="U965" s="5"/>
    </row>
    <row r="966" spans="21:21" x14ac:dyDescent="0.2">
      <c r="U966" s="5"/>
    </row>
    <row r="967" spans="21:21" x14ac:dyDescent="0.2">
      <c r="U967" s="5"/>
    </row>
    <row r="968" spans="21:21" x14ac:dyDescent="0.2">
      <c r="U968" s="5"/>
    </row>
    <row r="969" spans="21:21" x14ac:dyDescent="0.2">
      <c r="U969" s="5"/>
    </row>
    <row r="970" spans="21:21" x14ac:dyDescent="0.2">
      <c r="U970" s="5"/>
    </row>
    <row r="971" spans="21:21" x14ac:dyDescent="0.2">
      <c r="U971" s="5"/>
    </row>
    <row r="972" spans="21:21" x14ac:dyDescent="0.2">
      <c r="U972" s="5"/>
    </row>
    <row r="973" spans="21:21" x14ac:dyDescent="0.2">
      <c r="U973" s="5"/>
    </row>
    <row r="974" spans="21:21" x14ac:dyDescent="0.2">
      <c r="U974" s="5"/>
    </row>
    <row r="975" spans="21:21" x14ac:dyDescent="0.2">
      <c r="U975" s="5"/>
    </row>
    <row r="976" spans="21:21" x14ac:dyDescent="0.2">
      <c r="U976" s="5"/>
    </row>
    <row r="977" spans="21:21" x14ac:dyDescent="0.2">
      <c r="U977" s="5"/>
    </row>
    <row r="978" spans="21:21" x14ac:dyDescent="0.2">
      <c r="U978" s="5"/>
    </row>
    <row r="979" spans="21:21" x14ac:dyDescent="0.2">
      <c r="U979" s="5"/>
    </row>
    <row r="980" spans="21:21" x14ac:dyDescent="0.2">
      <c r="U980" s="5"/>
    </row>
    <row r="981" spans="21:21" x14ac:dyDescent="0.2">
      <c r="U981" s="5"/>
    </row>
    <row r="982" spans="21:21" x14ac:dyDescent="0.2">
      <c r="U982" s="5"/>
    </row>
    <row r="983" spans="21:21" x14ac:dyDescent="0.2">
      <c r="U983" s="5"/>
    </row>
    <row r="984" spans="21:21" x14ac:dyDescent="0.2">
      <c r="U984" s="5"/>
    </row>
    <row r="985" spans="21:21" x14ac:dyDescent="0.2">
      <c r="U985" s="5"/>
    </row>
    <row r="986" spans="21:21" x14ac:dyDescent="0.2">
      <c r="U986" s="5"/>
    </row>
    <row r="987" spans="21:21" x14ac:dyDescent="0.2">
      <c r="U987" s="5"/>
    </row>
    <row r="988" spans="21:21" x14ac:dyDescent="0.2">
      <c r="U988" s="5"/>
    </row>
    <row r="989" spans="21:21" x14ac:dyDescent="0.2">
      <c r="U989" s="5"/>
    </row>
    <row r="990" spans="21:21" x14ac:dyDescent="0.2">
      <c r="U990" s="5"/>
    </row>
    <row r="991" spans="21:21" x14ac:dyDescent="0.2">
      <c r="U991" s="5"/>
    </row>
    <row r="992" spans="21:21" x14ac:dyDescent="0.2">
      <c r="U992" s="5"/>
    </row>
    <row r="993" spans="21:21" x14ac:dyDescent="0.2">
      <c r="U993" s="5"/>
    </row>
    <row r="994" spans="21:21" x14ac:dyDescent="0.2">
      <c r="U994" s="5"/>
    </row>
    <row r="995" spans="21:21" x14ac:dyDescent="0.2">
      <c r="U995" s="5"/>
    </row>
    <row r="996" spans="21:21" x14ac:dyDescent="0.2">
      <c r="U996" s="5"/>
    </row>
    <row r="997" spans="21:21" x14ac:dyDescent="0.2">
      <c r="U997" s="5"/>
    </row>
    <row r="998" spans="21:21" x14ac:dyDescent="0.2">
      <c r="U998" s="5"/>
    </row>
    <row r="999" spans="21:21" x14ac:dyDescent="0.2">
      <c r="U999" s="5"/>
    </row>
    <row r="1000" spans="21:21" x14ac:dyDescent="0.2">
      <c r="U1000" s="5"/>
    </row>
    <row r="1001" spans="21:21" x14ac:dyDescent="0.2">
      <c r="U1001" s="5"/>
    </row>
    <row r="1002" spans="21:21" x14ac:dyDescent="0.2">
      <c r="U1002" s="5"/>
    </row>
    <row r="1003" spans="21:21" x14ac:dyDescent="0.2">
      <c r="U1003" s="5"/>
    </row>
    <row r="1004" spans="21:21" x14ac:dyDescent="0.2">
      <c r="U1004" s="5"/>
    </row>
    <row r="1005" spans="21:21" x14ac:dyDescent="0.2">
      <c r="U1005" s="5"/>
    </row>
    <row r="1006" spans="21:21" x14ac:dyDescent="0.2">
      <c r="U1006" s="5"/>
    </row>
    <row r="1007" spans="21:21" x14ac:dyDescent="0.2">
      <c r="U1007" s="5"/>
    </row>
    <row r="1008" spans="21:21" x14ac:dyDescent="0.2">
      <c r="U1008" s="5"/>
    </row>
    <row r="1009" spans="21:21" x14ac:dyDescent="0.2">
      <c r="U1009" s="5"/>
    </row>
    <row r="1010" spans="21:21" x14ac:dyDescent="0.2">
      <c r="U1010" s="5"/>
    </row>
    <row r="1011" spans="21:21" x14ac:dyDescent="0.2">
      <c r="U1011" s="5"/>
    </row>
    <row r="1012" spans="21:21" x14ac:dyDescent="0.2">
      <c r="U1012" s="5"/>
    </row>
    <row r="1013" spans="21:21" x14ac:dyDescent="0.2">
      <c r="U1013" s="5"/>
    </row>
    <row r="1014" spans="21:21" x14ac:dyDescent="0.2">
      <c r="U1014" s="5"/>
    </row>
    <row r="1015" spans="21:21" x14ac:dyDescent="0.2">
      <c r="U1015" s="5"/>
    </row>
    <row r="1016" spans="21:21" x14ac:dyDescent="0.2">
      <c r="U1016" s="5"/>
    </row>
    <row r="1017" spans="21:21" x14ac:dyDescent="0.2">
      <c r="U1017" s="5"/>
    </row>
    <row r="1018" spans="21:21" x14ac:dyDescent="0.2">
      <c r="U1018" s="5"/>
    </row>
    <row r="1019" spans="21:21" x14ac:dyDescent="0.2">
      <c r="U1019" s="5"/>
    </row>
    <row r="1020" spans="21:21" x14ac:dyDescent="0.2">
      <c r="U1020" s="5"/>
    </row>
    <row r="1021" spans="21:21" x14ac:dyDescent="0.2">
      <c r="U1021" s="5"/>
    </row>
    <row r="1022" spans="21:21" x14ac:dyDescent="0.2">
      <c r="U1022" s="5"/>
    </row>
    <row r="1023" spans="21:21" x14ac:dyDescent="0.2">
      <c r="U1023" s="5"/>
    </row>
    <row r="1024" spans="21:21" x14ac:dyDescent="0.2">
      <c r="U1024" s="5"/>
    </row>
    <row r="1025" spans="21:21" x14ac:dyDescent="0.2">
      <c r="U1025" s="5"/>
    </row>
    <row r="1026" spans="21:21" x14ac:dyDescent="0.2">
      <c r="U1026" s="5"/>
    </row>
    <row r="1027" spans="21:21" x14ac:dyDescent="0.2">
      <c r="U1027" s="5"/>
    </row>
    <row r="1028" spans="21:21" x14ac:dyDescent="0.2">
      <c r="U1028" s="5"/>
    </row>
    <row r="1029" spans="21:21" x14ac:dyDescent="0.2">
      <c r="U1029" s="5"/>
    </row>
    <row r="1030" spans="21:21" x14ac:dyDescent="0.2">
      <c r="U1030" s="5"/>
    </row>
    <row r="1031" spans="21:21" x14ac:dyDescent="0.2">
      <c r="U1031" s="5"/>
    </row>
    <row r="1032" spans="21:21" x14ac:dyDescent="0.2">
      <c r="U1032" s="5"/>
    </row>
    <row r="1033" spans="21:21" x14ac:dyDescent="0.2">
      <c r="U1033" s="5"/>
    </row>
    <row r="1034" spans="21:21" x14ac:dyDescent="0.2">
      <c r="U1034" s="5"/>
    </row>
    <row r="1035" spans="21:21" x14ac:dyDescent="0.2">
      <c r="U1035" s="5"/>
    </row>
    <row r="1036" spans="21:21" x14ac:dyDescent="0.2">
      <c r="U1036" s="5"/>
    </row>
    <row r="1037" spans="21:21" x14ac:dyDescent="0.2">
      <c r="U1037" s="5"/>
    </row>
    <row r="1038" spans="21:21" x14ac:dyDescent="0.2">
      <c r="U1038" s="5"/>
    </row>
    <row r="1039" spans="21:21" x14ac:dyDescent="0.2">
      <c r="U1039" s="5"/>
    </row>
    <row r="1040" spans="21:21" x14ac:dyDescent="0.2">
      <c r="U1040" s="5"/>
    </row>
    <row r="1041" spans="21:21" x14ac:dyDescent="0.2">
      <c r="U1041" s="5"/>
    </row>
    <row r="1042" spans="21:21" x14ac:dyDescent="0.2">
      <c r="U1042" s="5"/>
    </row>
    <row r="1043" spans="21:21" x14ac:dyDescent="0.2">
      <c r="U1043" s="5"/>
    </row>
    <row r="1044" spans="21:21" x14ac:dyDescent="0.2">
      <c r="U1044" s="5"/>
    </row>
    <row r="1045" spans="21:21" x14ac:dyDescent="0.2">
      <c r="U1045" s="5"/>
    </row>
    <row r="1046" spans="21:21" x14ac:dyDescent="0.2">
      <c r="U1046" s="5"/>
    </row>
    <row r="1047" spans="21:21" x14ac:dyDescent="0.2">
      <c r="U1047" s="5"/>
    </row>
    <row r="1048" spans="21:21" x14ac:dyDescent="0.2">
      <c r="U1048" s="5"/>
    </row>
    <row r="1049" spans="21:21" x14ac:dyDescent="0.2">
      <c r="U1049" s="5"/>
    </row>
    <row r="1050" spans="21:21" x14ac:dyDescent="0.2">
      <c r="U1050" s="5"/>
    </row>
    <row r="1051" spans="21:21" x14ac:dyDescent="0.2">
      <c r="U1051" s="5"/>
    </row>
    <row r="1052" spans="21:21" x14ac:dyDescent="0.2">
      <c r="U1052" s="5"/>
    </row>
    <row r="1053" spans="21:21" x14ac:dyDescent="0.2">
      <c r="U1053" s="5"/>
    </row>
    <row r="1054" spans="21:21" x14ac:dyDescent="0.2">
      <c r="U1054" s="5"/>
    </row>
    <row r="1055" spans="21:21" x14ac:dyDescent="0.2">
      <c r="U1055" s="5"/>
    </row>
    <row r="1056" spans="21:21" x14ac:dyDescent="0.2">
      <c r="U1056" s="5"/>
    </row>
    <row r="1057" spans="21:21" x14ac:dyDescent="0.2">
      <c r="U1057" s="5"/>
    </row>
    <row r="1058" spans="21:21" x14ac:dyDescent="0.2">
      <c r="U1058" s="5"/>
    </row>
    <row r="1059" spans="21:21" x14ac:dyDescent="0.2">
      <c r="U1059" s="5"/>
    </row>
    <row r="1060" spans="21:21" x14ac:dyDescent="0.2">
      <c r="U1060" s="5"/>
    </row>
    <row r="1061" spans="21:21" x14ac:dyDescent="0.2">
      <c r="U1061" s="5"/>
    </row>
    <row r="1062" spans="21:21" x14ac:dyDescent="0.2">
      <c r="U1062" s="5"/>
    </row>
    <row r="1063" spans="21:21" x14ac:dyDescent="0.2">
      <c r="U1063" s="5"/>
    </row>
    <row r="1064" spans="21:21" x14ac:dyDescent="0.2">
      <c r="U1064" s="5"/>
    </row>
    <row r="1065" spans="21:21" x14ac:dyDescent="0.2">
      <c r="U1065" s="5"/>
    </row>
    <row r="1066" spans="21:21" x14ac:dyDescent="0.2">
      <c r="U1066" s="5"/>
    </row>
    <row r="1067" spans="21:21" x14ac:dyDescent="0.2">
      <c r="U1067" s="5"/>
    </row>
    <row r="1068" spans="21:21" x14ac:dyDescent="0.2">
      <c r="U1068" s="5"/>
    </row>
    <row r="1069" spans="21:21" x14ac:dyDescent="0.2">
      <c r="U1069" s="5"/>
    </row>
    <row r="1070" spans="21:21" x14ac:dyDescent="0.2">
      <c r="U1070" s="5"/>
    </row>
    <row r="1071" spans="21:21" x14ac:dyDescent="0.2">
      <c r="U1071" s="5"/>
    </row>
    <row r="1072" spans="21:21" x14ac:dyDescent="0.2">
      <c r="U1072" s="5"/>
    </row>
    <row r="1073" spans="21:21" x14ac:dyDescent="0.2">
      <c r="U1073" s="5"/>
    </row>
    <row r="1074" spans="21:21" x14ac:dyDescent="0.2">
      <c r="U1074" s="5"/>
    </row>
    <row r="1075" spans="21:21" x14ac:dyDescent="0.2">
      <c r="U1075" s="5"/>
    </row>
    <row r="1076" spans="21:21" x14ac:dyDescent="0.2">
      <c r="U1076" s="5"/>
    </row>
    <row r="1077" spans="21:21" x14ac:dyDescent="0.2">
      <c r="U1077" s="5"/>
    </row>
    <row r="1078" spans="21:21" x14ac:dyDescent="0.2">
      <c r="U1078" s="5"/>
    </row>
    <row r="1079" spans="21:21" x14ac:dyDescent="0.2">
      <c r="U1079" s="5"/>
    </row>
    <row r="1080" spans="21:21" x14ac:dyDescent="0.2">
      <c r="U1080" s="5"/>
    </row>
    <row r="1081" spans="21:21" x14ac:dyDescent="0.2">
      <c r="U1081" s="5"/>
    </row>
    <row r="1082" spans="21:21" x14ac:dyDescent="0.2">
      <c r="U1082" s="5"/>
    </row>
    <row r="1083" spans="21:21" x14ac:dyDescent="0.2">
      <c r="U1083" s="5"/>
    </row>
    <row r="1084" spans="21:21" x14ac:dyDescent="0.2">
      <c r="U1084" s="5"/>
    </row>
    <row r="1085" spans="21:21" x14ac:dyDescent="0.2">
      <c r="U1085" s="5"/>
    </row>
    <row r="1086" spans="21:21" x14ac:dyDescent="0.2">
      <c r="U1086" s="5"/>
    </row>
    <row r="1087" spans="21:21" x14ac:dyDescent="0.2">
      <c r="U1087" s="5"/>
    </row>
    <row r="1088" spans="21:21" x14ac:dyDescent="0.2">
      <c r="U1088" s="5"/>
    </row>
    <row r="1089" spans="21:21" x14ac:dyDescent="0.2">
      <c r="U1089" s="5"/>
    </row>
    <row r="1090" spans="21:21" x14ac:dyDescent="0.2">
      <c r="U1090" s="5"/>
    </row>
    <row r="1091" spans="21:21" x14ac:dyDescent="0.2">
      <c r="U1091" s="5"/>
    </row>
    <row r="1092" spans="21:21" x14ac:dyDescent="0.2">
      <c r="U1092" s="5"/>
    </row>
    <row r="1093" spans="21:21" x14ac:dyDescent="0.2">
      <c r="U1093" s="5"/>
    </row>
    <row r="1094" spans="21:21" x14ac:dyDescent="0.2">
      <c r="U1094" s="5"/>
    </row>
    <row r="1095" spans="21:21" x14ac:dyDescent="0.2">
      <c r="U1095" s="5"/>
    </row>
    <row r="1096" spans="21:21" x14ac:dyDescent="0.2">
      <c r="U1096" s="5"/>
    </row>
    <row r="1097" spans="21:21" x14ac:dyDescent="0.2">
      <c r="U1097" s="5"/>
    </row>
    <row r="1098" spans="21:21" x14ac:dyDescent="0.2">
      <c r="U1098" s="5"/>
    </row>
    <row r="1099" spans="21:21" x14ac:dyDescent="0.2">
      <c r="U1099" s="5"/>
    </row>
    <row r="1100" spans="21:21" x14ac:dyDescent="0.2">
      <c r="U1100" s="5"/>
    </row>
    <row r="1101" spans="21:21" x14ac:dyDescent="0.2">
      <c r="U1101" s="5"/>
    </row>
    <row r="1102" spans="21:21" x14ac:dyDescent="0.2">
      <c r="U1102" s="5"/>
    </row>
    <row r="1103" spans="21:21" x14ac:dyDescent="0.2">
      <c r="U1103" s="5"/>
    </row>
    <row r="1104" spans="21:21" x14ac:dyDescent="0.2">
      <c r="U1104" s="5"/>
    </row>
    <row r="1105" spans="21:21" x14ac:dyDescent="0.2">
      <c r="U1105" s="5"/>
    </row>
    <row r="1106" spans="21:21" x14ac:dyDescent="0.2">
      <c r="U1106" s="5"/>
    </row>
    <row r="1107" spans="21:21" x14ac:dyDescent="0.2">
      <c r="U1107" s="5"/>
    </row>
    <row r="1108" spans="21:21" x14ac:dyDescent="0.2">
      <c r="U1108" s="5"/>
    </row>
    <row r="1109" spans="21:21" x14ac:dyDescent="0.2">
      <c r="U1109" s="5"/>
    </row>
    <row r="1110" spans="21:21" x14ac:dyDescent="0.2">
      <c r="U1110" s="5"/>
    </row>
    <row r="1111" spans="21:21" x14ac:dyDescent="0.2">
      <c r="U1111" s="5"/>
    </row>
    <row r="1112" spans="21:21" x14ac:dyDescent="0.2">
      <c r="U1112" s="5"/>
    </row>
    <row r="1113" spans="21:21" x14ac:dyDescent="0.2">
      <c r="U1113" s="5"/>
    </row>
    <row r="1114" spans="21:21" x14ac:dyDescent="0.2">
      <c r="U1114" s="5"/>
    </row>
    <row r="1115" spans="21:21" x14ac:dyDescent="0.2">
      <c r="U1115" s="5"/>
    </row>
    <row r="1116" spans="21:21" x14ac:dyDescent="0.2">
      <c r="U1116" s="5"/>
    </row>
    <row r="1117" spans="21:21" x14ac:dyDescent="0.2">
      <c r="U1117" s="5"/>
    </row>
    <row r="1118" spans="21:21" x14ac:dyDescent="0.2">
      <c r="U1118" s="5"/>
    </row>
    <row r="1119" spans="21:21" x14ac:dyDescent="0.2">
      <c r="U1119" s="5"/>
    </row>
    <row r="1120" spans="21:21" x14ac:dyDescent="0.2">
      <c r="U1120" s="5"/>
    </row>
    <row r="1121" spans="21:21" x14ac:dyDescent="0.2">
      <c r="U1121" s="5"/>
    </row>
    <row r="1122" spans="21:21" x14ac:dyDescent="0.2">
      <c r="U1122" s="5"/>
    </row>
    <row r="1123" spans="21:21" x14ac:dyDescent="0.2">
      <c r="U1123" s="5"/>
    </row>
    <row r="1124" spans="21:21" x14ac:dyDescent="0.2">
      <c r="U1124" s="5"/>
    </row>
    <row r="1125" spans="21:21" x14ac:dyDescent="0.2">
      <c r="U1125" s="5"/>
    </row>
    <row r="1126" spans="21:21" x14ac:dyDescent="0.2">
      <c r="U1126" s="5"/>
    </row>
    <row r="1127" spans="21:21" x14ac:dyDescent="0.2">
      <c r="U1127" s="5"/>
    </row>
    <row r="1128" spans="21:21" x14ac:dyDescent="0.2">
      <c r="U1128" s="5"/>
    </row>
    <row r="1129" spans="21:21" x14ac:dyDescent="0.2">
      <c r="U1129" s="5"/>
    </row>
    <row r="1130" spans="21:21" x14ac:dyDescent="0.2">
      <c r="U1130" s="5"/>
    </row>
    <row r="1131" spans="21:21" x14ac:dyDescent="0.2">
      <c r="U1131" s="5"/>
    </row>
    <row r="1132" spans="21:21" x14ac:dyDescent="0.2">
      <c r="U1132" s="5"/>
    </row>
    <row r="1133" spans="21:21" x14ac:dyDescent="0.2">
      <c r="U1133" s="5"/>
    </row>
    <row r="1134" spans="21:21" x14ac:dyDescent="0.2">
      <c r="U1134" s="5"/>
    </row>
    <row r="1135" spans="21:21" x14ac:dyDescent="0.2">
      <c r="U1135" s="5"/>
    </row>
    <row r="1136" spans="21:21" x14ac:dyDescent="0.2">
      <c r="U1136" s="5"/>
    </row>
    <row r="1137" spans="21:21" x14ac:dyDescent="0.2">
      <c r="U1137" s="5"/>
    </row>
    <row r="1138" spans="21:21" x14ac:dyDescent="0.2">
      <c r="U1138" s="5"/>
    </row>
    <row r="1139" spans="21:21" x14ac:dyDescent="0.2">
      <c r="U1139" s="5"/>
    </row>
    <row r="1140" spans="21:21" x14ac:dyDescent="0.2">
      <c r="U1140" s="5"/>
    </row>
    <row r="1141" spans="21:21" x14ac:dyDescent="0.2">
      <c r="U1141" s="5"/>
    </row>
    <row r="1142" spans="21:21" x14ac:dyDescent="0.2">
      <c r="U1142" s="5"/>
    </row>
    <row r="1143" spans="21:21" x14ac:dyDescent="0.2">
      <c r="U1143" s="5"/>
    </row>
    <row r="1144" spans="21:21" x14ac:dyDescent="0.2">
      <c r="U1144" s="5"/>
    </row>
    <row r="1145" spans="21:21" x14ac:dyDescent="0.2">
      <c r="U1145" s="5"/>
    </row>
    <row r="1146" spans="21:21" x14ac:dyDescent="0.2">
      <c r="U1146" s="5"/>
    </row>
    <row r="1147" spans="21:21" x14ac:dyDescent="0.2">
      <c r="U1147" s="5"/>
    </row>
    <row r="1148" spans="21:21" x14ac:dyDescent="0.2">
      <c r="U1148" s="5"/>
    </row>
    <row r="1149" spans="21:21" x14ac:dyDescent="0.2">
      <c r="U1149" s="5"/>
    </row>
    <row r="1150" spans="21:21" x14ac:dyDescent="0.2">
      <c r="U1150" s="5"/>
    </row>
    <row r="1151" spans="21:21" x14ac:dyDescent="0.2">
      <c r="U1151" s="5"/>
    </row>
    <row r="1152" spans="21:21" x14ac:dyDescent="0.2">
      <c r="U1152" s="5"/>
    </row>
    <row r="1153" spans="21:21" x14ac:dyDescent="0.2">
      <c r="U1153" s="5"/>
    </row>
    <row r="1154" spans="21:21" x14ac:dyDescent="0.2">
      <c r="U1154" s="5"/>
    </row>
    <row r="1155" spans="21:21" x14ac:dyDescent="0.2">
      <c r="U1155" s="5"/>
    </row>
    <row r="1156" spans="21:21" x14ac:dyDescent="0.2">
      <c r="U1156" s="5"/>
    </row>
    <row r="1157" spans="21:21" x14ac:dyDescent="0.2">
      <c r="U1157" s="5"/>
    </row>
    <row r="1158" spans="21:21" x14ac:dyDescent="0.2">
      <c r="U1158" s="5"/>
    </row>
    <row r="1159" spans="21:21" x14ac:dyDescent="0.2">
      <c r="U1159" s="5"/>
    </row>
    <row r="1160" spans="21:21" x14ac:dyDescent="0.2">
      <c r="U1160" s="5"/>
    </row>
    <row r="1161" spans="21:21" x14ac:dyDescent="0.2">
      <c r="U1161" s="5"/>
    </row>
    <row r="1162" spans="21:21" x14ac:dyDescent="0.2">
      <c r="U1162" s="5"/>
    </row>
    <row r="1163" spans="21:21" x14ac:dyDescent="0.2">
      <c r="U1163" s="5"/>
    </row>
    <row r="1164" spans="21:21" x14ac:dyDescent="0.2">
      <c r="U1164" s="5"/>
    </row>
    <row r="1165" spans="21:21" x14ac:dyDescent="0.2">
      <c r="U1165" s="5"/>
    </row>
    <row r="1166" spans="21:21" x14ac:dyDescent="0.2">
      <c r="U1166" s="5"/>
    </row>
    <row r="1167" spans="21:21" x14ac:dyDescent="0.2">
      <c r="U1167" s="5"/>
    </row>
    <row r="1168" spans="21:21" x14ac:dyDescent="0.2">
      <c r="U1168" s="5"/>
    </row>
    <row r="1169" spans="21:21" x14ac:dyDescent="0.2">
      <c r="U1169" s="5"/>
    </row>
    <row r="1170" spans="21:21" x14ac:dyDescent="0.2">
      <c r="U1170" s="5"/>
    </row>
    <row r="1171" spans="21:21" x14ac:dyDescent="0.2">
      <c r="U1171" s="5"/>
    </row>
    <row r="1172" spans="21:21" x14ac:dyDescent="0.2">
      <c r="U1172" s="5"/>
    </row>
    <row r="1173" spans="21:21" x14ac:dyDescent="0.2">
      <c r="U1173" s="5"/>
    </row>
    <row r="1174" spans="21:21" x14ac:dyDescent="0.2">
      <c r="U1174" s="5"/>
    </row>
    <row r="1175" spans="21:21" x14ac:dyDescent="0.2">
      <c r="U1175" s="5"/>
    </row>
    <row r="1176" spans="21:21" x14ac:dyDescent="0.2">
      <c r="U1176" s="5"/>
    </row>
    <row r="1177" spans="21:21" x14ac:dyDescent="0.2">
      <c r="U1177" s="5"/>
    </row>
    <row r="1178" spans="21:21" x14ac:dyDescent="0.2">
      <c r="U1178" s="5"/>
    </row>
    <row r="1179" spans="21:21" x14ac:dyDescent="0.2">
      <c r="U1179" s="5"/>
    </row>
    <row r="1180" spans="21:21" x14ac:dyDescent="0.2">
      <c r="U1180" s="5"/>
    </row>
    <row r="1181" spans="21:21" x14ac:dyDescent="0.2">
      <c r="U1181" s="5"/>
    </row>
    <row r="1182" spans="21:21" x14ac:dyDescent="0.2">
      <c r="U1182" s="5"/>
    </row>
    <row r="1183" spans="21:21" x14ac:dyDescent="0.2">
      <c r="U1183" s="5"/>
    </row>
    <row r="1184" spans="21:21" x14ac:dyDescent="0.2">
      <c r="U1184" s="5"/>
    </row>
    <row r="1185" spans="21:21" x14ac:dyDescent="0.2">
      <c r="U1185" s="5"/>
    </row>
    <row r="1186" spans="21:21" x14ac:dyDescent="0.2">
      <c r="U1186" s="5"/>
    </row>
    <row r="1187" spans="21:21" x14ac:dyDescent="0.2">
      <c r="U1187" s="5"/>
    </row>
    <row r="1188" spans="21:21" x14ac:dyDescent="0.2">
      <c r="U1188" s="5"/>
    </row>
    <row r="1189" spans="21:21" x14ac:dyDescent="0.2">
      <c r="U1189" s="5"/>
    </row>
    <row r="1190" spans="21:21" x14ac:dyDescent="0.2">
      <c r="U1190" s="5"/>
    </row>
    <row r="1191" spans="21:21" x14ac:dyDescent="0.2">
      <c r="U1191" s="5"/>
    </row>
    <row r="1192" spans="21:21" x14ac:dyDescent="0.2">
      <c r="U1192" s="5"/>
    </row>
    <row r="1193" spans="21:21" x14ac:dyDescent="0.2">
      <c r="U1193" s="5"/>
    </row>
    <row r="1194" spans="21:21" x14ac:dyDescent="0.2">
      <c r="U1194" s="5"/>
    </row>
    <row r="1195" spans="21:21" x14ac:dyDescent="0.2">
      <c r="U1195" s="5"/>
    </row>
    <row r="1196" spans="21:21" x14ac:dyDescent="0.2">
      <c r="U1196" s="5"/>
    </row>
    <row r="1197" spans="21:21" x14ac:dyDescent="0.2">
      <c r="U1197" s="5"/>
    </row>
    <row r="1198" spans="21:21" x14ac:dyDescent="0.2">
      <c r="U1198" s="5"/>
    </row>
    <row r="1199" spans="21:21" x14ac:dyDescent="0.2">
      <c r="U1199" s="5"/>
    </row>
    <row r="1200" spans="21:21" x14ac:dyDescent="0.2">
      <c r="U1200" s="5"/>
    </row>
    <row r="1201" spans="21:21" x14ac:dyDescent="0.2">
      <c r="U1201" s="5"/>
    </row>
    <row r="1202" spans="21:21" x14ac:dyDescent="0.2">
      <c r="U1202" s="5"/>
    </row>
    <row r="1203" spans="21:21" x14ac:dyDescent="0.2">
      <c r="U1203" s="5"/>
    </row>
    <row r="1204" spans="21:21" x14ac:dyDescent="0.2">
      <c r="U1204" s="5"/>
    </row>
    <row r="1205" spans="21:21" x14ac:dyDescent="0.2">
      <c r="U1205" s="5"/>
    </row>
    <row r="1206" spans="21:21" x14ac:dyDescent="0.2">
      <c r="U1206" s="5"/>
    </row>
    <row r="1207" spans="21:21" x14ac:dyDescent="0.2">
      <c r="U1207" s="5"/>
    </row>
    <row r="1208" spans="21:21" x14ac:dyDescent="0.2">
      <c r="U1208" s="5"/>
    </row>
    <row r="1209" spans="21:21" x14ac:dyDescent="0.2">
      <c r="U1209" s="5"/>
    </row>
    <row r="1210" spans="21:21" x14ac:dyDescent="0.2">
      <c r="U1210" s="5"/>
    </row>
    <row r="1211" spans="21:21" x14ac:dyDescent="0.2">
      <c r="U1211" s="5"/>
    </row>
    <row r="1212" spans="21:21" x14ac:dyDescent="0.2">
      <c r="U1212" s="5"/>
    </row>
    <row r="1213" spans="21:21" x14ac:dyDescent="0.2">
      <c r="U1213" s="5"/>
    </row>
    <row r="1214" spans="21:21" x14ac:dyDescent="0.2">
      <c r="U1214" s="5"/>
    </row>
    <row r="1215" spans="21:21" x14ac:dyDescent="0.2">
      <c r="U1215" s="5"/>
    </row>
    <row r="1216" spans="21:21" x14ac:dyDescent="0.2">
      <c r="U1216" s="5"/>
    </row>
    <row r="1217" spans="21:21" x14ac:dyDescent="0.2">
      <c r="U1217" s="5"/>
    </row>
    <row r="1218" spans="21:21" x14ac:dyDescent="0.2">
      <c r="U1218" s="5"/>
    </row>
    <row r="1219" spans="21:21" x14ac:dyDescent="0.2">
      <c r="U1219" s="5"/>
    </row>
    <row r="1220" spans="21:21" x14ac:dyDescent="0.2">
      <c r="U1220" s="5"/>
    </row>
    <row r="1221" spans="21:21" x14ac:dyDescent="0.2">
      <c r="U1221" s="5"/>
    </row>
    <row r="1222" spans="21:21" x14ac:dyDescent="0.2">
      <c r="U1222" s="5"/>
    </row>
    <row r="1223" spans="21:21" x14ac:dyDescent="0.2">
      <c r="U1223" s="5"/>
    </row>
    <row r="1224" spans="21:21" x14ac:dyDescent="0.2">
      <c r="U1224" s="5"/>
    </row>
    <row r="1225" spans="21:21" x14ac:dyDescent="0.2">
      <c r="U1225" s="5"/>
    </row>
    <row r="1226" spans="21:21" x14ac:dyDescent="0.2">
      <c r="U1226" s="5"/>
    </row>
    <row r="1227" spans="21:21" x14ac:dyDescent="0.2">
      <c r="U1227" s="5"/>
    </row>
    <row r="1228" spans="21:21" x14ac:dyDescent="0.2">
      <c r="U1228" s="5"/>
    </row>
    <row r="1229" spans="21:21" x14ac:dyDescent="0.2">
      <c r="U1229" s="5"/>
    </row>
    <row r="1230" spans="21:21" x14ac:dyDescent="0.2">
      <c r="U1230" s="5"/>
    </row>
    <row r="1231" spans="21:21" x14ac:dyDescent="0.2">
      <c r="U1231" s="5"/>
    </row>
    <row r="1232" spans="21:21" x14ac:dyDescent="0.2">
      <c r="U1232" s="5"/>
    </row>
    <row r="1233" spans="21:21" x14ac:dyDescent="0.2">
      <c r="U1233" s="5"/>
    </row>
    <row r="1234" spans="21:21" x14ac:dyDescent="0.2">
      <c r="U1234" s="5"/>
    </row>
    <row r="1235" spans="21:21" x14ac:dyDescent="0.2">
      <c r="U1235" s="5"/>
    </row>
    <row r="1236" spans="21:21" x14ac:dyDescent="0.2">
      <c r="U1236" s="5"/>
    </row>
    <row r="1237" spans="21:21" x14ac:dyDescent="0.2">
      <c r="U1237" s="5"/>
    </row>
    <row r="1238" spans="21:21" x14ac:dyDescent="0.2">
      <c r="U1238" s="5"/>
    </row>
    <row r="1239" spans="21:21" x14ac:dyDescent="0.2">
      <c r="U1239" s="5"/>
    </row>
    <row r="1240" spans="21:21" x14ac:dyDescent="0.2">
      <c r="U1240" s="5"/>
    </row>
    <row r="1241" spans="21:21" x14ac:dyDescent="0.2">
      <c r="U1241" s="5"/>
    </row>
    <row r="1242" spans="21:21" x14ac:dyDescent="0.2">
      <c r="U1242" s="5"/>
    </row>
    <row r="1243" spans="21:21" x14ac:dyDescent="0.2">
      <c r="U1243" s="5"/>
    </row>
    <row r="1244" spans="21:21" x14ac:dyDescent="0.2">
      <c r="U1244" s="5"/>
    </row>
    <row r="1245" spans="21:21" x14ac:dyDescent="0.2">
      <c r="U1245" s="5"/>
    </row>
    <row r="1246" spans="21:21" x14ac:dyDescent="0.2">
      <c r="U1246" s="5"/>
    </row>
    <row r="1247" spans="21:21" x14ac:dyDescent="0.2">
      <c r="U1247" s="5"/>
    </row>
    <row r="1248" spans="21:21" x14ac:dyDescent="0.2">
      <c r="U1248" s="5"/>
    </row>
    <row r="1249" spans="21:21" x14ac:dyDescent="0.2">
      <c r="U1249" s="5"/>
    </row>
    <row r="1250" spans="21:21" x14ac:dyDescent="0.2">
      <c r="U1250" s="5"/>
    </row>
    <row r="1251" spans="21:21" x14ac:dyDescent="0.2">
      <c r="U1251" s="5"/>
    </row>
    <row r="1252" spans="21:21" x14ac:dyDescent="0.2">
      <c r="U1252" s="5"/>
    </row>
    <row r="1253" spans="21:21" x14ac:dyDescent="0.2">
      <c r="U1253" s="5"/>
    </row>
    <row r="1254" spans="21:21" x14ac:dyDescent="0.2">
      <c r="U1254" s="5"/>
    </row>
    <row r="1255" spans="21:21" x14ac:dyDescent="0.2">
      <c r="U1255" s="5"/>
    </row>
    <row r="1256" spans="21:21" x14ac:dyDescent="0.2">
      <c r="U1256" s="5"/>
    </row>
    <row r="1257" spans="21:21" x14ac:dyDescent="0.2">
      <c r="U1257" s="5"/>
    </row>
    <row r="1258" spans="21:21" x14ac:dyDescent="0.2">
      <c r="U1258" s="5"/>
    </row>
    <row r="1259" spans="21:21" x14ac:dyDescent="0.2">
      <c r="U1259" s="5"/>
    </row>
    <row r="1260" spans="21:21" x14ac:dyDescent="0.2">
      <c r="U1260" s="5"/>
    </row>
    <row r="1261" spans="21:21" x14ac:dyDescent="0.2">
      <c r="U1261" s="5"/>
    </row>
    <row r="1262" spans="21:21" x14ac:dyDescent="0.2">
      <c r="U1262" s="5"/>
    </row>
    <row r="1263" spans="21:21" x14ac:dyDescent="0.2">
      <c r="U1263" s="5"/>
    </row>
    <row r="1264" spans="21:21" x14ac:dyDescent="0.2">
      <c r="U1264" s="5"/>
    </row>
    <row r="1265" spans="21:21" x14ac:dyDescent="0.2">
      <c r="U1265" s="5"/>
    </row>
    <row r="1266" spans="21:21" x14ac:dyDescent="0.2">
      <c r="U1266" s="5"/>
    </row>
    <row r="1267" spans="21:21" x14ac:dyDescent="0.2">
      <c r="U1267" s="5"/>
    </row>
    <row r="1268" spans="21:21" x14ac:dyDescent="0.2">
      <c r="U1268" s="5"/>
    </row>
    <row r="1269" spans="21:21" x14ac:dyDescent="0.2">
      <c r="U1269" s="5"/>
    </row>
    <row r="1270" spans="21:21" x14ac:dyDescent="0.2">
      <c r="U1270" s="5"/>
    </row>
    <row r="1271" spans="21:21" x14ac:dyDescent="0.2">
      <c r="U1271" s="5"/>
    </row>
    <row r="1272" spans="21:21" x14ac:dyDescent="0.2">
      <c r="U1272" s="5"/>
    </row>
    <row r="1273" spans="21:21" x14ac:dyDescent="0.2">
      <c r="U1273" s="5"/>
    </row>
    <row r="1274" spans="21:21" x14ac:dyDescent="0.2">
      <c r="U1274" s="5"/>
    </row>
    <row r="1275" spans="21:21" x14ac:dyDescent="0.2">
      <c r="U1275" s="5"/>
    </row>
    <row r="1276" spans="21:21" x14ac:dyDescent="0.2">
      <c r="U1276" s="5"/>
    </row>
    <row r="1277" spans="21:21" x14ac:dyDescent="0.2">
      <c r="U1277" s="5"/>
    </row>
    <row r="1278" spans="21:21" x14ac:dyDescent="0.2">
      <c r="U1278" s="5"/>
    </row>
    <row r="1279" spans="21:21" x14ac:dyDescent="0.2">
      <c r="U1279" s="5"/>
    </row>
    <row r="1280" spans="21:21" x14ac:dyDescent="0.2">
      <c r="U1280" s="5"/>
    </row>
    <row r="1281" spans="21:21" x14ac:dyDescent="0.2">
      <c r="U1281" s="5"/>
    </row>
    <row r="1282" spans="21:21" x14ac:dyDescent="0.2">
      <c r="U1282" s="5"/>
    </row>
    <row r="1283" spans="21:21" x14ac:dyDescent="0.2">
      <c r="U1283" s="5"/>
    </row>
    <row r="1284" spans="21:21" x14ac:dyDescent="0.2">
      <c r="U1284" s="5"/>
    </row>
    <row r="1285" spans="21:21" x14ac:dyDescent="0.2">
      <c r="U1285" s="5"/>
    </row>
    <row r="1286" spans="21:21" x14ac:dyDescent="0.2">
      <c r="U1286" s="5"/>
    </row>
    <row r="1287" spans="21:21" x14ac:dyDescent="0.2">
      <c r="U1287" s="5"/>
    </row>
    <row r="1288" spans="21:21" x14ac:dyDescent="0.2">
      <c r="U1288" s="5"/>
    </row>
    <row r="1289" spans="21:21" x14ac:dyDescent="0.2">
      <c r="U1289" s="5"/>
    </row>
    <row r="1290" spans="21:21" x14ac:dyDescent="0.2">
      <c r="U1290" s="5"/>
    </row>
    <row r="1291" spans="21:21" x14ac:dyDescent="0.2">
      <c r="U1291" s="5"/>
    </row>
    <row r="1292" spans="21:21" x14ac:dyDescent="0.2">
      <c r="U1292" s="5"/>
    </row>
    <row r="1293" spans="21:21" x14ac:dyDescent="0.2">
      <c r="U1293" s="5"/>
    </row>
    <row r="1294" spans="21:21" x14ac:dyDescent="0.2">
      <c r="U1294" s="5"/>
    </row>
    <row r="1295" spans="21:21" x14ac:dyDescent="0.2">
      <c r="U1295" s="5"/>
    </row>
    <row r="1296" spans="21:21" x14ac:dyDescent="0.2">
      <c r="U1296" s="5"/>
    </row>
    <row r="1297" spans="21:21" x14ac:dyDescent="0.2">
      <c r="U1297" s="5"/>
    </row>
    <row r="1298" spans="21:21" x14ac:dyDescent="0.2">
      <c r="U1298" s="5"/>
    </row>
    <row r="1299" spans="21:21" x14ac:dyDescent="0.2">
      <c r="U1299" s="5"/>
    </row>
    <row r="1300" spans="21:21" x14ac:dyDescent="0.2">
      <c r="U1300" s="5"/>
    </row>
    <row r="1301" spans="21:21" x14ac:dyDescent="0.2">
      <c r="U1301" s="5"/>
    </row>
    <row r="1302" spans="21:21" x14ac:dyDescent="0.2">
      <c r="U1302" s="5"/>
    </row>
    <row r="1303" spans="21:21" x14ac:dyDescent="0.2">
      <c r="U1303" s="5"/>
    </row>
    <row r="1304" spans="21:21" x14ac:dyDescent="0.2">
      <c r="U1304" s="5"/>
    </row>
    <row r="1305" spans="21:21" x14ac:dyDescent="0.2">
      <c r="U1305" s="5"/>
    </row>
    <row r="1306" spans="21:21" x14ac:dyDescent="0.2">
      <c r="U1306" s="5"/>
    </row>
    <row r="1307" spans="21:21" x14ac:dyDescent="0.2">
      <c r="U1307" s="5"/>
    </row>
    <row r="1308" spans="21:21" x14ac:dyDescent="0.2">
      <c r="U1308" s="5"/>
    </row>
    <row r="1309" spans="21:21" x14ac:dyDescent="0.2">
      <c r="U1309" s="5"/>
    </row>
    <row r="1310" spans="21:21" x14ac:dyDescent="0.2">
      <c r="U1310" s="5"/>
    </row>
    <row r="1311" spans="21:21" x14ac:dyDescent="0.2">
      <c r="U1311" s="5"/>
    </row>
    <row r="1312" spans="21:21" x14ac:dyDescent="0.2">
      <c r="U1312" s="5"/>
    </row>
    <row r="1313" spans="21:21" x14ac:dyDescent="0.2">
      <c r="U1313" s="5"/>
    </row>
    <row r="1314" spans="21:21" x14ac:dyDescent="0.2">
      <c r="U1314" s="5"/>
    </row>
    <row r="1315" spans="21:21" x14ac:dyDescent="0.2">
      <c r="U1315" s="5"/>
    </row>
    <row r="1316" spans="21:21" x14ac:dyDescent="0.2">
      <c r="U1316" s="5"/>
    </row>
    <row r="1317" spans="21:21" x14ac:dyDescent="0.2">
      <c r="U1317" s="5"/>
    </row>
    <row r="1318" spans="21:21" x14ac:dyDescent="0.2">
      <c r="U1318" s="5"/>
    </row>
    <row r="1319" spans="21:21" x14ac:dyDescent="0.2">
      <c r="U1319" s="5"/>
    </row>
    <row r="1320" spans="21:21" x14ac:dyDescent="0.2">
      <c r="U1320" s="5"/>
    </row>
    <row r="1321" spans="21:21" x14ac:dyDescent="0.2">
      <c r="U1321" s="5"/>
    </row>
    <row r="1322" spans="21:21" x14ac:dyDescent="0.2">
      <c r="U1322" s="5"/>
    </row>
    <row r="1323" spans="21:21" x14ac:dyDescent="0.2">
      <c r="U1323" s="5"/>
    </row>
    <row r="1324" spans="21:21" x14ac:dyDescent="0.2">
      <c r="U1324" s="5"/>
    </row>
    <row r="1325" spans="21:21" x14ac:dyDescent="0.2">
      <c r="U1325" s="5"/>
    </row>
    <row r="1326" spans="21:21" x14ac:dyDescent="0.2">
      <c r="U1326" s="5"/>
    </row>
    <row r="1327" spans="21:21" x14ac:dyDescent="0.2">
      <c r="U1327" s="5"/>
    </row>
    <row r="1328" spans="21:21" x14ac:dyDescent="0.2">
      <c r="U1328" s="5"/>
    </row>
    <row r="1329" spans="21:21" x14ac:dyDescent="0.2">
      <c r="U1329" s="5"/>
    </row>
    <row r="1330" spans="21:21" x14ac:dyDescent="0.2">
      <c r="U1330" s="5"/>
    </row>
    <row r="1331" spans="21:21" x14ac:dyDescent="0.2">
      <c r="U1331" s="5"/>
    </row>
    <row r="1332" spans="21:21" x14ac:dyDescent="0.2">
      <c r="U1332" s="5"/>
    </row>
    <row r="1333" spans="21:21" x14ac:dyDescent="0.2">
      <c r="U1333" s="5"/>
    </row>
    <row r="1334" spans="21:21" x14ac:dyDescent="0.2">
      <c r="U1334" s="5"/>
    </row>
    <row r="1335" spans="21:21" x14ac:dyDescent="0.2">
      <c r="U1335" s="5"/>
    </row>
    <row r="1336" spans="21:21" x14ac:dyDescent="0.2">
      <c r="U1336" s="5"/>
    </row>
    <row r="1337" spans="21:21" x14ac:dyDescent="0.2">
      <c r="U1337" s="5"/>
    </row>
    <row r="1338" spans="21:21" x14ac:dyDescent="0.2">
      <c r="U1338" s="5"/>
    </row>
    <row r="1339" spans="21:21" x14ac:dyDescent="0.2">
      <c r="U1339" s="5"/>
    </row>
    <row r="1340" spans="21:21" x14ac:dyDescent="0.2">
      <c r="U1340" s="5"/>
    </row>
    <row r="1341" spans="21:21" x14ac:dyDescent="0.2">
      <c r="U1341" s="5"/>
    </row>
    <row r="1342" spans="21:21" x14ac:dyDescent="0.2">
      <c r="U1342" s="5"/>
    </row>
    <row r="1343" spans="21:21" x14ac:dyDescent="0.2">
      <c r="U1343" s="5"/>
    </row>
    <row r="1344" spans="21:21" x14ac:dyDescent="0.2">
      <c r="U1344" s="5"/>
    </row>
    <row r="1345" spans="21:21" x14ac:dyDescent="0.2">
      <c r="U1345" s="5"/>
    </row>
    <row r="1346" spans="21:21" x14ac:dyDescent="0.2">
      <c r="U1346" s="5"/>
    </row>
    <row r="1347" spans="21:21" x14ac:dyDescent="0.2">
      <c r="U1347" s="5"/>
    </row>
    <row r="1348" spans="21:21" x14ac:dyDescent="0.2">
      <c r="U1348" s="5"/>
    </row>
    <row r="1349" spans="21:21" x14ac:dyDescent="0.2">
      <c r="U1349" s="5"/>
    </row>
    <row r="1350" spans="21:21" x14ac:dyDescent="0.2">
      <c r="U1350" s="5"/>
    </row>
    <row r="1351" spans="21:21" x14ac:dyDescent="0.2">
      <c r="U1351" s="5"/>
    </row>
    <row r="1352" spans="21:21" x14ac:dyDescent="0.2">
      <c r="U1352" s="5"/>
    </row>
    <row r="1353" spans="21:21" x14ac:dyDescent="0.2">
      <c r="U1353" s="5"/>
    </row>
    <row r="1354" spans="21:21" x14ac:dyDescent="0.2">
      <c r="U1354" s="5"/>
    </row>
    <row r="1355" spans="21:21" x14ac:dyDescent="0.2">
      <c r="U1355" s="5"/>
    </row>
    <row r="1356" spans="21:21" x14ac:dyDescent="0.2">
      <c r="U1356" s="5"/>
    </row>
    <row r="1357" spans="21:21" x14ac:dyDescent="0.2">
      <c r="U1357" s="5"/>
    </row>
    <row r="1358" spans="21:21" x14ac:dyDescent="0.2">
      <c r="U1358" s="5"/>
    </row>
    <row r="1359" spans="21:21" x14ac:dyDescent="0.2">
      <c r="U1359" s="5"/>
    </row>
    <row r="1360" spans="21:21" x14ac:dyDescent="0.2">
      <c r="U1360" s="5"/>
    </row>
    <row r="1361" spans="21:21" x14ac:dyDescent="0.2">
      <c r="U1361" s="5"/>
    </row>
    <row r="1362" spans="21:21" x14ac:dyDescent="0.2">
      <c r="U1362" s="5"/>
    </row>
    <row r="1363" spans="21:21" x14ac:dyDescent="0.2">
      <c r="U1363" s="5"/>
    </row>
    <row r="1364" spans="21:21" x14ac:dyDescent="0.2">
      <c r="U1364" s="5"/>
    </row>
    <row r="1365" spans="21:21" x14ac:dyDescent="0.2">
      <c r="U1365" s="5"/>
    </row>
    <row r="1366" spans="21:21" x14ac:dyDescent="0.2">
      <c r="U1366" s="5"/>
    </row>
    <row r="1367" spans="21:21" x14ac:dyDescent="0.2">
      <c r="U1367" s="5"/>
    </row>
    <row r="1368" spans="21:21" x14ac:dyDescent="0.2">
      <c r="U1368" s="5"/>
    </row>
    <row r="1369" spans="21:21" x14ac:dyDescent="0.2">
      <c r="U1369" s="5"/>
    </row>
    <row r="1370" spans="21:21" x14ac:dyDescent="0.2">
      <c r="U1370" s="5"/>
    </row>
    <row r="1371" spans="21:21" x14ac:dyDescent="0.2">
      <c r="U1371" s="5"/>
    </row>
    <row r="1372" spans="21:21" x14ac:dyDescent="0.2">
      <c r="U1372" s="5"/>
    </row>
    <row r="1373" spans="21:21" x14ac:dyDescent="0.2">
      <c r="U1373" s="5"/>
    </row>
    <row r="1374" spans="21:21" x14ac:dyDescent="0.2">
      <c r="U1374" s="5"/>
    </row>
    <row r="1375" spans="21:21" x14ac:dyDescent="0.2">
      <c r="U1375" s="5"/>
    </row>
    <row r="1376" spans="21:21" x14ac:dyDescent="0.2">
      <c r="U1376" s="5"/>
    </row>
    <row r="1377" spans="21:21" x14ac:dyDescent="0.2">
      <c r="U1377" s="5"/>
    </row>
    <row r="1378" spans="21:21" x14ac:dyDescent="0.2">
      <c r="U1378" s="5"/>
    </row>
    <row r="1379" spans="21:21" x14ac:dyDescent="0.2">
      <c r="U1379" s="5"/>
    </row>
    <row r="1380" spans="21:21" x14ac:dyDescent="0.2">
      <c r="U1380" s="5"/>
    </row>
    <row r="1381" spans="21:21" x14ac:dyDescent="0.2">
      <c r="U1381" s="5"/>
    </row>
    <row r="1382" spans="21:21" x14ac:dyDescent="0.2">
      <c r="U1382" s="5"/>
    </row>
    <row r="1383" spans="21:21" x14ac:dyDescent="0.2">
      <c r="U1383" s="5"/>
    </row>
    <row r="1384" spans="21:21" x14ac:dyDescent="0.2">
      <c r="U1384" s="5"/>
    </row>
    <row r="1385" spans="21:21" x14ac:dyDescent="0.2">
      <c r="U1385" s="5"/>
    </row>
    <row r="1386" spans="21:21" x14ac:dyDescent="0.2">
      <c r="U1386" s="5"/>
    </row>
    <row r="1387" spans="21:21" x14ac:dyDescent="0.2">
      <c r="U1387" s="5"/>
    </row>
    <row r="1388" spans="21:21" x14ac:dyDescent="0.2">
      <c r="U1388" s="5"/>
    </row>
    <row r="1389" spans="21:21" x14ac:dyDescent="0.2">
      <c r="U1389" s="5"/>
    </row>
    <row r="1390" spans="21:21" x14ac:dyDescent="0.2">
      <c r="U1390" s="5"/>
    </row>
    <row r="1391" spans="21:21" x14ac:dyDescent="0.2">
      <c r="U1391" s="5"/>
    </row>
    <row r="1392" spans="21:21" x14ac:dyDescent="0.2">
      <c r="U1392" s="5"/>
    </row>
    <row r="1393" spans="21:21" x14ac:dyDescent="0.2">
      <c r="U1393" s="5"/>
    </row>
    <row r="1394" spans="21:21" x14ac:dyDescent="0.2">
      <c r="U1394" s="5"/>
    </row>
    <row r="1395" spans="21:21" x14ac:dyDescent="0.2">
      <c r="U1395" s="5"/>
    </row>
    <row r="1396" spans="21:21" x14ac:dyDescent="0.2">
      <c r="U1396" s="5"/>
    </row>
    <row r="1397" spans="21:21" x14ac:dyDescent="0.2">
      <c r="U1397" s="5"/>
    </row>
    <row r="1398" spans="21:21" x14ac:dyDescent="0.2">
      <c r="U1398" s="5"/>
    </row>
    <row r="1399" spans="21:21" x14ac:dyDescent="0.2">
      <c r="U1399" s="5"/>
    </row>
    <row r="1400" spans="21:21" x14ac:dyDescent="0.2">
      <c r="U1400" s="5"/>
    </row>
    <row r="1401" spans="21:21" x14ac:dyDescent="0.2">
      <c r="U1401" s="5"/>
    </row>
    <row r="1402" spans="21:21" x14ac:dyDescent="0.2">
      <c r="U1402" s="5"/>
    </row>
    <row r="1403" spans="21:21" x14ac:dyDescent="0.2">
      <c r="U1403" s="5"/>
    </row>
    <row r="1404" spans="21:21" x14ac:dyDescent="0.2">
      <c r="U1404" s="5"/>
    </row>
    <row r="1405" spans="21:21" x14ac:dyDescent="0.2">
      <c r="U1405" s="5"/>
    </row>
    <row r="1406" spans="21:21" x14ac:dyDescent="0.2">
      <c r="U1406" s="5"/>
    </row>
    <row r="1407" spans="21:21" x14ac:dyDescent="0.2">
      <c r="U1407" s="5"/>
    </row>
    <row r="1408" spans="21:21" x14ac:dyDescent="0.2">
      <c r="U1408" s="5"/>
    </row>
    <row r="1409" spans="21:21" x14ac:dyDescent="0.2">
      <c r="U1409" s="5"/>
    </row>
    <row r="1410" spans="21:21" x14ac:dyDescent="0.2">
      <c r="U1410" s="5"/>
    </row>
    <row r="1411" spans="21:21" x14ac:dyDescent="0.2">
      <c r="U1411" s="5"/>
    </row>
    <row r="1412" spans="21:21" x14ac:dyDescent="0.2">
      <c r="U1412" s="5"/>
    </row>
    <row r="1413" spans="21:21" x14ac:dyDescent="0.2">
      <c r="U1413" s="5"/>
    </row>
    <row r="1414" spans="21:21" x14ac:dyDescent="0.2">
      <c r="U1414" s="5"/>
    </row>
    <row r="1415" spans="21:21" x14ac:dyDescent="0.2">
      <c r="U1415" s="5"/>
    </row>
    <row r="1416" spans="21:21" x14ac:dyDescent="0.2">
      <c r="U1416" s="5"/>
    </row>
    <row r="1417" spans="21:21" x14ac:dyDescent="0.2">
      <c r="U1417" s="5"/>
    </row>
    <row r="1418" spans="21:21" x14ac:dyDescent="0.2">
      <c r="U1418" s="5"/>
    </row>
    <row r="1419" spans="21:21" x14ac:dyDescent="0.2">
      <c r="U1419" s="5"/>
    </row>
    <row r="1420" spans="21:21" x14ac:dyDescent="0.2">
      <c r="U1420" s="5"/>
    </row>
    <row r="1421" spans="21:21" x14ac:dyDescent="0.2">
      <c r="U1421" s="5"/>
    </row>
    <row r="1422" spans="21:21" x14ac:dyDescent="0.2">
      <c r="U1422" s="5"/>
    </row>
    <row r="1423" spans="21:21" x14ac:dyDescent="0.2">
      <c r="U1423" s="5"/>
    </row>
    <row r="1424" spans="21:21" x14ac:dyDescent="0.2">
      <c r="U1424" s="5"/>
    </row>
    <row r="1425" spans="21:21" x14ac:dyDescent="0.2">
      <c r="U1425" s="5"/>
    </row>
    <row r="1426" spans="21:21" x14ac:dyDescent="0.2">
      <c r="U1426" s="5"/>
    </row>
    <row r="1427" spans="21:21" x14ac:dyDescent="0.2">
      <c r="U1427" s="5"/>
    </row>
    <row r="1428" spans="21:21" x14ac:dyDescent="0.2">
      <c r="U1428" s="5"/>
    </row>
    <row r="1429" spans="21:21" x14ac:dyDescent="0.2">
      <c r="U1429" s="5"/>
    </row>
    <row r="1430" spans="21:21" x14ac:dyDescent="0.2">
      <c r="U1430" s="5"/>
    </row>
    <row r="1431" spans="21:21" x14ac:dyDescent="0.2">
      <c r="U1431" s="5"/>
    </row>
    <row r="1432" spans="21:21" x14ac:dyDescent="0.2">
      <c r="U1432" s="5"/>
    </row>
    <row r="1433" spans="21:21" x14ac:dyDescent="0.2">
      <c r="U1433" s="5"/>
    </row>
    <row r="1434" spans="21:21" x14ac:dyDescent="0.2">
      <c r="U1434" s="5"/>
    </row>
    <row r="1435" spans="21:21" x14ac:dyDescent="0.2">
      <c r="U1435" s="5"/>
    </row>
    <row r="1436" spans="21:21" x14ac:dyDescent="0.2">
      <c r="U1436" s="5"/>
    </row>
    <row r="1437" spans="21:21" x14ac:dyDescent="0.2">
      <c r="U1437" s="5"/>
    </row>
    <row r="1438" spans="21:21" x14ac:dyDescent="0.2">
      <c r="U1438" s="5"/>
    </row>
    <row r="1439" spans="21:21" x14ac:dyDescent="0.2">
      <c r="U1439" s="5"/>
    </row>
    <row r="1440" spans="21:21" x14ac:dyDescent="0.2">
      <c r="U1440" s="5"/>
    </row>
    <row r="1441" spans="21:21" x14ac:dyDescent="0.2">
      <c r="U1441" s="5"/>
    </row>
    <row r="1442" spans="21:21" x14ac:dyDescent="0.2">
      <c r="U1442" s="5"/>
    </row>
    <row r="1443" spans="21:21" x14ac:dyDescent="0.2">
      <c r="U1443" s="5"/>
    </row>
    <row r="1444" spans="21:21" x14ac:dyDescent="0.2">
      <c r="U1444" s="5"/>
    </row>
    <row r="1445" spans="21:21" x14ac:dyDescent="0.2">
      <c r="U1445" s="5"/>
    </row>
    <row r="1446" spans="21:21" x14ac:dyDescent="0.2">
      <c r="U1446" s="5"/>
    </row>
    <row r="1447" spans="21:21" x14ac:dyDescent="0.2">
      <c r="U1447" s="5"/>
    </row>
    <row r="1448" spans="21:21" x14ac:dyDescent="0.2">
      <c r="U1448" s="5"/>
    </row>
    <row r="1449" spans="21:21" x14ac:dyDescent="0.2">
      <c r="U1449" s="5"/>
    </row>
    <row r="1450" spans="21:21" x14ac:dyDescent="0.2">
      <c r="U1450" s="5"/>
    </row>
    <row r="1451" spans="21:21" x14ac:dyDescent="0.2">
      <c r="U1451" s="5"/>
    </row>
    <row r="1452" spans="21:21" x14ac:dyDescent="0.2">
      <c r="U1452" s="5"/>
    </row>
    <row r="1453" spans="21:21" x14ac:dyDescent="0.2">
      <c r="U1453" s="5"/>
    </row>
    <row r="1454" spans="21:21" x14ac:dyDescent="0.2">
      <c r="U1454" s="5"/>
    </row>
    <row r="1455" spans="21:21" x14ac:dyDescent="0.2">
      <c r="U1455" s="5"/>
    </row>
    <row r="1456" spans="21:21" x14ac:dyDescent="0.2">
      <c r="U1456" s="5"/>
    </row>
    <row r="1457" spans="21:21" x14ac:dyDescent="0.2">
      <c r="U1457" s="5"/>
    </row>
    <row r="1458" spans="21:21" x14ac:dyDescent="0.2">
      <c r="U1458" s="5"/>
    </row>
    <row r="1459" spans="21:21" x14ac:dyDescent="0.2">
      <c r="U1459" s="5"/>
    </row>
    <row r="1460" spans="21:21" x14ac:dyDescent="0.2">
      <c r="U1460" s="5"/>
    </row>
    <row r="1461" spans="21:21" x14ac:dyDescent="0.2">
      <c r="U1461" s="5"/>
    </row>
    <row r="1462" spans="21:21" x14ac:dyDescent="0.2">
      <c r="U1462" s="5"/>
    </row>
    <row r="1463" spans="21:21" x14ac:dyDescent="0.2">
      <c r="U1463" s="5"/>
    </row>
    <row r="1464" spans="21:21" x14ac:dyDescent="0.2">
      <c r="U1464" s="5"/>
    </row>
    <row r="1465" spans="21:21" x14ac:dyDescent="0.2">
      <c r="U1465" s="5"/>
    </row>
    <row r="1466" spans="21:21" x14ac:dyDescent="0.2">
      <c r="U1466" s="5"/>
    </row>
    <row r="1467" spans="21:21" x14ac:dyDescent="0.2">
      <c r="U1467" s="5"/>
    </row>
    <row r="1468" spans="21:21" x14ac:dyDescent="0.2">
      <c r="U1468" s="5"/>
    </row>
    <row r="1469" spans="21:21" x14ac:dyDescent="0.2">
      <c r="U1469" s="5"/>
    </row>
    <row r="1470" spans="21:21" x14ac:dyDescent="0.2">
      <c r="U1470" s="5"/>
    </row>
    <row r="1471" spans="21:21" x14ac:dyDescent="0.2">
      <c r="U1471" s="5"/>
    </row>
    <row r="1472" spans="21:21" x14ac:dyDescent="0.2">
      <c r="U1472" s="5"/>
    </row>
    <row r="1473" spans="21:21" x14ac:dyDescent="0.2">
      <c r="U1473" s="5"/>
    </row>
    <row r="1474" spans="21:21" x14ac:dyDescent="0.2">
      <c r="U1474" s="5"/>
    </row>
    <row r="1475" spans="21:21" x14ac:dyDescent="0.2">
      <c r="U1475" s="5"/>
    </row>
    <row r="1476" spans="21:21" x14ac:dyDescent="0.2">
      <c r="U1476" s="5"/>
    </row>
    <row r="1477" spans="21:21" x14ac:dyDescent="0.2">
      <c r="U1477" s="5"/>
    </row>
    <row r="1478" spans="21:21" x14ac:dyDescent="0.2">
      <c r="U1478" s="5"/>
    </row>
    <row r="1479" spans="21:21" x14ac:dyDescent="0.2">
      <c r="U1479" s="5"/>
    </row>
    <row r="1480" spans="21:21" x14ac:dyDescent="0.2">
      <c r="U1480" s="5"/>
    </row>
    <row r="1481" spans="21:21" x14ac:dyDescent="0.2">
      <c r="U1481" s="5"/>
    </row>
    <row r="1482" spans="21:21" x14ac:dyDescent="0.2">
      <c r="U1482" s="5"/>
    </row>
    <row r="1483" spans="21:21" x14ac:dyDescent="0.2">
      <c r="U1483" s="5"/>
    </row>
    <row r="1484" spans="21:21" x14ac:dyDescent="0.2">
      <c r="U1484" s="5"/>
    </row>
    <row r="1485" spans="21:21" x14ac:dyDescent="0.2">
      <c r="U1485" s="5"/>
    </row>
    <row r="1486" spans="21:21" x14ac:dyDescent="0.2">
      <c r="U1486" s="5"/>
    </row>
    <row r="1487" spans="21:21" x14ac:dyDescent="0.2">
      <c r="U1487" s="5"/>
    </row>
    <row r="1488" spans="21:21" x14ac:dyDescent="0.2">
      <c r="U1488" s="5"/>
    </row>
    <row r="1489" spans="21:21" x14ac:dyDescent="0.2">
      <c r="U1489" s="5"/>
    </row>
    <row r="1490" spans="21:21" x14ac:dyDescent="0.2">
      <c r="U1490" s="5"/>
    </row>
    <row r="1491" spans="21:21" x14ac:dyDescent="0.2">
      <c r="U1491" s="5"/>
    </row>
    <row r="1492" spans="21:21" x14ac:dyDescent="0.2">
      <c r="U1492" s="5"/>
    </row>
    <row r="1493" spans="21:21" x14ac:dyDescent="0.2">
      <c r="U1493" s="5"/>
    </row>
    <row r="1494" spans="21:21" x14ac:dyDescent="0.2">
      <c r="U1494" s="5"/>
    </row>
    <row r="1495" spans="21:21" x14ac:dyDescent="0.2">
      <c r="U1495" s="5"/>
    </row>
    <row r="1496" spans="21:21" x14ac:dyDescent="0.2">
      <c r="U1496" s="5"/>
    </row>
    <row r="1497" spans="21:21" x14ac:dyDescent="0.2">
      <c r="U1497" s="5"/>
    </row>
    <row r="1498" spans="21:21" x14ac:dyDescent="0.2">
      <c r="U1498" s="5"/>
    </row>
    <row r="1499" spans="21:21" x14ac:dyDescent="0.2">
      <c r="U1499" s="5"/>
    </row>
    <row r="1500" spans="21:21" x14ac:dyDescent="0.2">
      <c r="U1500" s="5"/>
    </row>
    <row r="1501" spans="21:21" x14ac:dyDescent="0.2">
      <c r="U1501" s="5"/>
    </row>
    <row r="1502" spans="21:21" x14ac:dyDescent="0.2">
      <c r="U1502" s="5"/>
    </row>
    <row r="1503" spans="21:21" x14ac:dyDescent="0.2">
      <c r="U1503" s="5"/>
    </row>
    <row r="1504" spans="21:21" x14ac:dyDescent="0.2">
      <c r="U1504" s="5"/>
    </row>
    <row r="1505" spans="21:21" x14ac:dyDescent="0.2">
      <c r="U1505" s="5"/>
    </row>
    <row r="1506" spans="21:21" x14ac:dyDescent="0.2">
      <c r="U1506" s="5"/>
    </row>
    <row r="1507" spans="21:21" x14ac:dyDescent="0.2">
      <c r="U1507" s="5"/>
    </row>
    <row r="1508" spans="21:21" x14ac:dyDescent="0.2">
      <c r="U1508" s="5"/>
    </row>
    <row r="1509" spans="21:21" x14ac:dyDescent="0.2">
      <c r="U1509" s="5"/>
    </row>
    <row r="1510" spans="21:21" x14ac:dyDescent="0.2">
      <c r="U1510" s="5"/>
    </row>
    <row r="1511" spans="21:21" x14ac:dyDescent="0.2">
      <c r="U1511" s="5"/>
    </row>
    <row r="1512" spans="21:21" x14ac:dyDescent="0.2">
      <c r="U1512" s="5"/>
    </row>
    <row r="1513" spans="21:21" x14ac:dyDescent="0.2">
      <c r="U1513" s="5"/>
    </row>
    <row r="1514" spans="21:21" x14ac:dyDescent="0.2">
      <c r="U1514" s="5"/>
    </row>
    <row r="1515" spans="21:21" x14ac:dyDescent="0.2">
      <c r="U1515" s="5"/>
    </row>
    <row r="1516" spans="21:21" x14ac:dyDescent="0.2">
      <c r="U1516" s="5"/>
    </row>
    <row r="1517" spans="21:21" x14ac:dyDescent="0.2">
      <c r="U1517" s="5"/>
    </row>
    <row r="1518" spans="21:21" x14ac:dyDescent="0.2">
      <c r="U1518" s="5"/>
    </row>
    <row r="1519" spans="21:21" x14ac:dyDescent="0.2">
      <c r="U1519" s="5"/>
    </row>
    <row r="1520" spans="21:21" x14ac:dyDescent="0.2">
      <c r="U1520" s="5"/>
    </row>
    <row r="1521" spans="21:21" x14ac:dyDescent="0.2">
      <c r="U1521" s="5"/>
    </row>
    <row r="1522" spans="21:21" x14ac:dyDescent="0.2">
      <c r="U1522" s="5"/>
    </row>
    <row r="1523" spans="21:21" x14ac:dyDescent="0.2">
      <c r="U1523" s="5"/>
    </row>
    <row r="1524" spans="21:21" x14ac:dyDescent="0.2">
      <c r="U1524" s="5"/>
    </row>
    <row r="1525" spans="21:21" x14ac:dyDescent="0.2">
      <c r="U1525" s="5"/>
    </row>
    <row r="1526" spans="21:21" x14ac:dyDescent="0.2">
      <c r="U1526" s="5"/>
    </row>
    <row r="1527" spans="21:21" x14ac:dyDescent="0.2">
      <c r="U1527" s="5"/>
    </row>
    <row r="1528" spans="21:21" x14ac:dyDescent="0.2">
      <c r="U1528" s="5"/>
    </row>
    <row r="1529" spans="21:21" x14ac:dyDescent="0.2">
      <c r="U1529" s="5"/>
    </row>
    <row r="1530" spans="21:21" x14ac:dyDescent="0.2">
      <c r="U1530" s="5"/>
    </row>
    <row r="1531" spans="21:21" x14ac:dyDescent="0.2">
      <c r="U1531" s="5"/>
    </row>
    <row r="1532" spans="21:21" x14ac:dyDescent="0.2">
      <c r="U1532" s="5"/>
    </row>
    <row r="1533" spans="21:21" x14ac:dyDescent="0.2">
      <c r="U1533" s="5"/>
    </row>
    <row r="1534" spans="21:21" x14ac:dyDescent="0.2">
      <c r="U1534" s="5"/>
    </row>
    <row r="1535" spans="21:21" x14ac:dyDescent="0.2">
      <c r="U1535" s="5"/>
    </row>
    <row r="1536" spans="21:21" x14ac:dyDescent="0.2">
      <c r="U1536" s="5"/>
    </row>
    <row r="1537" spans="21:21" x14ac:dyDescent="0.2">
      <c r="U1537" s="5"/>
    </row>
    <row r="1538" spans="21:21" x14ac:dyDescent="0.2">
      <c r="U1538" s="5"/>
    </row>
    <row r="1539" spans="21:21" x14ac:dyDescent="0.2">
      <c r="U1539" s="5"/>
    </row>
    <row r="1540" spans="21:21" x14ac:dyDescent="0.2">
      <c r="U1540" s="5"/>
    </row>
    <row r="1541" spans="21:21" x14ac:dyDescent="0.2">
      <c r="U1541" s="5"/>
    </row>
    <row r="1542" spans="21:21" x14ac:dyDescent="0.2">
      <c r="U1542" s="5"/>
    </row>
    <row r="1543" spans="21:21" x14ac:dyDescent="0.2">
      <c r="U1543" s="5"/>
    </row>
    <row r="1544" spans="21:21" x14ac:dyDescent="0.2">
      <c r="U1544" s="5"/>
    </row>
    <row r="1545" spans="21:21" x14ac:dyDescent="0.2">
      <c r="U1545" s="5"/>
    </row>
    <row r="1546" spans="21:21" x14ac:dyDescent="0.2">
      <c r="U1546" s="5"/>
    </row>
    <row r="1547" spans="21:21" x14ac:dyDescent="0.2">
      <c r="U1547" s="5"/>
    </row>
    <row r="1548" spans="21:21" x14ac:dyDescent="0.2">
      <c r="U1548" s="5"/>
    </row>
    <row r="1549" spans="21:21" x14ac:dyDescent="0.2">
      <c r="U1549" s="5"/>
    </row>
    <row r="1550" spans="21:21" x14ac:dyDescent="0.2">
      <c r="U1550" s="5"/>
    </row>
    <row r="1551" spans="21:21" x14ac:dyDescent="0.2">
      <c r="U1551" s="5"/>
    </row>
    <row r="1552" spans="21:21" x14ac:dyDescent="0.2">
      <c r="U1552" s="5"/>
    </row>
    <row r="1553" spans="21:21" x14ac:dyDescent="0.2">
      <c r="U1553" s="5"/>
    </row>
    <row r="1554" spans="21:21" x14ac:dyDescent="0.2">
      <c r="U1554" s="5"/>
    </row>
    <row r="1555" spans="21:21" x14ac:dyDescent="0.2">
      <c r="U1555" s="5"/>
    </row>
    <row r="1556" spans="21:21" x14ac:dyDescent="0.2">
      <c r="U1556" s="5"/>
    </row>
    <row r="1557" spans="21:21" x14ac:dyDescent="0.2">
      <c r="U1557" s="5"/>
    </row>
    <row r="1558" spans="21:21" x14ac:dyDescent="0.2">
      <c r="U1558" s="5"/>
    </row>
    <row r="1559" spans="21:21" x14ac:dyDescent="0.2">
      <c r="U1559" s="5"/>
    </row>
    <row r="1560" spans="21:21" x14ac:dyDescent="0.2">
      <c r="U1560" s="5"/>
    </row>
    <row r="1561" spans="21:21" x14ac:dyDescent="0.2">
      <c r="U1561" s="5"/>
    </row>
    <row r="1562" spans="21:21" x14ac:dyDescent="0.2">
      <c r="U1562" s="5"/>
    </row>
    <row r="1563" spans="21:21" x14ac:dyDescent="0.2">
      <c r="U1563" s="5"/>
    </row>
    <row r="1564" spans="21:21" x14ac:dyDescent="0.2">
      <c r="U1564" s="5"/>
    </row>
    <row r="1565" spans="21:21" x14ac:dyDescent="0.2">
      <c r="U1565" s="5"/>
    </row>
    <row r="1566" spans="21:21" x14ac:dyDescent="0.2">
      <c r="U1566" s="5"/>
    </row>
    <row r="1567" spans="21:21" x14ac:dyDescent="0.2">
      <c r="U1567" s="5"/>
    </row>
    <row r="1568" spans="21:21" x14ac:dyDescent="0.2">
      <c r="U1568" s="5"/>
    </row>
    <row r="1569" spans="21:21" x14ac:dyDescent="0.2">
      <c r="U1569" s="5"/>
    </row>
    <row r="1570" spans="21:21" x14ac:dyDescent="0.2">
      <c r="U1570" s="5"/>
    </row>
    <row r="1571" spans="21:21" x14ac:dyDescent="0.2">
      <c r="U1571" s="5"/>
    </row>
    <row r="1572" spans="21:21" x14ac:dyDescent="0.2">
      <c r="U1572" s="5"/>
    </row>
    <row r="1573" spans="21:21" x14ac:dyDescent="0.2">
      <c r="U1573" s="5"/>
    </row>
    <row r="1574" spans="21:21" x14ac:dyDescent="0.2">
      <c r="U1574" s="5"/>
    </row>
    <row r="1575" spans="21:21" x14ac:dyDescent="0.2">
      <c r="U1575" s="5"/>
    </row>
    <row r="1576" spans="21:21" x14ac:dyDescent="0.2">
      <c r="U1576" s="5"/>
    </row>
    <row r="1577" spans="21:21" x14ac:dyDescent="0.2">
      <c r="U1577" s="5"/>
    </row>
    <row r="1578" spans="21:21" x14ac:dyDescent="0.2">
      <c r="U1578" s="5"/>
    </row>
    <row r="1579" spans="21:21" x14ac:dyDescent="0.2">
      <c r="U1579" s="5"/>
    </row>
    <row r="1580" spans="21:21" x14ac:dyDescent="0.2">
      <c r="U1580" s="5"/>
    </row>
    <row r="1581" spans="21:21" x14ac:dyDescent="0.2">
      <c r="U1581" s="5"/>
    </row>
    <row r="1582" spans="21:21" x14ac:dyDescent="0.2">
      <c r="U1582" s="5"/>
    </row>
    <row r="1583" spans="21:21" x14ac:dyDescent="0.2">
      <c r="U1583" s="5"/>
    </row>
    <row r="1584" spans="21:21" x14ac:dyDescent="0.2">
      <c r="U1584" s="5"/>
    </row>
    <row r="1585" spans="21:21" x14ac:dyDescent="0.2">
      <c r="U1585" s="5"/>
    </row>
    <row r="1586" spans="21:21" x14ac:dyDescent="0.2">
      <c r="U1586" s="5"/>
    </row>
    <row r="1587" spans="21:21" x14ac:dyDescent="0.2">
      <c r="U1587" s="5"/>
    </row>
    <row r="1588" spans="21:21" x14ac:dyDescent="0.2">
      <c r="U1588" s="5"/>
    </row>
    <row r="1589" spans="21:21" x14ac:dyDescent="0.2">
      <c r="U1589" s="5"/>
    </row>
    <row r="1590" spans="21:21" x14ac:dyDescent="0.2">
      <c r="U1590" s="5"/>
    </row>
    <row r="1591" spans="21:21" x14ac:dyDescent="0.2">
      <c r="U1591" s="5"/>
    </row>
    <row r="1592" spans="21:21" x14ac:dyDescent="0.2">
      <c r="U1592" s="5"/>
    </row>
    <row r="1593" spans="21:21" x14ac:dyDescent="0.2">
      <c r="U1593" s="5"/>
    </row>
    <row r="1594" spans="21:21" x14ac:dyDescent="0.2">
      <c r="U1594" s="5"/>
    </row>
    <row r="1595" spans="21:21" x14ac:dyDescent="0.2">
      <c r="U1595" s="5"/>
    </row>
    <row r="1596" spans="21:21" x14ac:dyDescent="0.2">
      <c r="U1596" s="5"/>
    </row>
    <row r="1597" spans="21:21" x14ac:dyDescent="0.2">
      <c r="U1597" s="5"/>
    </row>
    <row r="1598" spans="21:21" x14ac:dyDescent="0.2">
      <c r="U1598" s="5"/>
    </row>
    <row r="1599" spans="21:21" x14ac:dyDescent="0.2">
      <c r="U1599" s="5"/>
    </row>
    <row r="1600" spans="21:21" x14ac:dyDescent="0.2">
      <c r="U1600" s="5"/>
    </row>
    <row r="1601" spans="21:21" x14ac:dyDescent="0.2">
      <c r="U1601" s="5"/>
    </row>
    <row r="1602" spans="21:21" x14ac:dyDescent="0.2">
      <c r="U1602" s="5"/>
    </row>
    <row r="1603" spans="21:21" x14ac:dyDescent="0.2">
      <c r="U1603" s="5"/>
    </row>
    <row r="1604" spans="21:21" x14ac:dyDescent="0.2">
      <c r="U1604" s="5"/>
    </row>
    <row r="1605" spans="21:21" x14ac:dyDescent="0.2">
      <c r="U1605" s="5"/>
    </row>
    <row r="1606" spans="21:21" x14ac:dyDescent="0.2">
      <c r="U1606" s="5"/>
    </row>
    <row r="1607" spans="21:21" x14ac:dyDescent="0.2">
      <c r="U1607" s="5"/>
    </row>
    <row r="1608" spans="21:21" x14ac:dyDescent="0.2">
      <c r="U1608" s="5"/>
    </row>
    <row r="1609" spans="21:21" x14ac:dyDescent="0.2">
      <c r="U1609" s="5"/>
    </row>
    <row r="1610" spans="21:21" x14ac:dyDescent="0.2">
      <c r="U1610" s="5"/>
    </row>
    <row r="1611" spans="21:21" x14ac:dyDescent="0.2">
      <c r="U1611" s="5"/>
    </row>
    <row r="1612" spans="21:21" x14ac:dyDescent="0.2">
      <c r="U1612" s="5"/>
    </row>
    <row r="1613" spans="21:21" x14ac:dyDescent="0.2">
      <c r="U1613" s="5"/>
    </row>
    <row r="1614" spans="21:21" x14ac:dyDescent="0.2">
      <c r="U1614" s="5"/>
    </row>
    <row r="1615" spans="21:21" x14ac:dyDescent="0.2">
      <c r="U1615" s="5"/>
    </row>
    <row r="1616" spans="21:21" x14ac:dyDescent="0.2">
      <c r="U1616" s="5"/>
    </row>
    <row r="1617" spans="21:21" x14ac:dyDescent="0.2">
      <c r="U1617" s="5"/>
    </row>
    <row r="1618" spans="21:21" x14ac:dyDescent="0.2">
      <c r="U1618" s="5"/>
    </row>
    <row r="1619" spans="21:21" x14ac:dyDescent="0.2">
      <c r="U1619" s="5"/>
    </row>
    <row r="1620" spans="21:21" x14ac:dyDescent="0.2">
      <c r="U1620" s="5"/>
    </row>
    <row r="1621" spans="21:21" x14ac:dyDescent="0.2">
      <c r="U1621" s="5"/>
    </row>
    <row r="1622" spans="21:21" x14ac:dyDescent="0.2">
      <c r="U1622" s="5"/>
    </row>
    <row r="1623" spans="21:21" x14ac:dyDescent="0.2">
      <c r="U1623" s="5"/>
    </row>
    <row r="1624" spans="21:21" x14ac:dyDescent="0.2">
      <c r="U1624" s="5"/>
    </row>
    <row r="1625" spans="21:21" x14ac:dyDescent="0.2">
      <c r="U1625" s="5"/>
    </row>
    <row r="1626" spans="21:21" x14ac:dyDescent="0.2">
      <c r="U1626" s="5"/>
    </row>
    <row r="1627" spans="21:21" x14ac:dyDescent="0.2">
      <c r="U1627" s="5"/>
    </row>
    <row r="1628" spans="21:21" x14ac:dyDescent="0.2">
      <c r="U1628" s="5"/>
    </row>
    <row r="1629" spans="21:21" x14ac:dyDescent="0.2">
      <c r="U1629" s="5"/>
    </row>
    <row r="1630" spans="21:21" x14ac:dyDescent="0.2">
      <c r="U1630" s="5"/>
    </row>
    <row r="1631" spans="21:21" x14ac:dyDescent="0.2">
      <c r="U1631" s="5"/>
    </row>
    <row r="1632" spans="21:21" x14ac:dyDescent="0.2">
      <c r="U1632" s="5"/>
    </row>
    <row r="1633" spans="21:21" x14ac:dyDescent="0.2">
      <c r="U1633" s="5"/>
    </row>
    <row r="1634" spans="21:21" x14ac:dyDescent="0.2">
      <c r="U1634" s="5"/>
    </row>
    <row r="1635" spans="21:21" x14ac:dyDescent="0.2">
      <c r="U1635" s="5"/>
    </row>
    <row r="1636" spans="21:21" x14ac:dyDescent="0.2">
      <c r="U1636" s="5"/>
    </row>
    <row r="1637" spans="21:21" x14ac:dyDescent="0.2">
      <c r="U1637" s="5"/>
    </row>
    <row r="1638" spans="21:21" x14ac:dyDescent="0.2">
      <c r="U1638" s="5"/>
    </row>
    <row r="1639" spans="21:21" x14ac:dyDescent="0.2">
      <c r="U1639" s="5"/>
    </row>
    <row r="1640" spans="21:21" x14ac:dyDescent="0.2">
      <c r="U1640" s="5"/>
    </row>
    <row r="1641" spans="21:21" x14ac:dyDescent="0.2">
      <c r="U1641" s="5"/>
    </row>
    <row r="1642" spans="21:21" x14ac:dyDescent="0.2">
      <c r="U1642" s="5"/>
    </row>
    <row r="1643" spans="21:21" x14ac:dyDescent="0.2">
      <c r="U1643" s="5"/>
    </row>
    <row r="1644" spans="21:21" x14ac:dyDescent="0.2">
      <c r="U1644" s="5"/>
    </row>
    <row r="1645" spans="21:21" x14ac:dyDescent="0.2">
      <c r="U1645" s="5"/>
    </row>
    <row r="1646" spans="21:21" x14ac:dyDescent="0.2">
      <c r="U1646" s="5"/>
    </row>
    <row r="1647" spans="21:21" x14ac:dyDescent="0.2">
      <c r="U1647" s="5"/>
    </row>
    <row r="1648" spans="21:21" x14ac:dyDescent="0.2">
      <c r="U1648" s="5"/>
    </row>
    <row r="1649" spans="21:21" x14ac:dyDescent="0.2">
      <c r="U1649" s="5"/>
    </row>
    <row r="1650" spans="21:21" x14ac:dyDescent="0.2">
      <c r="U1650" s="5"/>
    </row>
    <row r="1651" spans="21:21" x14ac:dyDescent="0.2">
      <c r="U1651" s="5"/>
    </row>
    <row r="1652" spans="21:21" x14ac:dyDescent="0.2">
      <c r="U1652" s="5"/>
    </row>
    <row r="1653" spans="21:21" x14ac:dyDescent="0.2">
      <c r="U1653" s="5"/>
    </row>
    <row r="1654" spans="21:21" x14ac:dyDescent="0.2">
      <c r="U1654" s="5"/>
    </row>
    <row r="1655" spans="21:21" x14ac:dyDescent="0.2">
      <c r="U1655" s="5"/>
    </row>
    <row r="1656" spans="21:21" x14ac:dyDescent="0.2">
      <c r="U1656" s="5"/>
    </row>
    <row r="1657" spans="21:21" x14ac:dyDescent="0.2">
      <c r="U1657" s="5"/>
    </row>
    <row r="1658" spans="21:21" x14ac:dyDescent="0.2">
      <c r="U1658" s="5"/>
    </row>
    <row r="1659" spans="21:21" x14ac:dyDescent="0.2">
      <c r="U1659" s="5"/>
    </row>
    <row r="1660" spans="21:21" x14ac:dyDescent="0.2">
      <c r="U1660" s="5"/>
    </row>
    <row r="1661" spans="21:21" x14ac:dyDescent="0.2">
      <c r="U1661" s="5"/>
    </row>
    <row r="1662" spans="21:21" x14ac:dyDescent="0.2">
      <c r="U1662" s="5"/>
    </row>
    <row r="1663" spans="21:21" x14ac:dyDescent="0.2">
      <c r="U1663" s="5"/>
    </row>
    <row r="1664" spans="21:21" x14ac:dyDescent="0.2">
      <c r="U1664" s="5"/>
    </row>
    <row r="1665" spans="21:21" x14ac:dyDescent="0.2">
      <c r="U1665" s="5"/>
    </row>
    <row r="1666" spans="21:21" x14ac:dyDescent="0.2">
      <c r="U1666" s="5"/>
    </row>
    <row r="1667" spans="21:21" x14ac:dyDescent="0.2">
      <c r="U1667" s="5"/>
    </row>
    <row r="1668" spans="21:21" x14ac:dyDescent="0.2">
      <c r="U1668" s="5"/>
    </row>
    <row r="1669" spans="21:21" x14ac:dyDescent="0.2">
      <c r="U1669" s="5"/>
    </row>
    <row r="1670" spans="21:21" x14ac:dyDescent="0.2">
      <c r="U1670" s="5"/>
    </row>
    <row r="1671" spans="21:21" x14ac:dyDescent="0.2">
      <c r="U1671" s="5"/>
    </row>
    <row r="1672" spans="21:21" x14ac:dyDescent="0.2">
      <c r="U1672" s="5"/>
    </row>
    <row r="1673" spans="21:21" x14ac:dyDescent="0.2">
      <c r="U1673" s="5"/>
    </row>
    <row r="1674" spans="21:21" x14ac:dyDescent="0.2">
      <c r="U1674" s="5"/>
    </row>
    <row r="1675" spans="21:21" x14ac:dyDescent="0.2">
      <c r="U1675" s="5"/>
    </row>
    <row r="1676" spans="21:21" x14ac:dyDescent="0.2">
      <c r="U1676" s="5"/>
    </row>
    <row r="1677" spans="21:21" x14ac:dyDescent="0.2">
      <c r="U1677" s="5"/>
    </row>
    <row r="1678" spans="21:21" x14ac:dyDescent="0.2">
      <c r="U1678" s="5"/>
    </row>
    <row r="1679" spans="21:21" x14ac:dyDescent="0.2">
      <c r="U1679" s="5"/>
    </row>
    <row r="1680" spans="21:21" x14ac:dyDescent="0.2">
      <c r="U1680" s="5"/>
    </row>
    <row r="1681" spans="21:21" x14ac:dyDescent="0.2">
      <c r="U1681" s="5"/>
    </row>
    <row r="1682" spans="21:21" x14ac:dyDescent="0.2">
      <c r="U1682" s="5"/>
    </row>
    <row r="1683" spans="21:21" x14ac:dyDescent="0.2">
      <c r="U1683" s="5"/>
    </row>
    <row r="1684" spans="21:21" x14ac:dyDescent="0.2">
      <c r="U1684" s="5"/>
    </row>
    <row r="1685" spans="21:21" x14ac:dyDescent="0.2">
      <c r="U1685" s="5"/>
    </row>
    <row r="1686" spans="21:21" x14ac:dyDescent="0.2">
      <c r="U1686" s="5"/>
    </row>
    <row r="1687" spans="21:21" x14ac:dyDescent="0.2">
      <c r="U1687" s="5"/>
    </row>
    <row r="1688" spans="21:21" x14ac:dyDescent="0.2">
      <c r="U1688" s="5"/>
    </row>
    <row r="1689" spans="21:21" x14ac:dyDescent="0.2">
      <c r="U1689" s="5"/>
    </row>
    <row r="1690" spans="21:21" x14ac:dyDescent="0.2">
      <c r="U1690" s="5"/>
    </row>
    <row r="1691" spans="21:21" x14ac:dyDescent="0.2">
      <c r="U1691" s="5"/>
    </row>
    <row r="1692" spans="21:21" x14ac:dyDescent="0.2">
      <c r="U1692" s="5"/>
    </row>
    <row r="1693" spans="21:21" x14ac:dyDescent="0.2">
      <c r="U1693" s="5"/>
    </row>
    <row r="1694" spans="21:21" x14ac:dyDescent="0.2">
      <c r="U1694" s="5"/>
    </row>
    <row r="1695" spans="21:21" x14ac:dyDescent="0.2">
      <c r="U1695" s="5"/>
    </row>
    <row r="1696" spans="21:21" x14ac:dyDescent="0.2">
      <c r="U1696" s="5"/>
    </row>
    <row r="1697" spans="21:21" x14ac:dyDescent="0.2">
      <c r="U1697" s="5"/>
    </row>
    <row r="1698" spans="21:21" x14ac:dyDescent="0.2">
      <c r="U1698" s="5"/>
    </row>
    <row r="1699" spans="21:21" x14ac:dyDescent="0.2">
      <c r="U1699" s="5"/>
    </row>
    <row r="1700" spans="21:21" x14ac:dyDescent="0.2">
      <c r="U1700" s="5"/>
    </row>
    <row r="1701" spans="21:21" x14ac:dyDescent="0.2">
      <c r="U1701" s="5"/>
    </row>
    <row r="1702" spans="21:21" x14ac:dyDescent="0.2">
      <c r="U1702" s="5"/>
    </row>
    <row r="1703" spans="21:21" x14ac:dyDescent="0.2">
      <c r="U1703" s="5"/>
    </row>
    <row r="1704" spans="21:21" x14ac:dyDescent="0.2">
      <c r="U1704" s="5"/>
    </row>
    <row r="1705" spans="21:21" x14ac:dyDescent="0.2">
      <c r="U1705" s="5"/>
    </row>
    <row r="1706" spans="21:21" x14ac:dyDescent="0.2">
      <c r="U1706" s="5"/>
    </row>
    <row r="1707" spans="21:21" x14ac:dyDescent="0.2">
      <c r="U1707" s="5"/>
    </row>
    <row r="1708" spans="21:21" x14ac:dyDescent="0.2">
      <c r="U1708" s="5"/>
    </row>
    <row r="1709" spans="21:21" x14ac:dyDescent="0.2">
      <c r="U1709" s="5"/>
    </row>
    <row r="1710" spans="21:21" x14ac:dyDescent="0.2">
      <c r="U1710" s="5"/>
    </row>
    <row r="1711" spans="21:21" x14ac:dyDescent="0.2">
      <c r="U1711" s="5"/>
    </row>
    <row r="1712" spans="21:21" x14ac:dyDescent="0.2">
      <c r="U1712" s="5"/>
    </row>
    <row r="1713" spans="21:21" x14ac:dyDescent="0.2">
      <c r="U1713" s="5"/>
    </row>
    <row r="1714" spans="21:21" x14ac:dyDescent="0.2">
      <c r="U1714" s="5"/>
    </row>
    <row r="1715" spans="21:21" x14ac:dyDescent="0.2">
      <c r="U1715" s="5"/>
    </row>
    <row r="1716" spans="21:21" x14ac:dyDescent="0.2">
      <c r="U1716" s="5"/>
    </row>
    <row r="1717" spans="21:21" x14ac:dyDescent="0.2">
      <c r="U1717" s="5"/>
    </row>
    <row r="1718" spans="21:21" x14ac:dyDescent="0.2">
      <c r="U1718" s="5"/>
    </row>
    <row r="1719" spans="21:21" x14ac:dyDescent="0.2">
      <c r="U1719" s="5"/>
    </row>
    <row r="1720" spans="21:21" x14ac:dyDescent="0.2">
      <c r="U1720" s="5"/>
    </row>
    <row r="1721" spans="21:21" x14ac:dyDescent="0.2">
      <c r="U1721" s="5"/>
    </row>
    <row r="1722" spans="21:21" x14ac:dyDescent="0.2">
      <c r="U1722" s="5"/>
    </row>
    <row r="1723" spans="21:21" x14ac:dyDescent="0.2">
      <c r="U1723" s="5"/>
    </row>
    <row r="1724" spans="21:21" x14ac:dyDescent="0.2">
      <c r="U1724" s="5"/>
    </row>
    <row r="1725" spans="21:21" x14ac:dyDescent="0.2">
      <c r="U1725" s="5"/>
    </row>
    <row r="1726" spans="21:21" x14ac:dyDescent="0.2">
      <c r="U1726" s="5"/>
    </row>
    <row r="1727" spans="21:21" x14ac:dyDescent="0.2">
      <c r="U1727" s="5"/>
    </row>
    <row r="1728" spans="21:21" x14ac:dyDescent="0.2">
      <c r="U1728" s="5"/>
    </row>
    <row r="1729" spans="21:21" x14ac:dyDescent="0.2">
      <c r="U1729" s="5"/>
    </row>
    <row r="1730" spans="21:21" x14ac:dyDescent="0.2">
      <c r="U1730" s="5"/>
    </row>
    <row r="1731" spans="21:21" x14ac:dyDescent="0.2">
      <c r="U1731" s="5"/>
    </row>
    <row r="1732" spans="21:21" x14ac:dyDescent="0.2">
      <c r="U1732" s="5"/>
    </row>
    <row r="1733" spans="21:21" x14ac:dyDescent="0.2">
      <c r="U1733" s="5"/>
    </row>
    <row r="1734" spans="21:21" x14ac:dyDescent="0.2">
      <c r="U1734" s="5"/>
    </row>
    <row r="1735" spans="21:21" x14ac:dyDescent="0.2">
      <c r="U1735" s="5"/>
    </row>
    <row r="1736" spans="21:21" x14ac:dyDescent="0.2">
      <c r="U1736" s="5"/>
    </row>
    <row r="1737" spans="21:21" x14ac:dyDescent="0.2">
      <c r="U1737" s="5"/>
    </row>
    <row r="1738" spans="21:21" x14ac:dyDescent="0.2">
      <c r="U1738" s="5"/>
    </row>
    <row r="1739" spans="21:21" x14ac:dyDescent="0.2">
      <c r="U1739" s="5"/>
    </row>
    <row r="1740" spans="21:21" x14ac:dyDescent="0.2">
      <c r="U1740" s="5"/>
    </row>
    <row r="1741" spans="21:21" x14ac:dyDescent="0.2">
      <c r="U1741" s="5"/>
    </row>
    <row r="1742" spans="21:21" x14ac:dyDescent="0.2">
      <c r="U1742" s="5"/>
    </row>
    <row r="1743" spans="21:21" x14ac:dyDescent="0.2">
      <c r="U1743" s="5"/>
    </row>
    <row r="1744" spans="21:21" x14ac:dyDescent="0.2">
      <c r="U1744" s="5"/>
    </row>
    <row r="1745" spans="21:21" x14ac:dyDescent="0.2">
      <c r="U1745" s="5"/>
    </row>
    <row r="1746" spans="21:21" x14ac:dyDescent="0.2">
      <c r="U1746" s="5"/>
    </row>
    <row r="1747" spans="21:21" x14ac:dyDescent="0.2">
      <c r="U1747" s="5"/>
    </row>
    <row r="1748" spans="21:21" x14ac:dyDescent="0.2">
      <c r="U1748" s="5"/>
    </row>
    <row r="1749" spans="21:21" x14ac:dyDescent="0.2">
      <c r="U1749" s="5"/>
    </row>
    <row r="1750" spans="21:21" x14ac:dyDescent="0.2">
      <c r="U1750" s="5"/>
    </row>
    <row r="1751" spans="21:21" x14ac:dyDescent="0.2">
      <c r="U1751" s="5"/>
    </row>
    <row r="1752" spans="21:21" x14ac:dyDescent="0.2">
      <c r="U1752" s="5"/>
    </row>
    <row r="1753" spans="21:21" x14ac:dyDescent="0.2">
      <c r="U1753" s="5"/>
    </row>
    <row r="1754" spans="21:21" x14ac:dyDescent="0.2">
      <c r="U1754" s="5"/>
    </row>
    <row r="1755" spans="21:21" x14ac:dyDescent="0.2">
      <c r="U1755" s="5"/>
    </row>
    <row r="1756" spans="21:21" x14ac:dyDescent="0.2">
      <c r="U1756" s="5"/>
    </row>
    <row r="1757" spans="21:21" x14ac:dyDescent="0.2">
      <c r="U1757" s="5"/>
    </row>
    <row r="1758" spans="21:21" x14ac:dyDescent="0.2">
      <c r="U1758" s="5"/>
    </row>
    <row r="1759" spans="21:21" x14ac:dyDescent="0.2">
      <c r="U1759" s="5"/>
    </row>
    <row r="1760" spans="21:21" x14ac:dyDescent="0.2">
      <c r="U1760" s="5"/>
    </row>
    <row r="1761" spans="21:21" x14ac:dyDescent="0.2">
      <c r="U1761" s="5"/>
    </row>
    <row r="1762" spans="21:21" x14ac:dyDescent="0.2">
      <c r="U1762" s="5"/>
    </row>
    <row r="1763" spans="21:21" x14ac:dyDescent="0.2">
      <c r="U1763" s="5"/>
    </row>
    <row r="1764" spans="21:21" x14ac:dyDescent="0.2">
      <c r="U1764" s="5"/>
    </row>
    <row r="1765" spans="21:21" x14ac:dyDescent="0.2">
      <c r="U1765" s="5"/>
    </row>
    <row r="1766" spans="21:21" x14ac:dyDescent="0.2">
      <c r="U1766" s="5"/>
    </row>
    <row r="1767" spans="21:21" x14ac:dyDescent="0.2">
      <c r="U1767" s="5"/>
    </row>
    <row r="1768" spans="21:21" x14ac:dyDescent="0.2">
      <c r="U1768" s="5"/>
    </row>
    <row r="1769" spans="21:21" x14ac:dyDescent="0.2">
      <c r="U1769" s="5"/>
    </row>
    <row r="1770" spans="21:21" x14ac:dyDescent="0.2">
      <c r="U1770" s="5"/>
    </row>
    <row r="1771" spans="21:21" x14ac:dyDescent="0.2">
      <c r="U1771" s="5"/>
    </row>
    <row r="1772" spans="21:21" x14ac:dyDescent="0.2">
      <c r="U1772" s="5"/>
    </row>
    <row r="1773" spans="21:21" x14ac:dyDescent="0.2">
      <c r="U1773" s="5"/>
    </row>
    <row r="1774" spans="21:21" x14ac:dyDescent="0.2">
      <c r="U1774" s="5"/>
    </row>
    <row r="1775" spans="21:21" x14ac:dyDescent="0.2">
      <c r="U1775" s="5"/>
    </row>
    <row r="1776" spans="21:21" x14ac:dyDescent="0.2">
      <c r="U1776" s="5"/>
    </row>
    <row r="1777" spans="21:21" x14ac:dyDescent="0.2">
      <c r="U1777" s="5"/>
    </row>
    <row r="1778" spans="21:21" x14ac:dyDescent="0.2">
      <c r="U1778" s="5"/>
    </row>
    <row r="1779" spans="21:21" x14ac:dyDescent="0.2">
      <c r="U1779" s="5"/>
    </row>
    <row r="1780" spans="21:21" x14ac:dyDescent="0.2">
      <c r="U1780" s="5"/>
    </row>
    <row r="1781" spans="21:21" x14ac:dyDescent="0.2">
      <c r="U1781" s="5"/>
    </row>
    <row r="1782" spans="21:21" x14ac:dyDescent="0.2">
      <c r="U1782" s="5"/>
    </row>
    <row r="1783" spans="21:21" x14ac:dyDescent="0.2">
      <c r="U1783" s="5"/>
    </row>
    <row r="1784" spans="21:21" x14ac:dyDescent="0.2">
      <c r="U1784" s="5"/>
    </row>
    <row r="1785" spans="21:21" x14ac:dyDescent="0.2">
      <c r="U1785" s="5"/>
    </row>
    <row r="1786" spans="21:21" x14ac:dyDescent="0.2">
      <c r="U1786" s="5"/>
    </row>
    <row r="1787" spans="21:21" x14ac:dyDescent="0.2">
      <c r="U1787" s="5"/>
    </row>
    <row r="1788" spans="21:21" x14ac:dyDescent="0.2">
      <c r="U1788" s="5"/>
    </row>
    <row r="1789" spans="21:21" x14ac:dyDescent="0.2">
      <c r="U1789" s="5"/>
    </row>
    <row r="1790" spans="21:21" x14ac:dyDescent="0.2">
      <c r="U1790" s="5"/>
    </row>
    <row r="1791" spans="21:21" x14ac:dyDescent="0.2">
      <c r="U1791" s="5"/>
    </row>
    <row r="1792" spans="21:21" x14ac:dyDescent="0.2">
      <c r="U1792" s="5"/>
    </row>
    <row r="1793" spans="21:21" x14ac:dyDescent="0.2">
      <c r="U1793" s="5"/>
    </row>
    <row r="1794" spans="21:21" x14ac:dyDescent="0.2">
      <c r="U1794" s="5"/>
    </row>
    <row r="1795" spans="21:21" x14ac:dyDescent="0.2">
      <c r="U1795" s="5"/>
    </row>
    <row r="1796" spans="21:21" x14ac:dyDescent="0.2">
      <c r="U1796" s="5"/>
    </row>
    <row r="1797" spans="21:21" x14ac:dyDescent="0.2">
      <c r="U1797" s="5"/>
    </row>
    <row r="1798" spans="21:21" x14ac:dyDescent="0.2">
      <c r="U1798" s="5"/>
    </row>
    <row r="1799" spans="21:21" x14ac:dyDescent="0.2">
      <c r="U1799" s="5"/>
    </row>
    <row r="1800" spans="21:21" x14ac:dyDescent="0.2">
      <c r="U1800" s="5"/>
    </row>
    <row r="1801" spans="21:21" x14ac:dyDescent="0.2">
      <c r="U1801" s="5"/>
    </row>
    <row r="1802" spans="21:21" x14ac:dyDescent="0.2">
      <c r="U1802" s="5"/>
    </row>
    <row r="1803" spans="21:21" x14ac:dyDescent="0.2">
      <c r="U1803" s="5"/>
    </row>
    <row r="1804" spans="21:21" x14ac:dyDescent="0.2">
      <c r="U1804" s="5"/>
    </row>
    <row r="1805" spans="21:21" x14ac:dyDescent="0.2">
      <c r="U1805" s="5"/>
    </row>
    <row r="1806" spans="21:21" x14ac:dyDescent="0.2">
      <c r="U1806" s="5"/>
    </row>
    <row r="1807" spans="21:21" x14ac:dyDescent="0.2">
      <c r="U1807" s="5"/>
    </row>
    <row r="1808" spans="21:21" x14ac:dyDescent="0.2">
      <c r="U1808" s="5"/>
    </row>
    <row r="1809" spans="21:21" x14ac:dyDescent="0.2">
      <c r="U1809" s="5"/>
    </row>
    <row r="1810" spans="21:21" x14ac:dyDescent="0.2">
      <c r="U1810" s="5"/>
    </row>
    <row r="1811" spans="21:21" x14ac:dyDescent="0.2">
      <c r="U1811" s="5"/>
    </row>
    <row r="1812" spans="21:21" x14ac:dyDescent="0.2">
      <c r="U1812" s="5"/>
    </row>
    <row r="1813" spans="21:21" x14ac:dyDescent="0.2">
      <c r="U1813" s="5"/>
    </row>
    <row r="1814" spans="21:21" x14ac:dyDescent="0.2">
      <c r="U1814" s="5"/>
    </row>
    <row r="1815" spans="21:21" x14ac:dyDescent="0.2">
      <c r="U1815" s="5"/>
    </row>
    <row r="1816" spans="21:21" x14ac:dyDescent="0.2">
      <c r="U1816" s="5"/>
    </row>
    <row r="1817" spans="21:21" x14ac:dyDescent="0.2">
      <c r="U1817" s="5"/>
    </row>
    <row r="1818" spans="21:21" x14ac:dyDescent="0.2">
      <c r="U1818" s="5"/>
    </row>
    <row r="1819" spans="21:21" x14ac:dyDescent="0.2">
      <c r="U1819" s="5"/>
    </row>
    <row r="1820" spans="21:21" x14ac:dyDescent="0.2">
      <c r="U1820" s="5"/>
    </row>
    <row r="1821" spans="21:21" x14ac:dyDescent="0.2">
      <c r="U1821" s="5"/>
    </row>
    <row r="1822" spans="21:21" x14ac:dyDescent="0.2">
      <c r="U1822" s="5"/>
    </row>
    <row r="1823" spans="21:21" x14ac:dyDescent="0.2">
      <c r="U1823" s="5"/>
    </row>
    <row r="1824" spans="21:21" x14ac:dyDescent="0.2">
      <c r="U1824" s="5"/>
    </row>
    <row r="1825" spans="21:21" x14ac:dyDescent="0.2">
      <c r="U1825" s="5"/>
    </row>
    <row r="1826" spans="21:21" x14ac:dyDescent="0.2">
      <c r="U1826" s="5"/>
    </row>
    <row r="1827" spans="21:21" x14ac:dyDescent="0.2">
      <c r="U1827" s="5"/>
    </row>
    <row r="1828" spans="21:21" x14ac:dyDescent="0.2">
      <c r="U1828" s="5"/>
    </row>
    <row r="1829" spans="21:21" x14ac:dyDescent="0.2">
      <c r="U1829" s="5"/>
    </row>
    <row r="1830" spans="21:21" x14ac:dyDescent="0.2">
      <c r="U1830" s="5"/>
    </row>
    <row r="1831" spans="21:21" x14ac:dyDescent="0.2">
      <c r="U1831" s="5"/>
    </row>
    <row r="1832" spans="21:21" x14ac:dyDescent="0.2">
      <c r="U1832" s="5"/>
    </row>
    <row r="1833" spans="21:21" x14ac:dyDescent="0.2">
      <c r="U1833" s="5"/>
    </row>
    <row r="1834" spans="21:21" x14ac:dyDescent="0.2">
      <c r="U1834" s="5"/>
    </row>
    <row r="1835" spans="21:21" x14ac:dyDescent="0.2">
      <c r="U1835" s="5"/>
    </row>
    <row r="1836" spans="21:21" x14ac:dyDescent="0.2">
      <c r="U1836" s="5"/>
    </row>
    <row r="1837" spans="21:21" x14ac:dyDescent="0.2">
      <c r="U1837" s="5"/>
    </row>
    <row r="1838" spans="21:21" x14ac:dyDescent="0.2">
      <c r="U1838" s="5"/>
    </row>
    <row r="1839" spans="21:21" x14ac:dyDescent="0.2">
      <c r="U1839" s="5"/>
    </row>
    <row r="1840" spans="21:21" x14ac:dyDescent="0.2">
      <c r="U1840" s="5"/>
    </row>
    <row r="1841" spans="21:21" x14ac:dyDescent="0.2">
      <c r="U1841" s="5"/>
    </row>
    <row r="1842" spans="21:21" x14ac:dyDescent="0.2">
      <c r="U1842" s="5"/>
    </row>
    <row r="1843" spans="21:21" x14ac:dyDescent="0.2">
      <c r="U1843" s="5"/>
    </row>
    <row r="1844" spans="21:21" x14ac:dyDescent="0.2">
      <c r="U1844" s="5"/>
    </row>
    <row r="1845" spans="21:21" x14ac:dyDescent="0.2">
      <c r="U1845" s="5"/>
    </row>
    <row r="1846" spans="21:21" x14ac:dyDescent="0.2">
      <c r="U1846" s="5"/>
    </row>
    <row r="1847" spans="21:21" x14ac:dyDescent="0.2">
      <c r="U1847" s="5"/>
    </row>
    <row r="1848" spans="21:21" x14ac:dyDescent="0.2">
      <c r="U1848" s="5"/>
    </row>
    <row r="1849" spans="21:21" x14ac:dyDescent="0.2">
      <c r="U1849" s="5"/>
    </row>
    <row r="1850" spans="21:21" x14ac:dyDescent="0.2">
      <c r="U1850" s="5"/>
    </row>
    <row r="1851" spans="21:21" x14ac:dyDescent="0.2">
      <c r="U1851" s="5"/>
    </row>
    <row r="1852" spans="21:21" x14ac:dyDescent="0.2">
      <c r="U1852" s="5"/>
    </row>
    <row r="1853" spans="21:21" x14ac:dyDescent="0.2">
      <c r="U1853" s="5"/>
    </row>
    <row r="1854" spans="21:21" x14ac:dyDescent="0.2">
      <c r="U1854" s="5"/>
    </row>
    <row r="1855" spans="21:21" x14ac:dyDescent="0.2">
      <c r="U1855" s="5"/>
    </row>
    <row r="1856" spans="21:21" x14ac:dyDescent="0.2">
      <c r="U1856" s="5"/>
    </row>
    <row r="1857" spans="21:21" x14ac:dyDescent="0.2">
      <c r="U1857" s="5"/>
    </row>
    <row r="1858" spans="21:21" x14ac:dyDescent="0.2">
      <c r="U1858" s="5"/>
    </row>
    <row r="1859" spans="21:21" x14ac:dyDescent="0.2">
      <c r="U1859" s="5"/>
    </row>
    <row r="1860" spans="21:21" x14ac:dyDescent="0.2">
      <c r="U1860" s="5"/>
    </row>
    <row r="1861" spans="21:21" x14ac:dyDescent="0.2">
      <c r="U1861" s="5"/>
    </row>
    <row r="1862" spans="21:21" x14ac:dyDescent="0.2">
      <c r="U1862" s="5"/>
    </row>
    <row r="1863" spans="21:21" x14ac:dyDescent="0.2">
      <c r="U1863" s="5"/>
    </row>
    <row r="1864" spans="21:21" x14ac:dyDescent="0.2">
      <c r="U1864" s="5"/>
    </row>
    <row r="1865" spans="21:21" x14ac:dyDescent="0.2">
      <c r="U1865" s="5"/>
    </row>
    <row r="1866" spans="21:21" x14ac:dyDescent="0.2">
      <c r="U1866" s="5"/>
    </row>
    <row r="1867" spans="21:21" x14ac:dyDescent="0.2">
      <c r="U1867" s="5"/>
    </row>
    <row r="1868" spans="21:21" x14ac:dyDescent="0.2">
      <c r="U1868" s="5"/>
    </row>
    <row r="1869" spans="21:21" x14ac:dyDescent="0.2">
      <c r="U1869" s="5"/>
    </row>
    <row r="1870" spans="21:21" x14ac:dyDescent="0.2">
      <c r="U1870" s="5"/>
    </row>
    <row r="1871" spans="21:21" x14ac:dyDescent="0.2">
      <c r="U1871" s="5"/>
    </row>
    <row r="1872" spans="21:21" x14ac:dyDescent="0.2">
      <c r="U1872" s="5"/>
    </row>
    <row r="1873" spans="21:21" x14ac:dyDescent="0.2">
      <c r="U1873" s="5"/>
    </row>
    <row r="1874" spans="21:21" x14ac:dyDescent="0.2">
      <c r="U1874" s="5"/>
    </row>
    <row r="1875" spans="21:21" x14ac:dyDescent="0.2">
      <c r="U1875" s="5"/>
    </row>
    <row r="1876" spans="21:21" x14ac:dyDescent="0.2">
      <c r="U1876" s="5"/>
    </row>
    <row r="1877" spans="21:21" x14ac:dyDescent="0.2">
      <c r="U1877" s="5"/>
    </row>
    <row r="1878" spans="21:21" x14ac:dyDescent="0.2">
      <c r="U1878" s="5"/>
    </row>
    <row r="1879" spans="21:21" x14ac:dyDescent="0.2">
      <c r="U1879" s="5"/>
    </row>
    <row r="1880" spans="21:21" x14ac:dyDescent="0.2">
      <c r="U1880" s="5"/>
    </row>
    <row r="1881" spans="21:21" x14ac:dyDescent="0.2">
      <c r="U1881" s="5"/>
    </row>
    <row r="1882" spans="21:21" x14ac:dyDescent="0.2">
      <c r="U1882" s="5"/>
    </row>
    <row r="1883" spans="21:21" x14ac:dyDescent="0.2">
      <c r="U1883" s="5"/>
    </row>
    <row r="1884" spans="21:21" x14ac:dyDescent="0.2">
      <c r="U1884" s="5"/>
    </row>
    <row r="1885" spans="21:21" x14ac:dyDescent="0.2">
      <c r="U1885" s="5"/>
    </row>
    <row r="1886" spans="21:21" x14ac:dyDescent="0.2">
      <c r="U1886" s="5"/>
    </row>
    <row r="1887" spans="21:21" x14ac:dyDescent="0.2">
      <c r="U1887" s="5"/>
    </row>
    <row r="1888" spans="21:21" x14ac:dyDescent="0.2">
      <c r="U1888" s="5"/>
    </row>
    <row r="1889" spans="21:21" x14ac:dyDescent="0.2">
      <c r="U1889" s="5"/>
    </row>
    <row r="1890" spans="21:21" x14ac:dyDescent="0.2">
      <c r="U1890" s="5"/>
    </row>
    <row r="1891" spans="21:21" x14ac:dyDescent="0.2">
      <c r="U1891" s="5"/>
    </row>
    <row r="1892" spans="21:21" x14ac:dyDescent="0.2">
      <c r="U1892" s="5"/>
    </row>
    <row r="1893" spans="21:21" x14ac:dyDescent="0.2">
      <c r="U1893" s="5"/>
    </row>
    <row r="1894" spans="21:21" x14ac:dyDescent="0.2">
      <c r="U1894" s="5"/>
    </row>
    <row r="1895" spans="21:21" x14ac:dyDescent="0.2">
      <c r="U1895" s="5"/>
    </row>
    <row r="1896" spans="21:21" x14ac:dyDescent="0.2">
      <c r="U1896" s="5"/>
    </row>
    <row r="1897" spans="21:21" x14ac:dyDescent="0.2">
      <c r="U1897" s="5"/>
    </row>
    <row r="1898" spans="21:21" x14ac:dyDescent="0.2">
      <c r="U1898" s="5"/>
    </row>
    <row r="1899" spans="21:21" x14ac:dyDescent="0.2">
      <c r="U1899" s="5"/>
    </row>
    <row r="1900" spans="21:21" x14ac:dyDescent="0.2">
      <c r="U1900" s="5"/>
    </row>
    <row r="1901" spans="21:21" x14ac:dyDescent="0.2">
      <c r="U1901" s="5"/>
    </row>
    <row r="1902" spans="21:21" x14ac:dyDescent="0.2">
      <c r="U1902" s="5"/>
    </row>
    <row r="1903" spans="21:21" x14ac:dyDescent="0.2">
      <c r="U1903" s="5"/>
    </row>
    <row r="1904" spans="21:21" x14ac:dyDescent="0.2">
      <c r="U1904" s="5"/>
    </row>
    <row r="1905" spans="21:21" x14ac:dyDescent="0.2">
      <c r="U1905" s="5"/>
    </row>
    <row r="1906" spans="21:21" x14ac:dyDescent="0.2">
      <c r="U1906" s="5"/>
    </row>
    <row r="1907" spans="21:21" x14ac:dyDescent="0.2">
      <c r="U1907" s="5"/>
    </row>
    <row r="1908" spans="21:21" x14ac:dyDescent="0.2">
      <c r="U1908" s="5"/>
    </row>
    <row r="1909" spans="21:21" x14ac:dyDescent="0.2">
      <c r="U1909" s="5"/>
    </row>
    <row r="1910" spans="21:21" x14ac:dyDescent="0.2">
      <c r="U1910" s="5"/>
    </row>
    <row r="1911" spans="21:21" x14ac:dyDescent="0.2">
      <c r="U1911" s="5"/>
    </row>
    <row r="1912" spans="21:21" x14ac:dyDescent="0.2">
      <c r="U1912" s="5"/>
    </row>
    <row r="1913" spans="21:21" x14ac:dyDescent="0.2">
      <c r="U1913" s="5"/>
    </row>
    <row r="1914" spans="21:21" x14ac:dyDescent="0.2">
      <c r="U1914" s="5"/>
    </row>
    <row r="1915" spans="21:21" x14ac:dyDescent="0.2">
      <c r="U1915" s="5"/>
    </row>
    <row r="1916" spans="21:21" x14ac:dyDescent="0.2">
      <c r="U1916" s="5"/>
    </row>
    <row r="1917" spans="21:21" x14ac:dyDescent="0.2">
      <c r="U1917" s="5"/>
    </row>
    <row r="1918" spans="21:21" x14ac:dyDescent="0.2">
      <c r="U1918" s="5"/>
    </row>
    <row r="1919" spans="21:21" x14ac:dyDescent="0.2">
      <c r="U1919" s="5"/>
    </row>
    <row r="1920" spans="21:21" x14ac:dyDescent="0.2">
      <c r="U1920" s="5"/>
    </row>
    <row r="1921" spans="21:21" x14ac:dyDescent="0.2">
      <c r="U1921" s="5"/>
    </row>
    <row r="1922" spans="21:21" x14ac:dyDescent="0.2">
      <c r="U1922" s="5"/>
    </row>
    <row r="1923" spans="21:21" x14ac:dyDescent="0.2">
      <c r="U1923" s="5"/>
    </row>
    <row r="1924" spans="21:21" x14ac:dyDescent="0.2">
      <c r="U1924" s="5"/>
    </row>
    <row r="1925" spans="21:21" x14ac:dyDescent="0.2">
      <c r="U1925" s="5"/>
    </row>
    <row r="1926" spans="21:21" x14ac:dyDescent="0.2">
      <c r="U1926" s="5"/>
    </row>
    <row r="1927" spans="21:21" x14ac:dyDescent="0.2">
      <c r="U1927" s="5"/>
    </row>
    <row r="1928" spans="21:21" x14ac:dyDescent="0.2">
      <c r="U1928" s="5"/>
    </row>
    <row r="1929" spans="21:21" x14ac:dyDescent="0.2">
      <c r="U1929" s="5"/>
    </row>
    <row r="1930" spans="21:21" x14ac:dyDescent="0.2">
      <c r="U1930" s="5"/>
    </row>
    <row r="1931" spans="21:21" x14ac:dyDescent="0.2">
      <c r="U1931" s="5"/>
    </row>
    <row r="1932" spans="21:21" x14ac:dyDescent="0.2">
      <c r="U1932" s="5"/>
    </row>
    <row r="1933" spans="21:21" x14ac:dyDescent="0.2">
      <c r="U1933" s="5"/>
    </row>
    <row r="1934" spans="21:21" x14ac:dyDescent="0.2">
      <c r="U1934" s="5"/>
    </row>
    <row r="1935" spans="21:21" x14ac:dyDescent="0.2">
      <c r="U1935" s="5"/>
    </row>
    <row r="1936" spans="21:21" x14ac:dyDescent="0.2">
      <c r="U1936" s="5"/>
    </row>
    <row r="1937" spans="21:21" x14ac:dyDescent="0.2">
      <c r="U1937" s="5"/>
    </row>
    <row r="1938" spans="21:21" x14ac:dyDescent="0.2">
      <c r="U1938" s="5"/>
    </row>
    <row r="1939" spans="21:21" x14ac:dyDescent="0.2">
      <c r="U1939" s="5"/>
    </row>
    <row r="1940" spans="21:21" x14ac:dyDescent="0.2">
      <c r="U1940" s="5"/>
    </row>
    <row r="1941" spans="21:21" x14ac:dyDescent="0.2">
      <c r="U1941" s="5"/>
    </row>
    <row r="1942" spans="21:21" x14ac:dyDescent="0.2">
      <c r="U1942" s="5"/>
    </row>
    <row r="1943" spans="21:21" x14ac:dyDescent="0.2">
      <c r="U1943" s="5"/>
    </row>
    <row r="1944" spans="21:21" x14ac:dyDescent="0.2">
      <c r="U1944" s="5"/>
    </row>
    <row r="1945" spans="21:21" x14ac:dyDescent="0.2">
      <c r="U1945" s="5"/>
    </row>
    <row r="1946" spans="21:21" x14ac:dyDescent="0.2">
      <c r="U1946" s="5"/>
    </row>
    <row r="1947" spans="21:21" x14ac:dyDescent="0.2">
      <c r="U1947" s="5"/>
    </row>
    <row r="1948" spans="21:21" x14ac:dyDescent="0.2">
      <c r="U1948" s="5"/>
    </row>
    <row r="1949" spans="21:21" x14ac:dyDescent="0.2">
      <c r="U1949" s="5"/>
    </row>
    <row r="1950" spans="21:21" x14ac:dyDescent="0.2">
      <c r="U1950" s="5"/>
    </row>
    <row r="1951" spans="21:21" x14ac:dyDescent="0.2">
      <c r="U1951" s="5"/>
    </row>
    <row r="1952" spans="21:21" x14ac:dyDescent="0.2">
      <c r="U1952" s="5"/>
    </row>
    <row r="1953" spans="21:21" x14ac:dyDescent="0.2">
      <c r="U1953" s="5"/>
    </row>
    <row r="1954" spans="21:21" x14ac:dyDescent="0.2">
      <c r="U1954" s="5"/>
    </row>
    <row r="1955" spans="21:21" x14ac:dyDescent="0.2">
      <c r="U1955" s="5"/>
    </row>
    <row r="1956" spans="21:21" x14ac:dyDescent="0.2">
      <c r="U1956" s="5"/>
    </row>
    <row r="1957" spans="21:21" x14ac:dyDescent="0.2">
      <c r="U1957" s="5"/>
    </row>
    <row r="1958" spans="21:21" x14ac:dyDescent="0.2">
      <c r="U1958" s="5"/>
    </row>
    <row r="1959" spans="21:21" x14ac:dyDescent="0.2">
      <c r="U1959" s="5"/>
    </row>
    <row r="1960" spans="21:21" x14ac:dyDescent="0.2">
      <c r="U1960" s="5"/>
    </row>
    <row r="1961" spans="21:21" x14ac:dyDescent="0.2">
      <c r="U1961" s="5"/>
    </row>
    <row r="1962" spans="21:21" x14ac:dyDescent="0.2">
      <c r="U1962" s="5"/>
    </row>
    <row r="1963" spans="21:21" x14ac:dyDescent="0.2">
      <c r="U1963" s="5"/>
    </row>
    <row r="1964" spans="21:21" x14ac:dyDescent="0.2">
      <c r="U1964" s="5"/>
    </row>
    <row r="1965" spans="21:21" x14ac:dyDescent="0.2">
      <c r="U1965" s="5"/>
    </row>
    <row r="1966" spans="21:21" x14ac:dyDescent="0.2">
      <c r="U1966" s="5"/>
    </row>
    <row r="1967" spans="21:21" x14ac:dyDescent="0.2">
      <c r="U1967" s="5"/>
    </row>
    <row r="1968" spans="21:21" x14ac:dyDescent="0.2">
      <c r="U1968" s="5"/>
    </row>
    <row r="1969" spans="21:21" x14ac:dyDescent="0.2">
      <c r="U1969" s="5"/>
    </row>
    <row r="1970" spans="21:21" x14ac:dyDescent="0.2">
      <c r="U1970" s="5"/>
    </row>
    <row r="1971" spans="21:21" x14ac:dyDescent="0.2">
      <c r="U1971" s="5"/>
    </row>
    <row r="1972" spans="21:21" x14ac:dyDescent="0.2">
      <c r="U1972" s="5"/>
    </row>
    <row r="1973" spans="21:21" x14ac:dyDescent="0.2">
      <c r="U1973" s="5"/>
    </row>
    <row r="1974" spans="21:21" x14ac:dyDescent="0.2">
      <c r="U1974" s="5"/>
    </row>
    <row r="1975" spans="21:21" x14ac:dyDescent="0.2">
      <c r="U1975" s="5"/>
    </row>
    <row r="1976" spans="21:21" x14ac:dyDescent="0.2">
      <c r="U1976" s="5"/>
    </row>
    <row r="1977" spans="21:21" x14ac:dyDescent="0.2">
      <c r="U1977" s="5"/>
    </row>
    <row r="1978" spans="21:21" x14ac:dyDescent="0.2">
      <c r="U1978" s="5"/>
    </row>
    <row r="1979" spans="21:21" x14ac:dyDescent="0.2">
      <c r="U1979" s="5"/>
    </row>
    <row r="1980" spans="21:21" x14ac:dyDescent="0.2">
      <c r="U1980" s="5"/>
    </row>
    <row r="1981" spans="21:21" x14ac:dyDescent="0.2">
      <c r="U1981" s="5"/>
    </row>
    <row r="1982" spans="21:21" x14ac:dyDescent="0.2">
      <c r="U1982" s="5"/>
    </row>
    <row r="1983" spans="21:21" x14ac:dyDescent="0.2">
      <c r="U1983" s="5"/>
    </row>
    <row r="1984" spans="21:21" x14ac:dyDescent="0.2">
      <c r="U1984" s="5"/>
    </row>
    <row r="1985" spans="21:21" x14ac:dyDescent="0.2">
      <c r="U1985" s="5"/>
    </row>
    <row r="1986" spans="21:21" x14ac:dyDescent="0.2">
      <c r="U1986" s="5"/>
    </row>
    <row r="1987" spans="21:21" x14ac:dyDescent="0.2">
      <c r="U1987" s="5"/>
    </row>
    <row r="1988" spans="21:21" x14ac:dyDescent="0.2">
      <c r="U1988" s="5"/>
    </row>
    <row r="1989" spans="21:21" x14ac:dyDescent="0.2">
      <c r="U1989" s="5"/>
    </row>
    <row r="1990" spans="21:21" x14ac:dyDescent="0.2">
      <c r="U1990" s="5"/>
    </row>
    <row r="1991" spans="21:21" x14ac:dyDescent="0.2">
      <c r="U1991" s="5"/>
    </row>
    <row r="1992" spans="21:21" x14ac:dyDescent="0.2">
      <c r="U1992" s="5"/>
    </row>
    <row r="1993" spans="21:21" x14ac:dyDescent="0.2">
      <c r="U1993" s="5"/>
    </row>
    <row r="1994" spans="21:21" x14ac:dyDescent="0.2">
      <c r="U1994" s="5"/>
    </row>
    <row r="1995" spans="21:21" x14ac:dyDescent="0.2">
      <c r="U1995" s="5"/>
    </row>
    <row r="1996" spans="21:21" x14ac:dyDescent="0.2">
      <c r="U1996" s="5"/>
    </row>
    <row r="1997" spans="21:21" x14ac:dyDescent="0.2">
      <c r="U1997" s="5"/>
    </row>
    <row r="1998" spans="21:21" x14ac:dyDescent="0.2">
      <c r="U1998" s="5"/>
    </row>
    <row r="1999" spans="21:21" x14ac:dyDescent="0.2">
      <c r="U1999" s="5"/>
    </row>
    <row r="2000" spans="21:21" x14ac:dyDescent="0.2">
      <c r="U2000" s="5"/>
    </row>
    <row r="2001" spans="21:21" x14ac:dyDescent="0.2">
      <c r="U2001" s="5"/>
    </row>
    <row r="2002" spans="21:21" x14ac:dyDescent="0.2">
      <c r="U2002" s="5"/>
    </row>
    <row r="2003" spans="21:21" x14ac:dyDescent="0.2">
      <c r="U2003" s="5"/>
    </row>
    <row r="2004" spans="21:21" x14ac:dyDescent="0.2">
      <c r="U2004" s="5"/>
    </row>
    <row r="2005" spans="21:21" x14ac:dyDescent="0.2">
      <c r="U2005" s="5"/>
    </row>
    <row r="2006" spans="21:21" x14ac:dyDescent="0.2">
      <c r="U2006" s="5"/>
    </row>
    <row r="2007" spans="21:21" x14ac:dyDescent="0.2">
      <c r="U2007" s="5"/>
    </row>
    <row r="2008" spans="21:21" x14ac:dyDescent="0.2">
      <c r="U2008" s="5"/>
    </row>
    <row r="2009" spans="21:21" x14ac:dyDescent="0.2">
      <c r="U2009" s="5"/>
    </row>
    <row r="2010" spans="21:21" x14ac:dyDescent="0.2">
      <c r="U2010" s="5"/>
    </row>
    <row r="2011" spans="21:21" x14ac:dyDescent="0.2">
      <c r="U2011" s="5"/>
    </row>
    <row r="2012" spans="21:21" x14ac:dyDescent="0.2">
      <c r="U2012" s="5"/>
    </row>
    <row r="2013" spans="21:21" x14ac:dyDescent="0.2">
      <c r="U2013" s="5"/>
    </row>
    <row r="2014" spans="21:21" x14ac:dyDescent="0.2">
      <c r="U2014" s="5"/>
    </row>
    <row r="2015" spans="21:21" x14ac:dyDescent="0.2">
      <c r="U2015" s="5"/>
    </row>
    <row r="2016" spans="21:21" x14ac:dyDescent="0.2">
      <c r="U2016" s="5"/>
    </row>
    <row r="2017" spans="21:21" x14ac:dyDescent="0.2">
      <c r="U2017" s="5"/>
    </row>
    <row r="2018" spans="21:21" x14ac:dyDescent="0.2">
      <c r="U2018" s="5"/>
    </row>
    <row r="2019" spans="21:21" x14ac:dyDescent="0.2">
      <c r="U2019" s="5"/>
    </row>
    <row r="2020" spans="21:21" x14ac:dyDescent="0.2">
      <c r="U2020" s="5"/>
    </row>
    <row r="2021" spans="21:21" x14ac:dyDescent="0.2">
      <c r="U2021" s="5"/>
    </row>
    <row r="2022" spans="21:21" x14ac:dyDescent="0.2">
      <c r="U2022" s="5"/>
    </row>
    <row r="2023" spans="21:21" x14ac:dyDescent="0.2">
      <c r="U2023" s="5"/>
    </row>
    <row r="2024" spans="21:21" x14ac:dyDescent="0.2">
      <c r="U2024" s="5"/>
    </row>
    <row r="2025" spans="21:21" x14ac:dyDescent="0.2">
      <c r="U2025" s="5"/>
    </row>
    <row r="2026" spans="21:21" x14ac:dyDescent="0.2">
      <c r="U2026" s="5"/>
    </row>
    <row r="2027" spans="21:21" x14ac:dyDescent="0.2">
      <c r="U2027" s="5"/>
    </row>
    <row r="2028" spans="21:21" x14ac:dyDescent="0.2">
      <c r="U2028" s="5"/>
    </row>
    <row r="2029" spans="21:21" x14ac:dyDescent="0.2">
      <c r="U2029" s="5"/>
    </row>
    <row r="2030" spans="21:21" x14ac:dyDescent="0.2">
      <c r="U2030" s="5"/>
    </row>
    <row r="2031" spans="21:21" x14ac:dyDescent="0.2">
      <c r="U2031" s="5"/>
    </row>
    <row r="2032" spans="21:21" x14ac:dyDescent="0.2">
      <c r="U2032" s="5"/>
    </row>
    <row r="2033" spans="21:21" x14ac:dyDescent="0.2">
      <c r="U2033" s="5"/>
    </row>
    <row r="2034" spans="21:21" x14ac:dyDescent="0.2">
      <c r="U2034" s="5"/>
    </row>
    <row r="2035" spans="21:21" x14ac:dyDescent="0.2">
      <c r="U2035" s="5"/>
    </row>
    <row r="2036" spans="21:21" x14ac:dyDescent="0.2">
      <c r="U2036" s="5"/>
    </row>
    <row r="2037" spans="21:21" x14ac:dyDescent="0.2">
      <c r="U2037" s="5"/>
    </row>
    <row r="2038" spans="21:21" x14ac:dyDescent="0.2">
      <c r="U2038" s="5"/>
    </row>
    <row r="2039" spans="21:21" x14ac:dyDescent="0.2">
      <c r="U2039" s="5"/>
    </row>
    <row r="2040" spans="21:21" x14ac:dyDescent="0.2">
      <c r="U2040" s="5"/>
    </row>
    <row r="2041" spans="21:21" x14ac:dyDescent="0.2">
      <c r="U2041" s="5"/>
    </row>
    <row r="2042" spans="21:21" x14ac:dyDescent="0.2">
      <c r="U2042" s="5"/>
    </row>
    <row r="2043" spans="21:21" x14ac:dyDescent="0.2">
      <c r="U2043" s="5"/>
    </row>
    <row r="2044" spans="21:21" x14ac:dyDescent="0.2">
      <c r="U2044" s="5"/>
    </row>
    <row r="2045" spans="21:21" x14ac:dyDescent="0.2">
      <c r="U2045" s="5"/>
    </row>
    <row r="2046" spans="21:21" x14ac:dyDescent="0.2">
      <c r="U2046" s="5"/>
    </row>
    <row r="2047" spans="21:21" x14ac:dyDescent="0.2">
      <c r="U2047" s="5"/>
    </row>
    <row r="2048" spans="21:21" x14ac:dyDescent="0.2">
      <c r="U2048" s="5"/>
    </row>
    <row r="2049" spans="21:21" x14ac:dyDescent="0.2">
      <c r="U2049" s="5"/>
    </row>
    <row r="2050" spans="21:21" x14ac:dyDescent="0.2">
      <c r="U2050" s="5"/>
    </row>
    <row r="2051" spans="21:21" x14ac:dyDescent="0.2">
      <c r="U2051" s="5"/>
    </row>
    <row r="2052" spans="21:21" x14ac:dyDescent="0.2">
      <c r="U2052" s="5"/>
    </row>
    <row r="2053" spans="21:21" x14ac:dyDescent="0.2">
      <c r="U2053" s="5"/>
    </row>
    <row r="2054" spans="21:21" x14ac:dyDescent="0.2">
      <c r="U2054" s="5"/>
    </row>
    <row r="2055" spans="21:21" x14ac:dyDescent="0.2">
      <c r="U2055" s="5"/>
    </row>
    <row r="2056" spans="21:21" x14ac:dyDescent="0.2">
      <c r="U2056" s="5"/>
    </row>
    <row r="2057" spans="21:21" x14ac:dyDescent="0.2">
      <c r="U2057" s="5"/>
    </row>
    <row r="2058" spans="21:21" x14ac:dyDescent="0.2">
      <c r="U2058" s="5"/>
    </row>
    <row r="2059" spans="21:21" x14ac:dyDescent="0.2">
      <c r="U2059" s="5"/>
    </row>
    <row r="2060" spans="21:21" x14ac:dyDescent="0.2">
      <c r="U2060" s="5"/>
    </row>
    <row r="2061" spans="21:21" x14ac:dyDescent="0.2">
      <c r="U2061" s="5"/>
    </row>
    <row r="2062" spans="21:21" x14ac:dyDescent="0.2">
      <c r="U2062" s="5"/>
    </row>
    <row r="2063" spans="21:21" x14ac:dyDescent="0.2">
      <c r="U2063" s="5"/>
    </row>
    <row r="2064" spans="21:21" x14ac:dyDescent="0.2">
      <c r="U2064" s="5"/>
    </row>
    <row r="2065" spans="21:21" x14ac:dyDescent="0.2">
      <c r="U2065" s="5"/>
    </row>
    <row r="2066" spans="21:21" x14ac:dyDescent="0.2">
      <c r="U2066" s="5"/>
    </row>
    <row r="2067" spans="21:21" x14ac:dyDescent="0.2">
      <c r="U2067" s="5"/>
    </row>
    <row r="2068" spans="21:21" x14ac:dyDescent="0.2">
      <c r="U2068" s="5"/>
    </row>
    <row r="2069" spans="21:21" x14ac:dyDescent="0.2">
      <c r="U2069" s="5"/>
    </row>
    <row r="2070" spans="21:21" x14ac:dyDescent="0.2">
      <c r="U2070" s="5"/>
    </row>
    <row r="2071" spans="21:21" x14ac:dyDescent="0.2">
      <c r="U2071" s="5"/>
    </row>
    <row r="2072" spans="21:21" x14ac:dyDescent="0.2">
      <c r="U2072" s="5"/>
    </row>
    <row r="2073" spans="21:21" x14ac:dyDescent="0.2">
      <c r="U2073" s="5"/>
    </row>
    <row r="2074" spans="21:21" x14ac:dyDescent="0.2">
      <c r="U2074" s="5"/>
    </row>
    <row r="2075" spans="21:21" x14ac:dyDescent="0.2">
      <c r="U2075" s="5"/>
    </row>
    <row r="2076" spans="21:21" x14ac:dyDescent="0.2">
      <c r="U2076" s="5"/>
    </row>
    <row r="2077" spans="21:21" x14ac:dyDescent="0.2">
      <c r="U2077" s="5"/>
    </row>
    <row r="2078" spans="21:21" x14ac:dyDescent="0.2">
      <c r="U2078" s="5"/>
    </row>
    <row r="2079" spans="21:21" x14ac:dyDescent="0.2">
      <c r="U2079" s="5"/>
    </row>
    <row r="2080" spans="21:21" x14ac:dyDescent="0.2">
      <c r="U2080" s="5"/>
    </row>
    <row r="2081" spans="21:21" x14ac:dyDescent="0.2">
      <c r="U2081" s="5"/>
    </row>
    <row r="2082" spans="21:21" x14ac:dyDescent="0.2">
      <c r="U2082" s="5"/>
    </row>
    <row r="2083" spans="21:21" x14ac:dyDescent="0.2">
      <c r="U2083" s="5"/>
    </row>
    <row r="2084" spans="21:21" x14ac:dyDescent="0.2">
      <c r="U2084" s="5"/>
    </row>
    <row r="2085" spans="21:21" x14ac:dyDescent="0.2">
      <c r="U2085" s="5"/>
    </row>
    <row r="2086" spans="21:21" x14ac:dyDescent="0.2">
      <c r="U2086" s="5"/>
    </row>
    <row r="2087" spans="21:21" x14ac:dyDescent="0.2">
      <c r="U2087" s="5"/>
    </row>
    <row r="2088" spans="21:21" x14ac:dyDescent="0.2">
      <c r="U2088" s="5"/>
    </row>
    <row r="2089" spans="21:21" x14ac:dyDescent="0.2">
      <c r="U2089" s="5"/>
    </row>
    <row r="2090" spans="21:21" x14ac:dyDescent="0.2">
      <c r="U2090" s="5"/>
    </row>
    <row r="2091" spans="21:21" x14ac:dyDescent="0.2">
      <c r="U2091" s="5"/>
    </row>
    <row r="2092" spans="21:21" x14ac:dyDescent="0.2">
      <c r="U2092" s="5"/>
    </row>
    <row r="2093" spans="21:21" x14ac:dyDescent="0.2">
      <c r="U2093" s="5"/>
    </row>
    <row r="2094" spans="21:21" x14ac:dyDescent="0.2">
      <c r="U2094" s="5"/>
    </row>
    <row r="2095" spans="21:21" x14ac:dyDescent="0.2">
      <c r="U2095" s="5"/>
    </row>
    <row r="2096" spans="21:21" x14ac:dyDescent="0.2">
      <c r="U2096" s="5"/>
    </row>
    <row r="2097" spans="21:21" x14ac:dyDescent="0.2">
      <c r="U2097" s="5"/>
    </row>
    <row r="2098" spans="21:21" x14ac:dyDescent="0.2">
      <c r="U2098" s="5"/>
    </row>
    <row r="2099" spans="21:21" x14ac:dyDescent="0.2">
      <c r="U2099" s="5"/>
    </row>
    <row r="2100" spans="21:21" x14ac:dyDescent="0.2">
      <c r="U2100" s="5"/>
    </row>
    <row r="2101" spans="21:21" x14ac:dyDescent="0.2">
      <c r="U2101" s="5"/>
    </row>
    <row r="2102" spans="21:21" x14ac:dyDescent="0.2">
      <c r="U2102" s="5"/>
    </row>
    <row r="2103" spans="21:21" x14ac:dyDescent="0.2">
      <c r="U2103" s="5"/>
    </row>
    <row r="2104" spans="21:21" x14ac:dyDescent="0.2">
      <c r="U2104" s="5"/>
    </row>
    <row r="2105" spans="21:21" x14ac:dyDescent="0.2">
      <c r="U2105" s="5"/>
    </row>
    <row r="2106" spans="21:21" x14ac:dyDescent="0.2">
      <c r="U2106" s="5"/>
    </row>
    <row r="2107" spans="21:21" x14ac:dyDescent="0.2">
      <c r="U2107" s="5"/>
    </row>
    <row r="2108" spans="21:21" x14ac:dyDescent="0.2">
      <c r="U2108" s="5"/>
    </row>
    <row r="2109" spans="21:21" x14ac:dyDescent="0.2">
      <c r="U2109" s="5"/>
    </row>
    <row r="2110" spans="21:21" x14ac:dyDescent="0.2">
      <c r="U2110" s="5"/>
    </row>
    <row r="2111" spans="21:21" x14ac:dyDescent="0.2">
      <c r="U2111" s="5"/>
    </row>
    <row r="2112" spans="21:21" x14ac:dyDescent="0.2">
      <c r="U2112" s="5"/>
    </row>
    <row r="2113" spans="21:21" x14ac:dyDescent="0.2">
      <c r="U2113" s="5"/>
    </row>
    <row r="2114" spans="21:21" x14ac:dyDescent="0.2">
      <c r="U2114" s="5"/>
    </row>
    <row r="2115" spans="21:21" x14ac:dyDescent="0.2">
      <c r="U2115" s="5"/>
    </row>
    <row r="2116" spans="21:21" x14ac:dyDescent="0.2">
      <c r="U2116" s="5"/>
    </row>
    <row r="2117" spans="21:21" x14ac:dyDescent="0.2">
      <c r="U2117" s="5"/>
    </row>
    <row r="2118" spans="21:21" x14ac:dyDescent="0.2">
      <c r="U2118" s="5"/>
    </row>
    <row r="2119" spans="21:21" x14ac:dyDescent="0.2">
      <c r="U2119" s="5"/>
    </row>
    <row r="2120" spans="21:21" x14ac:dyDescent="0.2">
      <c r="U2120" s="5"/>
    </row>
    <row r="2121" spans="21:21" x14ac:dyDescent="0.2">
      <c r="U2121" s="5"/>
    </row>
    <row r="2122" spans="21:21" x14ac:dyDescent="0.2">
      <c r="U2122" s="5"/>
    </row>
    <row r="2123" spans="21:21" x14ac:dyDescent="0.2">
      <c r="U2123" s="5"/>
    </row>
    <row r="2124" spans="21:21" x14ac:dyDescent="0.2">
      <c r="U2124" s="5"/>
    </row>
    <row r="2125" spans="21:21" x14ac:dyDescent="0.2">
      <c r="U2125" s="5"/>
    </row>
    <row r="2126" spans="21:21" x14ac:dyDescent="0.2">
      <c r="U2126" s="5"/>
    </row>
    <row r="2127" spans="21:21" x14ac:dyDescent="0.2">
      <c r="U2127" s="5"/>
    </row>
    <row r="2128" spans="21:21" x14ac:dyDescent="0.2">
      <c r="U2128" s="5"/>
    </row>
    <row r="2129" spans="21:21" x14ac:dyDescent="0.2">
      <c r="U2129" s="5"/>
    </row>
    <row r="2130" spans="21:21" x14ac:dyDescent="0.2">
      <c r="U2130" s="5"/>
    </row>
    <row r="2131" spans="21:21" x14ac:dyDescent="0.2">
      <c r="U2131" s="5"/>
    </row>
    <row r="2132" spans="21:21" x14ac:dyDescent="0.2">
      <c r="U2132" s="5"/>
    </row>
    <row r="2133" spans="21:21" x14ac:dyDescent="0.2">
      <c r="U2133" s="5"/>
    </row>
    <row r="2134" spans="21:21" x14ac:dyDescent="0.2">
      <c r="U2134" s="5"/>
    </row>
    <row r="2135" spans="21:21" x14ac:dyDescent="0.2">
      <c r="U2135" s="5"/>
    </row>
    <row r="2136" spans="21:21" x14ac:dyDescent="0.2">
      <c r="U2136" s="5"/>
    </row>
    <row r="2137" spans="21:21" x14ac:dyDescent="0.2">
      <c r="U2137" s="5"/>
    </row>
    <row r="2138" spans="21:21" x14ac:dyDescent="0.2">
      <c r="U2138" s="5"/>
    </row>
    <row r="2139" spans="21:21" x14ac:dyDescent="0.2">
      <c r="U2139" s="5"/>
    </row>
    <row r="2140" spans="21:21" x14ac:dyDescent="0.2">
      <c r="U2140" s="5"/>
    </row>
    <row r="2141" spans="21:21" x14ac:dyDescent="0.2">
      <c r="U2141" s="5"/>
    </row>
    <row r="2142" spans="21:21" x14ac:dyDescent="0.2">
      <c r="U2142" s="5"/>
    </row>
    <row r="2143" spans="21:21" x14ac:dyDescent="0.2">
      <c r="U2143" s="5"/>
    </row>
    <row r="2144" spans="21:21" x14ac:dyDescent="0.2">
      <c r="U2144" s="5"/>
    </row>
    <row r="2145" spans="21:21" x14ac:dyDescent="0.2">
      <c r="U2145" s="5"/>
    </row>
    <row r="2146" spans="21:21" x14ac:dyDescent="0.2">
      <c r="U2146" s="5"/>
    </row>
    <row r="2147" spans="21:21" x14ac:dyDescent="0.2">
      <c r="U2147" s="5"/>
    </row>
    <row r="2148" spans="21:21" x14ac:dyDescent="0.2">
      <c r="U2148" s="5"/>
    </row>
    <row r="2149" spans="21:21" x14ac:dyDescent="0.2">
      <c r="U2149" s="5"/>
    </row>
    <row r="2150" spans="21:21" x14ac:dyDescent="0.2">
      <c r="U2150" s="5"/>
    </row>
    <row r="2151" spans="21:21" x14ac:dyDescent="0.2">
      <c r="U2151" s="5"/>
    </row>
    <row r="2152" spans="21:21" x14ac:dyDescent="0.2">
      <c r="U2152" s="5"/>
    </row>
    <row r="2153" spans="21:21" x14ac:dyDescent="0.2">
      <c r="U2153" s="5"/>
    </row>
    <row r="2154" spans="21:21" x14ac:dyDescent="0.2">
      <c r="U2154" s="5"/>
    </row>
    <row r="2155" spans="21:21" x14ac:dyDescent="0.2">
      <c r="U2155" s="5"/>
    </row>
    <row r="2156" spans="21:21" x14ac:dyDescent="0.2">
      <c r="U2156" s="5"/>
    </row>
    <row r="2157" spans="21:21" x14ac:dyDescent="0.2">
      <c r="U2157" s="5"/>
    </row>
    <row r="2158" spans="21:21" x14ac:dyDescent="0.2">
      <c r="U2158" s="5"/>
    </row>
    <row r="2159" spans="21:21" x14ac:dyDescent="0.2">
      <c r="U2159" s="5"/>
    </row>
    <row r="2160" spans="21:21" x14ac:dyDescent="0.2">
      <c r="U2160" s="5"/>
    </row>
    <row r="2161" spans="21:21" x14ac:dyDescent="0.2">
      <c r="U2161" s="5"/>
    </row>
    <row r="2162" spans="21:21" x14ac:dyDescent="0.2">
      <c r="U2162" s="5"/>
    </row>
    <row r="2163" spans="21:21" x14ac:dyDescent="0.2">
      <c r="U2163" s="5"/>
    </row>
    <row r="2164" spans="21:21" x14ac:dyDescent="0.2">
      <c r="U2164" s="5"/>
    </row>
    <row r="2165" spans="21:21" x14ac:dyDescent="0.2">
      <c r="U2165" s="5"/>
    </row>
    <row r="2166" spans="21:21" x14ac:dyDescent="0.2">
      <c r="U2166" s="5"/>
    </row>
    <row r="2167" spans="21:21" x14ac:dyDescent="0.2">
      <c r="U2167" s="5"/>
    </row>
    <row r="2168" spans="21:21" x14ac:dyDescent="0.2">
      <c r="U2168" s="5"/>
    </row>
    <row r="2169" spans="21:21" x14ac:dyDescent="0.2">
      <c r="U2169" s="5"/>
    </row>
    <row r="2170" spans="21:21" x14ac:dyDescent="0.2">
      <c r="U2170" s="5"/>
    </row>
    <row r="2171" spans="21:21" x14ac:dyDescent="0.2">
      <c r="U2171" s="5"/>
    </row>
    <row r="2172" spans="21:21" x14ac:dyDescent="0.2">
      <c r="U2172" s="5"/>
    </row>
    <row r="2173" spans="21:21" x14ac:dyDescent="0.2">
      <c r="U2173" s="5"/>
    </row>
    <row r="2174" spans="21:21" x14ac:dyDescent="0.2">
      <c r="U2174" s="5"/>
    </row>
    <row r="2175" spans="21:21" x14ac:dyDescent="0.2">
      <c r="U2175" s="5"/>
    </row>
    <row r="2176" spans="21:21" x14ac:dyDescent="0.2">
      <c r="U2176" s="5"/>
    </row>
    <row r="2177" spans="21:21" x14ac:dyDescent="0.2">
      <c r="U2177" s="5"/>
    </row>
    <row r="2178" spans="21:21" x14ac:dyDescent="0.2">
      <c r="U2178" s="5"/>
    </row>
    <row r="2179" spans="21:21" x14ac:dyDescent="0.2">
      <c r="U2179" s="5"/>
    </row>
    <row r="2180" spans="21:21" x14ac:dyDescent="0.2">
      <c r="U2180" s="5"/>
    </row>
    <row r="2181" spans="21:21" x14ac:dyDescent="0.2">
      <c r="U2181" s="5"/>
    </row>
    <row r="2182" spans="21:21" x14ac:dyDescent="0.2">
      <c r="U2182" s="5"/>
    </row>
    <row r="2183" spans="21:21" x14ac:dyDescent="0.2">
      <c r="U2183" s="5"/>
    </row>
    <row r="2184" spans="21:21" x14ac:dyDescent="0.2">
      <c r="U2184" s="5"/>
    </row>
    <row r="2185" spans="21:21" x14ac:dyDescent="0.2">
      <c r="U2185" s="5"/>
    </row>
    <row r="2186" spans="21:21" x14ac:dyDescent="0.2">
      <c r="U2186" s="5"/>
    </row>
    <row r="2187" spans="21:21" x14ac:dyDescent="0.2">
      <c r="U2187" s="5"/>
    </row>
    <row r="2188" spans="21:21" x14ac:dyDescent="0.2">
      <c r="U2188" s="5"/>
    </row>
    <row r="2189" spans="21:21" x14ac:dyDescent="0.2">
      <c r="U2189" s="5"/>
    </row>
    <row r="2190" spans="21:21" x14ac:dyDescent="0.2">
      <c r="U2190" s="5"/>
    </row>
    <row r="2191" spans="21:21" x14ac:dyDescent="0.2">
      <c r="U2191" s="5"/>
    </row>
    <row r="2192" spans="21:21" x14ac:dyDescent="0.2">
      <c r="U2192" s="5"/>
    </row>
    <row r="2193" spans="21:21" x14ac:dyDescent="0.2">
      <c r="U2193" s="5"/>
    </row>
    <row r="2194" spans="21:21" x14ac:dyDescent="0.2">
      <c r="U2194" s="5"/>
    </row>
    <row r="2195" spans="21:21" x14ac:dyDescent="0.2">
      <c r="U2195" s="5"/>
    </row>
    <row r="2196" spans="21:21" x14ac:dyDescent="0.2">
      <c r="U2196" s="5"/>
    </row>
    <row r="2197" spans="21:21" x14ac:dyDescent="0.2">
      <c r="U2197" s="5"/>
    </row>
    <row r="2198" spans="21:21" x14ac:dyDescent="0.2">
      <c r="U2198" s="5"/>
    </row>
    <row r="2199" spans="21:21" x14ac:dyDescent="0.2">
      <c r="U2199" s="5"/>
    </row>
    <row r="2200" spans="21:21" x14ac:dyDescent="0.2">
      <c r="U2200" s="5"/>
    </row>
    <row r="2201" spans="21:21" x14ac:dyDescent="0.2">
      <c r="U2201" s="5"/>
    </row>
    <row r="2202" spans="21:21" x14ac:dyDescent="0.2">
      <c r="U2202" s="5"/>
    </row>
    <row r="2203" spans="21:21" x14ac:dyDescent="0.2">
      <c r="U2203" s="5"/>
    </row>
    <row r="2204" spans="21:21" x14ac:dyDescent="0.2">
      <c r="U2204" s="5"/>
    </row>
    <row r="2205" spans="21:21" x14ac:dyDescent="0.2">
      <c r="U2205" s="5"/>
    </row>
    <row r="2206" spans="21:21" x14ac:dyDescent="0.2">
      <c r="U2206" s="5"/>
    </row>
    <row r="2207" spans="21:21" x14ac:dyDescent="0.2">
      <c r="U2207" s="5"/>
    </row>
    <row r="2208" spans="21:21" x14ac:dyDescent="0.2">
      <c r="U2208" s="5"/>
    </row>
    <row r="2209" spans="21:21" x14ac:dyDescent="0.2">
      <c r="U2209" s="5"/>
    </row>
    <row r="2210" spans="21:21" x14ac:dyDescent="0.2">
      <c r="U2210" s="5"/>
    </row>
    <row r="2211" spans="21:21" x14ac:dyDescent="0.2">
      <c r="U2211" s="5"/>
    </row>
    <row r="2212" spans="21:21" x14ac:dyDescent="0.2">
      <c r="U2212" s="5"/>
    </row>
    <row r="2213" spans="21:21" x14ac:dyDescent="0.2">
      <c r="U2213" s="5"/>
    </row>
    <row r="2214" spans="21:21" x14ac:dyDescent="0.2">
      <c r="U2214" s="5"/>
    </row>
    <row r="2215" spans="21:21" x14ac:dyDescent="0.2">
      <c r="U2215" s="5"/>
    </row>
    <row r="2216" spans="21:21" x14ac:dyDescent="0.2">
      <c r="U2216" s="5"/>
    </row>
    <row r="2217" spans="21:21" x14ac:dyDescent="0.2">
      <c r="U2217" s="5"/>
    </row>
    <row r="2218" spans="21:21" x14ac:dyDescent="0.2">
      <c r="U2218" s="5"/>
    </row>
    <row r="2219" spans="21:21" x14ac:dyDescent="0.2">
      <c r="U2219" s="5"/>
    </row>
    <row r="2220" spans="21:21" x14ac:dyDescent="0.2">
      <c r="U2220" s="5"/>
    </row>
    <row r="2221" spans="21:21" x14ac:dyDescent="0.2">
      <c r="U2221" s="5"/>
    </row>
    <row r="2222" spans="21:21" x14ac:dyDescent="0.2">
      <c r="U2222" s="5"/>
    </row>
    <row r="2223" spans="21:21" x14ac:dyDescent="0.2">
      <c r="U2223" s="5"/>
    </row>
    <row r="2224" spans="21:21" x14ac:dyDescent="0.2">
      <c r="U2224" s="5"/>
    </row>
    <row r="2225" spans="21:21" x14ac:dyDescent="0.2">
      <c r="U2225" s="5"/>
    </row>
    <row r="2226" spans="21:21" x14ac:dyDescent="0.2">
      <c r="U2226" s="5"/>
    </row>
    <row r="2227" spans="21:21" x14ac:dyDescent="0.2">
      <c r="U2227" s="5"/>
    </row>
    <row r="2228" spans="21:21" x14ac:dyDescent="0.2">
      <c r="U2228" s="5"/>
    </row>
    <row r="2229" spans="21:21" x14ac:dyDescent="0.2">
      <c r="U2229" s="5"/>
    </row>
    <row r="2230" spans="21:21" x14ac:dyDescent="0.2">
      <c r="U2230" s="5"/>
    </row>
    <row r="2231" spans="21:21" x14ac:dyDescent="0.2">
      <c r="U2231" s="5"/>
    </row>
    <row r="2232" spans="21:21" x14ac:dyDescent="0.2">
      <c r="U2232" s="5"/>
    </row>
    <row r="2233" spans="21:21" x14ac:dyDescent="0.2">
      <c r="U2233" s="5"/>
    </row>
    <row r="2234" spans="21:21" x14ac:dyDescent="0.2">
      <c r="U2234" s="5"/>
    </row>
    <row r="2235" spans="21:21" x14ac:dyDescent="0.2">
      <c r="U2235" s="5"/>
    </row>
    <row r="2236" spans="21:21" x14ac:dyDescent="0.2">
      <c r="U2236" s="5"/>
    </row>
    <row r="2237" spans="21:21" x14ac:dyDescent="0.2">
      <c r="U2237" s="5"/>
    </row>
    <row r="2238" spans="21:21" x14ac:dyDescent="0.2">
      <c r="U2238" s="5"/>
    </row>
    <row r="2239" spans="21:21" x14ac:dyDescent="0.2">
      <c r="U2239" s="5"/>
    </row>
    <row r="2240" spans="21:21" x14ac:dyDescent="0.2">
      <c r="U2240" s="5"/>
    </row>
    <row r="2241" spans="21:21" x14ac:dyDescent="0.2">
      <c r="U2241" s="5"/>
    </row>
    <row r="2242" spans="21:21" x14ac:dyDescent="0.2">
      <c r="U2242" s="5"/>
    </row>
    <row r="2243" spans="21:21" x14ac:dyDescent="0.2">
      <c r="U2243" s="5"/>
    </row>
    <row r="2244" spans="21:21" x14ac:dyDescent="0.2">
      <c r="U2244" s="5"/>
    </row>
    <row r="2245" spans="21:21" x14ac:dyDescent="0.2">
      <c r="U2245" s="5"/>
    </row>
    <row r="2246" spans="21:21" x14ac:dyDescent="0.2">
      <c r="U2246" s="5"/>
    </row>
    <row r="2247" spans="21:21" x14ac:dyDescent="0.2">
      <c r="U2247" s="5"/>
    </row>
    <row r="2248" spans="21:21" x14ac:dyDescent="0.2">
      <c r="U2248" s="5"/>
    </row>
    <row r="2249" spans="21:21" x14ac:dyDescent="0.2">
      <c r="U2249" s="5"/>
    </row>
    <row r="2250" spans="21:21" x14ac:dyDescent="0.2">
      <c r="U2250" s="5"/>
    </row>
    <row r="2251" spans="21:21" x14ac:dyDescent="0.2">
      <c r="U2251" s="5"/>
    </row>
    <row r="2252" spans="21:21" x14ac:dyDescent="0.2">
      <c r="U2252" s="5"/>
    </row>
    <row r="2253" spans="21:21" x14ac:dyDescent="0.2">
      <c r="U2253" s="5"/>
    </row>
    <row r="2254" spans="21:21" x14ac:dyDescent="0.2">
      <c r="U2254" s="5"/>
    </row>
    <row r="2255" spans="21:21" x14ac:dyDescent="0.2">
      <c r="U2255" s="5"/>
    </row>
    <row r="2256" spans="21:21" x14ac:dyDescent="0.2">
      <c r="U2256" s="5"/>
    </row>
    <row r="2257" spans="21:21" x14ac:dyDescent="0.2">
      <c r="U2257" s="5"/>
    </row>
    <row r="2258" spans="21:21" x14ac:dyDescent="0.2">
      <c r="U2258" s="5"/>
    </row>
    <row r="2259" spans="21:21" x14ac:dyDescent="0.2">
      <c r="U2259" s="5"/>
    </row>
    <row r="2260" spans="21:21" x14ac:dyDescent="0.2">
      <c r="U2260" s="5"/>
    </row>
    <row r="2261" spans="21:21" x14ac:dyDescent="0.2">
      <c r="U2261" s="5"/>
    </row>
    <row r="2262" spans="21:21" x14ac:dyDescent="0.2">
      <c r="U2262" s="5"/>
    </row>
    <row r="2263" spans="21:21" x14ac:dyDescent="0.2">
      <c r="U2263" s="5"/>
    </row>
    <row r="2264" spans="21:21" x14ac:dyDescent="0.2">
      <c r="U2264" s="5"/>
    </row>
    <row r="2265" spans="21:21" x14ac:dyDescent="0.2">
      <c r="U2265" s="5"/>
    </row>
    <row r="2266" spans="21:21" x14ac:dyDescent="0.2">
      <c r="U2266" s="5"/>
    </row>
    <row r="2267" spans="21:21" x14ac:dyDescent="0.2">
      <c r="U2267" s="5"/>
    </row>
    <row r="2268" spans="21:21" x14ac:dyDescent="0.2">
      <c r="U2268" s="5"/>
    </row>
    <row r="2269" spans="21:21" x14ac:dyDescent="0.2">
      <c r="U2269" s="5"/>
    </row>
    <row r="2270" spans="21:21" x14ac:dyDescent="0.2">
      <c r="U2270" s="5"/>
    </row>
    <row r="2271" spans="21:21" x14ac:dyDescent="0.2">
      <c r="U2271" s="5"/>
    </row>
    <row r="2272" spans="21:21" x14ac:dyDescent="0.2">
      <c r="U2272" s="5"/>
    </row>
    <row r="2273" spans="21:21" x14ac:dyDescent="0.2">
      <c r="U2273" s="5"/>
    </row>
    <row r="2274" spans="21:21" x14ac:dyDescent="0.2">
      <c r="U2274" s="5"/>
    </row>
    <row r="2275" spans="21:21" x14ac:dyDescent="0.2">
      <c r="U2275" s="5"/>
    </row>
    <row r="2276" spans="21:21" x14ac:dyDescent="0.2">
      <c r="U2276" s="5"/>
    </row>
    <row r="2277" spans="21:21" x14ac:dyDescent="0.2">
      <c r="U2277" s="5"/>
    </row>
    <row r="2278" spans="21:21" x14ac:dyDescent="0.2">
      <c r="U2278" s="5"/>
    </row>
    <row r="2279" spans="21:21" x14ac:dyDescent="0.2">
      <c r="U2279" s="5"/>
    </row>
    <row r="2280" spans="21:21" x14ac:dyDescent="0.2">
      <c r="U2280" s="5"/>
    </row>
    <row r="2281" spans="21:21" x14ac:dyDescent="0.2">
      <c r="U2281" s="5"/>
    </row>
    <row r="2282" spans="21:21" x14ac:dyDescent="0.2">
      <c r="U2282" s="5"/>
    </row>
    <row r="2283" spans="21:21" x14ac:dyDescent="0.2">
      <c r="U2283" s="5"/>
    </row>
    <row r="2284" spans="21:21" x14ac:dyDescent="0.2">
      <c r="U2284" s="5"/>
    </row>
    <row r="2285" spans="21:21" x14ac:dyDescent="0.2">
      <c r="U2285" s="5"/>
    </row>
    <row r="2286" spans="21:21" x14ac:dyDescent="0.2">
      <c r="U2286" s="5"/>
    </row>
    <row r="2287" spans="21:21" x14ac:dyDescent="0.2">
      <c r="U2287" s="5"/>
    </row>
    <row r="2288" spans="21:21" x14ac:dyDescent="0.2">
      <c r="U2288" s="5"/>
    </row>
    <row r="2289" spans="21:21" x14ac:dyDescent="0.2">
      <c r="U2289" s="5"/>
    </row>
    <row r="2290" spans="21:21" x14ac:dyDescent="0.2">
      <c r="U2290" s="5"/>
    </row>
    <row r="2291" spans="21:21" x14ac:dyDescent="0.2">
      <c r="U2291" s="5"/>
    </row>
    <row r="2292" spans="21:21" x14ac:dyDescent="0.2">
      <c r="U2292" s="5"/>
    </row>
    <row r="2293" spans="21:21" x14ac:dyDescent="0.2">
      <c r="U2293" s="5"/>
    </row>
    <row r="2294" spans="21:21" x14ac:dyDescent="0.2">
      <c r="U2294" s="5"/>
    </row>
    <row r="2295" spans="21:21" x14ac:dyDescent="0.2">
      <c r="U2295" s="5"/>
    </row>
    <row r="2296" spans="21:21" x14ac:dyDescent="0.2">
      <c r="U2296" s="5"/>
    </row>
    <row r="2297" spans="21:21" x14ac:dyDescent="0.2">
      <c r="U2297" s="5"/>
    </row>
    <row r="2298" spans="21:21" x14ac:dyDescent="0.2">
      <c r="U2298" s="5"/>
    </row>
    <row r="2299" spans="21:21" x14ac:dyDescent="0.2">
      <c r="U2299" s="5"/>
    </row>
    <row r="2300" spans="21:21" x14ac:dyDescent="0.2">
      <c r="U2300" s="5"/>
    </row>
    <row r="2301" spans="21:21" x14ac:dyDescent="0.2">
      <c r="U2301" s="5"/>
    </row>
    <row r="2302" spans="21:21" x14ac:dyDescent="0.2">
      <c r="U2302" s="5"/>
    </row>
    <row r="2303" spans="21:21" x14ac:dyDescent="0.2">
      <c r="U2303" s="5"/>
    </row>
    <row r="2304" spans="21:21" x14ac:dyDescent="0.2">
      <c r="U2304" s="5"/>
    </row>
    <row r="2305" spans="21:21" x14ac:dyDescent="0.2">
      <c r="U2305" s="5"/>
    </row>
    <row r="2306" spans="21:21" x14ac:dyDescent="0.2">
      <c r="U2306" s="5"/>
    </row>
    <row r="2307" spans="21:21" x14ac:dyDescent="0.2">
      <c r="U2307" s="5"/>
    </row>
    <row r="2308" spans="21:21" x14ac:dyDescent="0.2">
      <c r="U2308" s="5"/>
    </row>
    <row r="2309" spans="21:21" x14ac:dyDescent="0.2">
      <c r="U2309" s="5"/>
    </row>
    <row r="2310" spans="21:21" x14ac:dyDescent="0.2">
      <c r="U2310" s="5"/>
    </row>
    <row r="2311" spans="21:21" x14ac:dyDescent="0.2">
      <c r="U2311" s="5"/>
    </row>
    <row r="2312" spans="21:21" x14ac:dyDescent="0.2">
      <c r="U2312" s="5"/>
    </row>
    <row r="2313" spans="21:21" x14ac:dyDescent="0.2">
      <c r="U2313" s="5"/>
    </row>
    <row r="2314" spans="21:21" x14ac:dyDescent="0.2">
      <c r="U2314" s="5"/>
    </row>
    <row r="2315" spans="21:21" x14ac:dyDescent="0.2">
      <c r="U2315" s="5"/>
    </row>
    <row r="2316" spans="21:21" x14ac:dyDescent="0.2">
      <c r="U2316" s="5"/>
    </row>
    <row r="2317" spans="21:21" x14ac:dyDescent="0.2">
      <c r="U2317" s="5"/>
    </row>
    <row r="2318" spans="21:21" x14ac:dyDescent="0.2">
      <c r="U2318" s="5"/>
    </row>
    <row r="2319" spans="21:21" x14ac:dyDescent="0.2">
      <c r="U2319" s="5"/>
    </row>
    <row r="2320" spans="21:21" x14ac:dyDescent="0.2">
      <c r="U2320" s="5"/>
    </row>
    <row r="2321" spans="21:21" x14ac:dyDescent="0.2">
      <c r="U2321" s="5"/>
    </row>
    <row r="2322" spans="21:21" x14ac:dyDescent="0.2">
      <c r="U2322" s="5"/>
    </row>
    <row r="2323" spans="21:21" x14ac:dyDescent="0.2">
      <c r="U2323" s="5"/>
    </row>
    <row r="2324" spans="21:21" x14ac:dyDescent="0.2">
      <c r="U2324" s="5"/>
    </row>
    <row r="2325" spans="21:21" x14ac:dyDescent="0.2">
      <c r="U2325" s="5"/>
    </row>
    <row r="2326" spans="21:21" x14ac:dyDescent="0.2">
      <c r="U2326" s="5"/>
    </row>
    <row r="2327" spans="21:21" x14ac:dyDescent="0.2">
      <c r="U2327" s="5"/>
    </row>
    <row r="2328" spans="21:21" x14ac:dyDescent="0.2">
      <c r="U2328" s="5"/>
    </row>
    <row r="2329" spans="21:21" x14ac:dyDescent="0.2">
      <c r="U2329" s="5"/>
    </row>
    <row r="2330" spans="21:21" x14ac:dyDescent="0.2">
      <c r="U2330" s="5"/>
    </row>
    <row r="2331" spans="21:21" x14ac:dyDescent="0.2">
      <c r="U2331" s="5"/>
    </row>
    <row r="2332" spans="21:21" x14ac:dyDescent="0.2">
      <c r="U2332" s="5"/>
    </row>
    <row r="2333" spans="21:21" x14ac:dyDescent="0.2">
      <c r="U2333" s="5"/>
    </row>
    <row r="2334" spans="21:21" x14ac:dyDescent="0.2">
      <c r="U2334" s="5"/>
    </row>
    <row r="2335" spans="21:21" x14ac:dyDescent="0.2">
      <c r="U2335" s="5"/>
    </row>
    <row r="2336" spans="21:21" x14ac:dyDescent="0.2">
      <c r="U2336" s="5"/>
    </row>
    <row r="2337" spans="21:21" x14ac:dyDescent="0.2">
      <c r="U2337" s="5"/>
    </row>
    <row r="2338" spans="21:21" x14ac:dyDescent="0.2">
      <c r="U2338" s="5"/>
    </row>
    <row r="2339" spans="21:21" x14ac:dyDescent="0.2">
      <c r="U2339" s="5"/>
    </row>
    <row r="2340" spans="21:21" x14ac:dyDescent="0.2">
      <c r="U2340" s="5"/>
    </row>
    <row r="2341" spans="21:21" x14ac:dyDescent="0.2">
      <c r="U2341" s="5"/>
    </row>
    <row r="2342" spans="21:21" x14ac:dyDescent="0.2">
      <c r="U2342" s="5"/>
    </row>
    <row r="2343" spans="21:21" x14ac:dyDescent="0.2">
      <c r="U2343" s="5"/>
    </row>
    <row r="2344" spans="21:21" x14ac:dyDescent="0.2">
      <c r="U2344" s="5"/>
    </row>
    <row r="2345" spans="21:21" x14ac:dyDescent="0.2">
      <c r="U2345" s="5"/>
    </row>
    <row r="2346" spans="21:21" x14ac:dyDescent="0.2">
      <c r="U2346" s="5"/>
    </row>
    <row r="2347" spans="21:21" x14ac:dyDescent="0.2">
      <c r="U2347" s="5"/>
    </row>
    <row r="2348" spans="21:21" x14ac:dyDescent="0.2">
      <c r="U2348" s="5"/>
    </row>
    <row r="2349" spans="21:21" x14ac:dyDescent="0.2">
      <c r="U2349" s="5"/>
    </row>
    <row r="2350" spans="21:21" x14ac:dyDescent="0.2">
      <c r="U2350" s="5"/>
    </row>
    <row r="2351" spans="21:21" x14ac:dyDescent="0.2">
      <c r="U2351" s="5"/>
    </row>
    <row r="2352" spans="21:21" x14ac:dyDescent="0.2">
      <c r="U2352" s="5"/>
    </row>
    <row r="2353" spans="21:21" x14ac:dyDescent="0.2">
      <c r="U2353" s="5"/>
    </row>
    <row r="2354" spans="21:21" x14ac:dyDescent="0.2">
      <c r="U2354" s="5"/>
    </row>
    <row r="2355" spans="21:21" x14ac:dyDescent="0.2">
      <c r="U2355" s="5"/>
    </row>
    <row r="2356" spans="21:21" x14ac:dyDescent="0.2">
      <c r="U2356" s="5"/>
    </row>
    <row r="2357" spans="21:21" x14ac:dyDescent="0.2">
      <c r="U2357" s="5"/>
    </row>
    <row r="2358" spans="21:21" x14ac:dyDescent="0.2">
      <c r="U2358" s="5"/>
    </row>
    <row r="2359" spans="21:21" x14ac:dyDescent="0.2">
      <c r="U2359" s="5"/>
    </row>
    <row r="2360" spans="21:21" x14ac:dyDescent="0.2">
      <c r="U2360" s="5"/>
    </row>
    <row r="2361" spans="21:21" x14ac:dyDescent="0.2">
      <c r="U2361" s="5"/>
    </row>
    <row r="2362" spans="21:21" x14ac:dyDescent="0.2">
      <c r="U2362" s="5"/>
    </row>
    <row r="2363" spans="21:21" x14ac:dyDescent="0.2">
      <c r="U2363" s="5"/>
    </row>
    <row r="2364" spans="21:21" x14ac:dyDescent="0.2">
      <c r="U2364" s="5"/>
    </row>
    <row r="2365" spans="21:21" x14ac:dyDescent="0.2">
      <c r="U2365" s="5"/>
    </row>
    <row r="2366" spans="21:21" x14ac:dyDescent="0.2">
      <c r="U2366" s="5"/>
    </row>
    <row r="2367" spans="21:21" x14ac:dyDescent="0.2">
      <c r="U2367" s="5"/>
    </row>
    <row r="2368" spans="21:21" x14ac:dyDescent="0.2">
      <c r="U2368" s="5"/>
    </row>
    <row r="2369" spans="21:21" x14ac:dyDescent="0.2">
      <c r="U2369" s="5"/>
    </row>
    <row r="2370" spans="21:21" x14ac:dyDescent="0.2">
      <c r="U2370" s="5"/>
    </row>
    <row r="2371" spans="21:21" x14ac:dyDescent="0.2">
      <c r="U2371" s="5"/>
    </row>
    <row r="2372" spans="21:21" x14ac:dyDescent="0.2">
      <c r="U2372" s="5"/>
    </row>
    <row r="2373" spans="21:21" x14ac:dyDescent="0.2">
      <c r="U2373" s="5"/>
    </row>
    <row r="2374" spans="21:21" x14ac:dyDescent="0.2">
      <c r="U2374" s="5"/>
    </row>
    <row r="2375" spans="21:21" x14ac:dyDescent="0.2">
      <c r="U2375" s="5"/>
    </row>
    <row r="2376" spans="21:21" x14ac:dyDescent="0.2">
      <c r="U2376" s="5"/>
    </row>
    <row r="2377" spans="21:21" x14ac:dyDescent="0.2">
      <c r="U2377" s="5"/>
    </row>
    <row r="2378" spans="21:21" x14ac:dyDescent="0.2">
      <c r="U2378" s="5"/>
    </row>
    <row r="2379" spans="21:21" x14ac:dyDescent="0.2">
      <c r="U2379" s="5"/>
    </row>
    <row r="2380" spans="21:21" x14ac:dyDescent="0.2">
      <c r="U2380" s="5"/>
    </row>
    <row r="2381" spans="21:21" x14ac:dyDescent="0.2">
      <c r="U2381" s="5"/>
    </row>
    <row r="2382" spans="21:21" x14ac:dyDescent="0.2">
      <c r="U2382" s="5"/>
    </row>
    <row r="2383" spans="21:21" x14ac:dyDescent="0.2">
      <c r="U2383" s="5"/>
    </row>
    <row r="2384" spans="21:21" x14ac:dyDescent="0.2">
      <c r="U2384" s="5"/>
    </row>
    <row r="2385" spans="21:21" x14ac:dyDescent="0.2">
      <c r="U2385" s="5"/>
    </row>
    <row r="2386" spans="21:21" x14ac:dyDescent="0.2">
      <c r="U2386" s="5"/>
    </row>
    <row r="2387" spans="21:21" x14ac:dyDescent="0.2">
      <c r="U2387" s="5"/>
    </row>
    <row r="2388" spans="21:21" x14ac:dyDescent="0.2">
      <c r="U2388" s="5"/>
    </row>
    <row r="2389" spans="21:21" x14ac:dyDescent="0.2">
      <c r="U2389" s="5"/>
    </row>
    <row r="2390" spans="21:21" x14ac:dyDescent="0.2">
      <c r="U2390" s="5"/>
    </row>
    <row r="2391" spans="21:21" x14ac:dyDescent="0.2">
      <c r="U2391" s="5"/>
    </row>
    <row r="2392" spans="21:21" x14ac:dyDescent="0.2">
      <c r="U2392" s="5"/>
    </row>
    <row r="2393" spans="21:21" x14ac:dyDescent="0.2">
      <c r="U2393" s="5"/>
    </row>
    <row r="2394" spans="21:21" x14ac:dyDescent="0.2">
      <c r="U2394" s="5"/>
    </row>
    <row r="2395" spans="21:21" x14ac:dyDescent="0.2">
      <c r="U2395" s="5"/>
    </row>
    <row r="2396" spans="21:21" x14ac:dyDescent="0.2">
      <c r="U2396" s="5"/>
    </row>
    <row r="2397" spans="21:21" x14ac:dyDescent="0.2">
      <c r="U2397" s="5"/>
    </row>
    <row r="2398" spans="21:21" x14ac:dyDescent="0.2">
      <c r="U2398" s="5"/>
    </row>
    <row r="2399" spans="21:21" x14ac:dyDescent="0.2">
      <c r="U2399" s="5"/>
    </row>
    <row r="2400" spans="21:21" x14ac:dyDescent="0.2">
      <c r="U2400" s="5"/>
    </row>
    <row r="2401" spans="21:21" x14ac:dyDescent="0.2">
      <c r="U2401" s="5"/>
    </row>
    <row r="2402" spans="21:21" x14ac:dyDescent="0.2">
      <c r="U2402" s="5"/>
    </row>
    <row r="2403" spans="21:21" x14ac:dyDescent="0.2">
      <c r="U2403" s="5"/>
    </row>
    <row r="2404" spans="21:21" x14ac:dyDescent="0.2">
      <c r="U2404" s="5"/>
    </row>
    <row r="2405" spans="21:21" x14ac:dyDescent="0.2">
      <c r="U2405" s="5"/>
    </row>
    <row r="2406" spans="21:21" x14ac:dyDescent="0.2">
      <c r="U2406" s="5"/>
    </row>
    <row r="2407" spans="21:21" x14ac:dyDescent="0.2">
      <c r="U2407" s="5"/>
    </row>
    <row r="2408" spans="21:21" x14ac:dyDescent="0.2">
      <c r="U2408" s="5"/>
    </row>
    <row r="2409" spans="21:21" x14ac:dyDescent="0.2">
      <c r="U2409" s="5"/>
    </row>
    <row r="2410" spans="21:21" x14ac:dyDescent="0.2">
      <c r="U2410" s="5"/>
    </row>
    <row r="2411" spans="21:21" x14ac:dyDescent="0.2">
      <c r="U2411" s="5"/>
    </row>
    <row r="2412" spans="21:21" x14ac:dyDescent="0.2">
      <c r="U2412" s="5"/>
    </row>
    <row r="2413" spans="21:21" x14ac:dyDescent="0.2">
      <c r="U2413" s="5"/>
    </row>
    <row r="2414" spans="21:21" x14ac:dyDescent="0.2">
      <c r="U2414" s="5"/>
    </row>
    <row r="2415" spans="21:21" x14ac:dyDescent="0.2">
      <c r="U2415" s="5"/>
    </row>
    <row r="2416" spans="21:21" x14ac:dyDescent="0.2">
      <c r="U2416" s="5"/>
    </row>
    <row r="2417" spans="21:21" x14ac:dyDescent="0.2">
      <c r="U2417" s="5"/>
    </row>
    <row r="2418" spans="21:21" x14ac:dyDescent="0.2">
      <c r="U2418" s="5"/>
    </row>
    <row r="2419" spans="21:21" x14ac:dyDescent="0.2">
      <c r="U2419" s="5"/>
    </row>
    <row r="2420" spans="21:21" x14ac:dyDescent="0.2">
      <c r="U2420" s="5"/>
    </row>
    <row r="2421" spans="21:21" x14ac:dyDescent="0.2">
      <c r="U2421" s="5"/>
    </row>
    <row r="2422" spans="21:21" x14ac:dyDescent="0.2">
      <c r="U2422" s="5"/>
    </row>
    <row r="2423" spans="21:21" x14ac:dyDescent="0.2">
      <c r="U2423" s="5"/>
    </row>
    <row r="2424" spans="21:21" x14ac:dyDescent="0.2">
      <c r="U2424" s="5"/>
    </row>
    <row r="2425" spans="21:21" x14ac:dyDescent="0.2">
      <c r="U2425" s="5"/>
    </row>
    <row r="2426" spans="21:21" x14ac:dyDescent="0.2">
      <c r="U2426" s="5"/>
    </row>
    <row r="2427" spans="21:21" x14ac:dyDescent="0.2">
      <c r="U2427" s="5"/>
    </row>
    <row r="2428" spans="21:21" x14ac:dyDescent="0.2">
      <c r="U2428" s="5"/>
    </row>
    <row r="2429" spans="21:21" x14ac:dyDescent="0.2">
      <c r="U2429" s="5"/>
    </row>
    <row r="2430" spans="21:21" x14ac:dyDescent="0.2">
      <c r="U2430" s="5"/>
    </row>
    <row r="2431" spans="21:21" x14ac:dyDescent="0.2">
      <c r="U2431" s="5"/>
    </row>
    <row r="2432" spans="21:21" x14ac:dyDescent="0.2">
      <c r="U2432" s="5"/>
    </row>
    <row r="2433" spans="21:21" x14ac:dyDescent="0.2">
      <c r="U2433" s="5"/>
    </row>
    <row r="2434" spans="21:21" x14ac:dyDescent="0.2">
      <c r="U2434" s="5"/>
    </row>
    <row r="2435" spans="21:21" x14ac:dyDescent="0.2">
      <c r="U2435" s="5"/>
    </row>
    <row r="2436" spans="21:21" x14ac:dyDescent="0.2">
      <c r="U2436" s="5"/>
    </row>
    <row r="2437" spans="21:21" x14ac:dyDescent="0.2">
      <c r="U2437" s="5"/>
    </row>
    <row r="2438" spans="21:21" x14ac:dyDescent="0.2">
      <c r="U2438" s="5"/>
    </row>
    <row r="2439" spans="21:21" x14ac:dyDescent="0.2">
      <c r="U2439" s="5"/>
    </row>
    <row r="2440" spans="21:21" x14ac:dyDescent="0.2">
      <c r="U2440" s="5"/>
    </row>
    <row r="2441" spans="21:21" x14ac:dyDescent="0.2">
      <c r="U2441" s="5"/>
    </row>
    <row r="2442" spans="21:21" x14ac:dyDescent="0.2">
      <c r="U2442" s="5"/>
    </row>
    <row r="2443" spans="21:21" x14ac:dyDescent="0.2">
      <c r="U2443" s="5"/>
    </row>
    <row r="2444" spans="21:21" x14ac:dyDescent="0.2">
      <c r="U2444" s="5"/>
    </row>
    <row r="2445" spans="21:21" x14ac:dyDescent="0.2">
      <c r="U2445" s="5"/>
    </row>
    <row r="2446" spans="21:21" x14ac:dyDescent="0.2">
      <c r="U2446" s="5"/>
    </row>
    <row r="2447" spans="21:21" x14ac:dyDescent="0.2">
      <c r="U2447" s="5"/>
    </row>
    <row r="2448" spans="21:21" x14ac:dyDescent="0.2">
      <c r="U2448" s="5"/>
    </row>
    <row r="2449" spans="21:21" x14ac:dyDescent="0.2">
      <c r="U2449" s="5"/>
    </row>
    <row r="2450" spans="21:21" x14ac:dyDescent="0.2">
      <c r="U2450" s="5"/>
    </row>
    <row r="2451" spans="21:21" x14ac:dyDescent="0.2">
      <c r="U2451" s="5"/>
    </row>
    <row r="2452" spans="21:21" x14ac:dyDescent="0.2">
      <c r="U2452" s="5"/>
    </row>
    <row r="2453" spans="21:21" x14ac:dyDescent="0.2">
      <c r="U2453" s="5"/>
    </row>
    <row r="2454" spans="21:21" x14ac:dyDescent="0.2">
      <c r="U2454" s="5"/>
    </row>
    <row r="2455" spans="21:21" x14ac:dyDescent="0.2">
      <c r="U2455" s="5"/>
    </row>
    <row r="2456" spans="21:21" x14ac:dyDescent="0.2">
      <c r="U2456" s="5"/>
    </row>
    <row r="2457" spans="21:21" x14ac:dyDescent="0.2">
      <c r="U2457" s="5"/>
    </row>
    <row r="2458" spans="21:21" x14ac:dyDescent="0.2">
      <c r="U2458" s="5"/>
    </row>
    <row r="2459" spans="21:21" x14ac:dyDescent="0.2">
      <c r="U2459" s="5"/>
    </row>
    <row r="2460" spans="21:21" x14ac:dyDescent="0.2">
      <c r="U2460" s="5"/>
    </row>
    <row r="2461" spans="21:21" x14ac:dyDescent="0.2">
      <c r="U2461" s="5"/>
    </row>
    <row r="2462" spans="21:21" x14ac:dyDescent="0.2">
      <c r="U2462" s="5"/>
    </row>
    <row r="2463" spans="21:21" x14ac:dyDescent="0.2">
      <c r="U2463" s="5"/>
    </row>
    <row r="2464" spans="21:21" x14ac:dyDescent="0.2">
      <c r="U2464" s="5"/>
    </row>
    <row r="2465" spans="21:21" x14ac:dyDescent="0.2">
      <c r="U2465" s="5"/>
    </row>
    <row r="2466" spans="21:21" x14ac:dyDescent="0.2">
      <c r="U2466" s="5"/>
    </row>
    <row r="2467" spans="21:21" x14ac:dyDescent="0.2">
      <c r="U2467" s="5"/>
    </row>
    <row r="2468" spans="21:21" x14ac:dyDescent="0.2">
      <c r="U2468" s="5"/>
    </row>
    <row r="2469" spans="21:21" x14ac:dyDescent="0.2">
      <c r="U2469" s="5"/>
    </row>
    <row r="2470" spans="21:21" x14ac:dyDescent="0.2">
      <c r="U2470" s="5"/>
    </row>
    <row r="2471" spans="21:21" x14ac:dyDescent="0.2">
      <c r="U2471" s="5"/>
    </row>
    <row r="2472" spans="21:21" x14ac:dyDescent="0.2">
      <c r="U2472" s="5"/>
    </row>
    <row r="2473" spans="21:21" x14ac:dyDescent="0.2">
      <c r="U2473" s="5"/>
    </row>
    <row r="2474" spans="21:21" x14ac:dyDescent="0.2">
      <c r="U2474" s="5"/>
    </row>
    <row r="2475" spans="21:21" x14ac:dyDescent="0.2">
      <c r="U2475" s="5"/>
    </row>
    <row r="2476" spans="21:21" x14ac:dyDescent="0.2">
      <c r="U2476" s="5"/>
    </row>
    <row r="2477" spans="21:21" x14ac:dyDescent="0.2">
      <c r="U2477" s="5"/>
    </row>
    <row r="2478" spans="21:21" x14ac:dyDescent="0.2">
      <c r="U2478" s="5"/>
    </row>
    <row r="2479" spans="21:21" x14ac:dyDescent="0.2">
      <c r="U2479" s="5"/>
    </row>
    <row r="2480" spans="21:21" x14ac:dyDescent="0.2">
      <c r="U2480" s="5"/>
    </row>
    <row r="2481" spans="21:21" x14ac:dyDescent="0.2">
      <c r="U2481" s="5"/>
    </row>
    <row r="2482" spans="21:21" x14ac:dyDescent="0.2">
      <c r="U2482" s="5"/>
    </row>
    <row r="2483" spans="21:21" x14ac:dyDescent="0.2">
      <c r="U2483" s="5"/>
    </row>
    <row r="2484" spans="21:21" x14ac:dyDescent="0.2">
      <c r="U2484" s="5"/>
    </row>
    <row r="2485" spans="21:21" x14ac:dyDescent="0.2">
      <c r="U2485" s="5"/>
    </row>
    <row r="2486" spans="21:21" x14ac:dyDescent="0.2">
      <c r="U2486" s="5"/>
    </row>
    <row r="2487" spans="21:21" x14ac:dyDescent="0.2">
      <c r="U2487" s="5"/>
    </row>
    <row r="2488" spans="21:21" x14ac:dyDescent="0.2">
      <c r="U2488" s="5"/>
    </row>
    <row r="2489" spans="21:21" x14ac:dyDescent="0.2">
      <c r="U2489" s="5"/>
    </row>
    <row r="2490" spans="21:21" x14ac:dyDescent="0.2">
      <c r="U2490" s="5"/>
    </row>
    <row r="2491" spans="21:21" x14ac:dyDescent="0.2">
      <c r="U2491" s="5"/>
    </row>
    <row r="2492" spans="21:21" x14ac:dyDescent="0.2">
      <c r="U2492" s="5"/>
    </row>
    <row r="2493" spans="21:21" x14ac:dyDescent="0.2">
      <c r="U2493" s="5"/>
    </row>
    <row r="2494" spans="21:21" x14ac:dyDescent="0.2">
      <c r="U2494" s="5"/>
    </row>
    <row r="2495" spans="21:21" x14ac:dyDescent="0.2">
      <c r="U2495" s="5"/>
    </row>
    <row r="2496" spans="21:21" x14ac:dyDescent="0.2">
      <c r="U2496" s="5"/>
    </row>
    <row r="2497" spans="21:21" x14ac:dyDescent="0.2">
      <c r="U2497" s="5"/>
    </row>
    <row r="2498" spans="21:21" x14ac:dyDescent="0.2">
      <c r="U2498" s="5"/>
    </row>
    <row r="2499" spans="21:21" x14ac:dyDescent="0.2">
      <c r="U2499" s="5"/>
    </row>
    <row r="2500" spans="21:21" x14ac:dyDescent="0.2">
      <c r="U2500" s="5"/>
    </row>
    <row r="2501" spans="21:21" x14ac:dyDescent="0.2">
      <c r="U2501" s="5"/>
    </row>
    <row r="2502" spans="21:21" x14ac:dyDescent="0.2">
      <c r="U2502" s="5"/>
    </row>
    <row r="2503" spans="21:21" x14ac:dyDescent="0.2">
      <c r="U2503" s="5"/>
    </row>
    <row r="2504" spans="21:21" x14ac:dyDescent="0.2">
      <c r="U2504" s="5"/>
    </row>
    <row r="2505" spans="21:21" x14ac:dyDescent="0.2">
      <c r="U2505" s="5"/>
    </row>
    <row r="2506" spans="21:21" x14ac:dyDescent="0.2">
      <c r="U2506" s="5"/>
    </row>
    <row r="2507" spans="21:21" x14ac:dyDescent="0.2">
      <c r="U2507" s="5"/>
    </row>
    <row r="2508" spans="21:21" x14ac:dyDescent="0.2">
      <c r="U2508" s="5"/>
    </row>
    <row r="2509" spans="21:21" x14ac:dyDescent="0.2">
      <c r="U2509" s="5"/>
    </row>
    <row r="2510" spans="21:21" x14ac:dyDescent="0.2">
      <c r="U2510" s="5"/>
    </row>
    <row r="2511" spans="21:21" x14ac:dyDescent="0.2">
      <c r="U2511" s="5"/>
    </row>
    <row r="2512" spans="21:21" x14ac:dyDescent="0.2">
      <c r="U2512" s="5"/>
    </row>
    <row r="2513" spans="21:21" x14ac:dyDescent="0.2">
      <c r="U2513" s="5"/>
    </row>
    <row r="2514" spans="21:21" x14ac:dyDescent="0.2">
      <c r="U2514" s="5"/>
    </row>
    <row r="2515" spans="21:21" x14ac:dyDescent="0.2">
      <c r="U2515" s="5"/>
    </row>
    <row r="2516" spans="21:21" x14ac:dyDescent="0.2">
      <c r="U2516" s="5"/>
    </row>
    <row r="2517" spans="21:21" x14ac:dyDescent="0.2">
      <c r="U2517" s="5"/>
    </row>
    <row r="2518" spans="21:21" x14ac:dyDescent="0.2">
      <c r="U2518" s="5"/>
    </row>
    <row r="2519" spans="21:21" x14ac:dyDescent="0.2">
      <c r="U2519" s="5"/>
    </row>
    <row r="2520" spans="21:21" x14ac:dyDescent="0.2">
      <c r="U2520" s="5"/>
    </row>
    <row r="2521" spans="21:21" x14ac:dyDescent="0.2">
      <c r="U2521" s="5"/>
    </row>
    <row r="2522" spans="21:21" x14ac:dyDescent="0.2">
      <c r="U2522" s="5"/>
    </row>
    <row r="2523" spans="21:21" x14ac:dyDescent="0.2">
      <c r="U2523" s="5"/>
    </row>
    <row r="2524" spans="21:21" x14ac:dyDescent="0.2">
      <c r="U2524" s="5"/>
    </row>
    <row r="2525" spans="21:21" x14ac:dyDescent="0.2">
      <c r="U2525" s="5"/>
    </row>
    <row r="2526" spans="21:21" x14ac:dyDescent="0.2">
      <c r="U2526" s="5"/>
    </row>
    <row r="2527" spans="21:21" x14ac:dyDescent="0.2">
      <c r="U2527" s="5"/>
    </row>
    <row r="2528" spans="21:21" x14ac:dyDescent="0.2">
      <c r="U2528" s="5"/>
    </row>
    <row r="2529" spans="21:21" x14ac:dyDescent="0.2">
      <c r="U2529" s="5"/>
    </row>
    <row r="2530" spans="21:21" x14ac:dyDescent="0.2">
      <c r="U2530" s="5"/>
    </row>
    <row r="2531" spans="21:21" x14ac:dyDescent="0.2">
      <c r="U2531" s="5"/>
    </row>
    <row r="2532" spans="21:21" x14ac:dyDescent="0.2">
      <c r="U2532" s="5"/>
    </row>
    <row r="2533" spans="21:21" x14ac:dyDescent="0.2">
      <c r="U2533" s="5"/>
    </row>
    <row r="2534" spans="21:21" x14ac:dyDescent="0.2">
      <c r="U2534" s="5"/>
    </row>
    <row r="2535" spans="21:21" x14ac:dyDescent="0.2">
      <c r="U2535" s="5"/>
    </row>
    <row r="2536" spans="21:21" x14ac:dyDescent="0.2">
      <c r="U2536" s="5"/>
    </row>
    <row r="2537" spans="21:21" x14ac:dyDescent="0.2">
      <c r="U2537" s="5"/>
    </row>
    <row r="2538" spans="21:21" x14ac:dyDescent="0.2">
      <c r="U2538" s="5"/>
    </row>
    <row r="2539" spans="21:21" x14ac:dyDescent="0.2">
      <c r="U2539" s="5"/>
    </row>
    <row r="2540" spans="21:21" x14ac:dyDescent="0.2">
      <c r="U2540" s="5"/>
    </row>
    <row r="2541" spans="21:21" x14ac:dyDescent="0.2">
      <c r="U2541" s="5"/>
    </row>
    <row r="2542" spans="21:21" x14ac:dyDescent="0.2">
      <c r="U2542" s="5"/>
    </row>
    <row r="2543" spans="21:21" x14ac:dyDescent="0.2">
      <c r="U2543" s="5"/>
    </row>
    <row r="2544" spans="21:21" x14ac:dyDescent="0.2">
      <c r="U2544" s="5"/>
    </row>
    <row r="2545" spans="21:21" x14ac:dyDescent="0.2">
      <c r="U2545" s="5"/>
    </row>
    <row r="2546" spans="21:21" x14ac:dyDescent="0.2">
      <c r="U2546" s="5"/>
    </row>
    <row r="2547" spans="21:21" x14ac:dyDescent="0.2">
      <c r="U2547" s="5"/>
    </row>
    <row r="2548" spans="21:21" x14ac:dyDescent="0.2">
      <c r="U2548" s="5"/>
    </row>
    <row r="2549" spans="21:21" x14ac:dyDescent="0.2">
      <c r="U2549" s="5"/>
    </row>
    <row r="2550" spans="21:21" x14ac:dyDescent="0.2">
      <c r="U2550" s="5"/>
    </row>
    <row r="2551" spans="21:21" x14ac:dyDescent="0.2">
      <c r="U2551" s="5"/>
    </row>
    <row r="2552" spans="21:21" x14ac:dyDescent="0.2">
      <c r="U2552" s="5"/>
    </row>
    <row r="2553" spans="21:21" x14ac:dyDescent="0.2">
      <c r="U2553" s="5"/>
    </row>
    <row r="2554" spans="21:21" x14ac:dyDescent="0.2">
      <c r="U2554" s="5"/>
    </row>
    <row r="2555" spans="21:21" x14ac:dyDescent="0.2">
      <c r="U2555" s="5"/>
    </row>
    <row r="2556" spans="21:21" x14ac:dyDescent="0.2">
      <c r="U2556" s="5"/>
    </row>
    <row r="2557" spans="21:21" x14ac:dyDescent="0.2">
      <c r="U2557" s="5"/>
    </row>
    <row r="2558" spans="21:21" x14ac:dyDescent="0.2">
      <c r="U2558" s="5"/>
    </row>
    <row r="2559" spans="21:21" x14ac:dyDescent="0.2">
      <c r="U2559" s="5"/>
    </row>
    <row r="2560" spans="21:21" x14ac:dyDescent="0.2">
      <c r="U2560" s="5"/>
    </row>
    <row r="2561" spans="21:21" x14ac:dyDescent="0.2">
      <c r="U2561" s="5"/>
    </row>
    <row r="2562" spans="21:21" x14ac:dyDescent="0.2">
      <c r="U2562" s="5"/>
    </row>
    <row r="2563" spans="21:21" x14ac:dyDescent="0.2">
      <c r="U2563" s="5"/>
    </row>
    <row r="2564" spans="21:21" x14ac:dyDescent="0.2">
      <c r="U2564" s="5"/>
    </row>
    <row r="2565" spans="21:21" x14ac:dyDescent="0.2">
      <c r="U2565" s="5"/>
    </row>
    <row r="2566" spans="21:21" x14ac:dyDescent="0.2">
      <c r="U2566" s="5"/>
    </row>
    <row r="2567" spans="21:21" x14ac:dyDescent="0.2">
      <c r="U2567" s="5"/>
    </row>
    <row r="2568" spans="21:21" x14ac:dyDescent="0.2">
      <c r="U2568" s="5"/>
    </row>
    <row r="2569" spans="21:21" x14ac:dyDescent="0.2">
      <c r="U2569" s="5"/>
    </row>
    <row r="2570" spans="21:21" x14ac:dyDescent="0.2">
      <c r="U2570" s="5"/>
    </row>
    <row r="2571" spans="21:21" x14ac:dyDescent="0.2">
      <c r="U2571" s="5"/>
    </row>
    <row r="2572" spans="21:21" x14ac:dyDescent="0.2">
      <c r="U2572" s="5"/>
    </row>
    <row r="2573" spans="21:21" x14ac:dyDescent="0.2">
      <c r="U2573" s="5"/>
    </row>
    <row r="2574" spans="21:21" x14ac:dyDescent="0.2">
      <c r="U2574" s="5"/>
    </row>
    <row r="2575" spans="21:21" x14ac:dyDescent="0.2">
      <c r="U2575" s="5"/>
    </row>
    <row r="2576" spans="21:21" x14ac:dyDescent="0.2">
      <c r="U2576" s="5"/>
    </row>
    <row r="2577" spans="21:21" x14ac:dyDescent="0.2">
      <c r="U2577" s="5"/>
    </row>
    <row r="2578" spans="21:21" x14ac:dyDescent="0.2">
      <c r="U2578" s="5"/>
    </row>
    <row r="2579" spans="21:21" x14ac:dyDescent="0.2">
      <c r="U2579" s="5"/>
    </row>
    <row r="2580" spans="21:21" x14ac:dyDescent="0.2">
      <c r="U2580" s="5"/>
    </row>
    <row r="2581" spans="21:21" x14ac:dyDescent="0.2">
      <c r="U2581" s="5"/>
    </row>
    <row r="2582" spans="21:21" x14ac:dyDescent="0.2">
      <c r="U2582" s="5"/>
    </row>
    <row r="2583" spans="21:21" x14ac:dyDescent="0.2">
      <c r="U2583" s="5"/>
    </row>
    <row r="2584" spans="21:21" x14ac:dyDescent="0.2">
      <c r="U2584" s="5"/>
    </row>
    <row r="2585" spans="21:21" x14ac:dyDescent="0.2">
      <c r="U2585" s="5"/>
    </row>
    <row r="2586" spans="21:21" x14ac:dyDescent="0.2">
      <c r="U2586" s="5"/>
    </row>
    <row r="2587" spans="21:21" x14ac:dyDescent="0.2">
      <c r="U2587" s="5"/>
    </row>
    <row r="2588" spans="21:21" x14ac:dyDescent="0.2">
      <c r="U2588" s="5"/>
    </row>
    <row r="2589" spans="21:21" x14ac:dyDescent="0.2">
      <c r="U2589" s="5"/>
    </row>
    <row r="2590" spans="21:21" x14ac:dyDescent="0.2">
      <c r="U2590" s="5"/>
    </row>
    <row r="2591" spans="21:21" x14ac:dyDescent="0.2">
      <c r="U2591" s="5"/>
    </row>
    <row r="2592" spans="21:21" x14ac:dyDescent="0.2">
      <c r="U2592" s="5"/>
    </row>
    <row r="2593" spans="21:21" x14ac:dyDescent="0.2">
      <c r="U2593" s="5"/>
    </row>
    <row r="2594" spans="21:21" x14ac:dyDescent="0.2">
      <c r="U2594" s="5"/>
    </row>
    <row r="2595" spans="21:21" x14ac:dyDescent="0.2">
      <c r="U2595" s="5"/>
    </row>
    <row r="2596" spans="21:21" x14ac:dyDescent="0.2">
      <c r="U2596" s="5"/>
    </row>
    <row r="2597" spans="21:21" x14ac:dyDescent="0.2">
      <c r="U2597" s="5"/>
    </row>
    <row r="2598" spans="21:21" x14ac:dyDescent="0.2">
      <c r="U2598" s="5"/>
    </row>
    <row r="2599" spans="21:21" x14ac:dyDescent="0.2">
      <c r="U2599" s="5"/>
    </row>
    <row r="2600" spans="21:21" x14ac:dyDescent="0.2">
      <c r="U2600" s="5"/>
    </row>
    <row r="2601" spans="21:21" x14ac:dyDescent="0.2">
      <c r="U2601" s="5"/>
    </row>
    <row r="2602" spans="21:21" x14ac:dyDescent="0.2">
      <c r="U2602" s="5"/>
    </row>
    <row r="2603" spans="21:21" x14ac:dyDescent="0.2">
      <c r="U2603" s="5"/>
    </row>
    <row r="2604" spans="21:21" x14ac:dyDescent="0.2">
      <c r="U2604" s="5"/>
    </row>
    <row r="2605" spans="21:21" x14ac:dyDescent="0.2">
      <c r="U2605" s="5"/>
    </row>
    <row r="2606" spans="21:21" x14ac:dyDescent="0.2">
      <c r="U2606" s="5"/>
    </row>
    <row r="2607" spans="21:21" x14ac:dyDescent="0.2">
      <c r="U2607" s="5"/>
    </row>
    <row r="2608" spans="21:21" x14ac:dyDescent="0.2">
      <c r="U2608" s="5"/>
    </row>
    <row r="2609" spans="21:21" x14ac:dyDescent="0.2">
      <c r="U2609" s="5"/>
    </row>
    <row r="2610" spans="21:21" x14ac:dyDescent="0.2">
      <c r="U2610" s="5"/>
    </row>
    <row r="2611" spans="21:21" x14ac:dyDescent="0.2">
      <c r="U2611" s="5"/>
    </row>
    <row r="2612" spans="21:21" x14ac:dyDescent="0.2">
      <c r="U2612" s="5"/>
    </row>
    <row r="2613" spans="21:21" x14ac:dyDescent="0.2">
      <c r="U2613" s="5"/>
    </row>
    <row r="2614" spans="21:21" x14ac:dyDescent="0.2">
      <c r="U2614" s="5"/>
    </row>
    <row r="2615" spans="21:21" x14ac:dyDescent="0.2">
      <c r="U2615" s="5"/>
    </row>
    <row r="2616" spans="21:21" x14ac:dyDescent="0.2">
      <c r="U2616" s="5"/>
    </row>
    <row r="2617" spans="21:21" x14ac:dyDescent="0.2">
      <c r="U2617" s="5"/>
    </row>
    <row r="2618" spans="21:21" x14ac:dyDescent="0.2">
      <c r="U2618" s="5"/>
    </row>
    <row r="2619" spans="21:21" x14ac:dyDescent="0.2">
      <c r="U2619" s="5"/>
    </row>
    <row r="2620" spans="21:21" x14ac:dyDescent="0.2">
      <c r="U2620" s="5"/>
    </row>
    <row r="2621" spans="21:21" x14ac:dyDescent="0.2">
      <c r="U2621" s="5"/>
    </row>
    <row r="2622" spans="21:21" x14ac:dyDescent="0.2">
      <c r="U2622" s="5"/>
    </row>
    <row r="2623" spans="21:21" x14ac:dyDescent="0.2">
      <c r="U2623" s="5"/>
    </row>
    <row r="2624" spans="21:21" x14ac:dyDescent="0.2">
      <c r="U2624" s="5"/>
    </row>
    <row r="2625" spans="21:21" x14ac:dyDescent="0.2">
      <c r="U2625" s="5"/>
    </row>
    <row r="2626" spans="21:21" x14ac:dyDescent="0.2">
      <c r="U2626" s="5"/>
    </row>
    <row r="2627" spans="21:21" x14ac:dyDescent="0.2">
      <c r="U2627" s="5"/>
    </row>
    <row r="2628" spans="21:21" x14ac:dyDescent="0.2">
      <c r="U2628" s="5"/>
    </row>
    <row r="2629" spans="21:21" x14ac:dyDescent="0.2">
      <c r="U2629" s="5"/>
    </row>
    <row r="2630" spans="21:21" x14ac:dyDescent="0.2">
      <c r="U2630" s="5"/>
    </row>
    <row r="2631" spans="21:21" x14ac:dyDescent="0.2">
      <c r="U2631" s="5"/>
    </row>
    <row r="2632" spans="21:21" x14ac:dyDescent="0.2">
      <c r="U2632" s="5"/>
    </row>
    <row r="2633" spans="21:21" x14ac:dyDescent="0.2">
      <c r="U2633" s="5"/>
    </row>
    <row r="2634" spans="21:21" x14ac:dyDescent="0.2">
      <c r="U2634" s="5"/>
    </row>
    <row r="2635" spans="21:21" x14ac:dyDescent="0.2">
      <c r="U2635" s="5"/>
    </row>
    <row r="2636" spans="21:21" x14ac:dyDescent="0.2">
      <c r="U2636" s="5"/>
    </row>
    <row r="2637" spans="21:21" x14ac:dyDescent="0.2">
      <c r="U2637" s="5"/>
    </row>
    <row r="2638" spans="21:21" x14ac:dyDescent="0.2">
      <c r="U2638" s="5"/>
    </row>
    <row r="2639" spans="21:21" x14ac:dyDescent="0.2">
      <c r="U2639" s="5"/>
    </row>
    <row r="2640" spans="21:21" x14ac:dyDescent="0.2">
      <c r="U2640" s="5"/>
    </row>
    <row r="2641" spans="21:21" x14ac:dyDescent="0.2">
      <c r="U2641" s="5"/>
    </row>
    <row r="2642" spans="21:21" x14ac:dyDescent="0.2">
      <c r="U2642" s="5"/>
    </row>
    <row r="2643" spans="21:21" x14ac:dyDescent="0.2">
      <c r="U2643" s="5"/>
    </row>
    <row r="2644" spans="21:21" x14ac:dyDescent="0.2">
      <c r="U2644" s="5"/>
    </row>
    <row r="2645" spans="21:21" x14ac:dyDescent="0.2">
      <c r="U2645" s="5"/>
    </row>
    <row r="2646" spans="21:21" x14ac:dyDescent="0.2">
      <c r="U2646" s="5"/>
    </row>
    <row r="2647" spans="21:21" x14ac:dyDescent="0.2">
      <c r="U2647" s="5"/>
    </row>
    <row r="2648" spans="21:21" x14ac:dyDescent="0.2">
      <c r="U2648" s="5"/>
    </row>
    <row r="2649" spans="21:21" x14ac:dyDescent="0.2">
      <c r="U2649" s="5"/>
    </row>
    <row r="2650" spans="21:21" x14ac:dyDescent="0.2">
      <c r="U2650" s="5"/>
    </row>
    <row r="2651" spans="21:21" x14ac:dyDescent="0.2">
      <c r="U2651" s="5"/>
    </row>
    <row r="2652" spans="21:21" x14ac:dyDescent="0.2">
      <c r="U2652" s="5"/>
    </row>
    <row r="2653" spans="21:21" x14ac:dyDescent="0.2">
      <c r="U2653" s="5"/>
    </row>
    <row r="2654" spans="21:21" x14ac:dyDescent="0.2">
      <c r="U2654" s="5"/>
    </row>
    <row r="2655" spans="21:21" x14ac:dyDescent="0.2">
      <c r="U2655" s="5"/>
    </row>
    <row r="2656" spans="21:21" x14ac:dyDescent="0.2">
      <c r="U2656" s="5"/>
    </row>
    <row r="2657" spans="21:21" x14ac:dyDescent="0.2">
      <c r="U2657" s="5"/>
    </row>
    <row r="2658" spans="21:21" x14ac:dyDescent="0.2">
      <c r="U2658" s="5"/>
    </row>
    <row r="2659" spans="21:21" x14ac:dyDescent="0.2">
      <c r="U2659" s="5"/>
    </row>
    <row r="2660" spans="21:21" x14ac:dyDescent="0.2">
      <c r="U2660" s="5"/>
    </row>
    <row r="2661" spans="21:21" x14ac:dyDescent="0.2">
      <c r="U2661" s="5"/>
    </row>
    <row r="2662" spans="21:21" x14ac:dyDescent="0.2">
      <c r="U2662" s="5"/>
    </row>
    <row r="2663" spans="21:21" x14ac:dyDescent="0.2">
      <c r="U2663" s="5"/>
    </row>
    <row r="2664" spans="21:21" x14ac:dyDescent="0.2">
      <c r="U2664" s="5"/>
    </row>
    <row r="2665" spans="21:21" x14ac:dyDescent="0.2">
      <c r="U2665" s="5"/>
    </row>
    <row r="2666" spans="21:21" x14ac:dyDescent="0.2">
      <c r="U2666" s="5"/>
    </row>
    <row r="2667" spans="21:21" x14ac:dyDescent="0.2">
      <c r="U2667" s="5"/>
    </row>
    <row r="2668" spans="21:21" x14ac:dyDescent="0.2">
      <c r="U2668" s="5"/>
    </row>
    <row r="2669" spans="21:21" x14ac:dyDescent="0.2">
      <c r="U2669" s="5"/>
    </row>
    <row r="2670" spans="21:21" x14ac:dyDescent="0.2">
      <c r="U2670" s="5"/>
    </row>
    <row r="2671" spans="21:21" x14ac:dyDescent="0.2">
      <c r="U2671" s="5"/>
    </row>
    <row r="2672" spans="21:21" x14ac:dyDescent="0.2">
      <c r="U2672" s="5"/>
    </row>
    <row r="2673" spans="21:21" x14ac:dyDescent="0.2">
      <c r="U2673" s="5"/>
    </row>
    <row r="2674" spans="21:21" x14ac:dyDescent="0.2">
      <c r="U2674" s="5"/>
    </row>
    <row r="2675" spans="21:21" x14ac:dyDescent="0.2">
      <c r="U2675" s="5"/>
    </row>
    <row r="2676" spans="21:21" x14ac:dyDescent="0.2">
      <c r="U2676" s="5"/>
    </row>
    <row r="2677" spans="21:21" x14ac:dyDescent="0.2">
      <c r="U2677" s="5"/>
    </row>
    <row r="2678" spans="21:21" x14ac:dyDescent="0.2">
      <c r="U2678" s="5"/>
    </row>
    <row r="2679" spans="21:21" x14ac:dyDescent="0.2">
      <c r="U2679" s="5"/>
    </row>
    <row r="2680" spans="21:21" x14ac:dyDescent="0.2">
      <c r="U2680" s="5"/>
    </row>
    <row r="2681" spans="21:21" x14ac:dyDescent="0.2">
      <c r="U2681" s="5"/>
    </row>
    <row r="2682" spans="21:21" x14ac:dyDescent="0.2">
      <c r="U2682" s="5"/>
    </row>
    <row r="2683" spans="21:21" x14ac:dyDescent="0.2">
      <c r="U2683" s="5"/>
    </row>
    <row r="2684" spans="21:21" x14ac:dyDescent="0.2">
      <c r="U2684" s="5"/>
    </row>
    <row r="2685" spans="21:21" x14ac:dyDescent="0.2">
      <c r="U2685" s="5"/>
    </row>
    <row r="2686" spans="21:21" x14ac:dyDescent="0.2">
      <c r="U2686" s="5"/>
    </row>
    <row r="2687" spans="21:21" x14ac:dyDescent="0.2">
      <c r="U2687" s="5"/>
    </row>
    <row r="2688" spans="21:21" x14ac:dyDescent="0.2">
      <c r="U2688" s="5"/>
    </row>
    <row r="2689" spans="21:21" x14ac:dyDescent="0.2">
      <c r="U2689" s="5"/>
    </row>
    <row r="2690" spans="21:21" x14ac:dyDescent="0.2">
      <c r="U2690" s="5"/>
    </row>
    <row r="2691" spans="21:21" x14ac:dyDescent="0.2">
      <c r="U2691" s="5"/>
    </row>
    <row r="2692" spans="21:21" x14ac:dyDescent="0.2">
      <c r="U2692" s="5"/>
    </row>
    <row r="2693" spans="21:21" x14ac:dyDescent="0.2">
      <c r="U2693" s="5"/>
    </row>
    <row r="2694" spans="21:21" x14ac:dyDescent="0.2">
      <c r="U2694" s="5"/>
    </row>
    <row r="2695" spans="21:21" x14ac:dyDescent="0.2">
      <c r="U2695" s="5"/>
    </row>
    <row r="2696" spans="21:21" x14ac:dyDescent="0.2">
      <c r="U2696" s="5"/>
    </row>
    <row r="2697" spans="21:21" x14ac:dyDescent="0.2">
      <c r="U2697" s="5"/>
    </row>
    <row r="2698" spans="21:21" x14ac:dyDescent="0.2">
      <c r="U2698" s="5"/>
    </row>
    <row r="2699" spans="21:21" x14ac:dyDescent="0.2">
      <c r="U2699" s="5"/>
    </row>
    <row r="2700" spans="21:21" x14ac:dyDescent="0.2">
      <c r="U2700" s="5"/>
    </row>
    <row r="2701" spans="21:21" x14ac:dyDescent="0.2">
      <c r="U2701" s="5"/>
    </row>
    <row r="2702" spans="21:21" x14ac:dyDescent="0.2">
      <c r="U2702" s="5"/>
    </row>
    <row r="2703" spans="21:21" x14ac:dyDescent="0.2">
      <c r="U2703" s="5"/>
    </row>
    <row r="2704" spans="21:21" x14ac:dyDescent="0.2">
      <c r="U2704" s="5"/>
    </row>
    <row r="2705" spans="21:21" x14ac:dyDescent="0.2">
      <c r="U2705" s="5"/>
    </row>
    <row r="2706" spans="21:21" x14ac:dyDescent="0.2">
      <c r="U2706" s="5"/>
    </row>
    <row r="2707" spans="21:21" x14ac:dyDescent="0.2">
      <c r="U2707" s="5"/>
    </row>
    <row r="2708" spans="21:21" x14ac:dyDescent="0.2">
      <c r="U2708" s="5"/>
    </row>
    <row r="2709" spans="21:21" x14ac:dyDescent="0.2">
      <c r="U2709" s="5"/>
    </row>
    <row r="2710" spans="21:21" x14ac:dyDescent="0.2">
      <c r="U2710" s="5"/>
    </row>
    <row r="2711" spans="21:21" x14ac:dyDescent="0.2">
      <c r="U2711" s="5"/>
    </row>
    <row r="2712" spans="21:21" x14ac:dyDescent="0.2">
      <c r="U2712" s="5"/>
    </row>
    <row r="2713" spans="21:21" x14ac:dyDescent="0.2">
      <c r="U2713" s="5"/>
    </row>
    <row r="2714" spans="21:21" x14ac:dyDescent="0.2">
      <c r="U2714" s="5"/>
    </row>
    <row r="2715" spans="21:21" x14ac:dyDescent="0.2">
      <c r="U2715" s="5"/>
    </row>
    <row r="2716" spans="21:21" x14ac:dyDescent="0.2">
      <c r="U2716" s="5"/>
    </row>
    <row r="2717" spans="21:21" x14ac:dyDescent="0.2">
      <c r="U2717" s="5"/>
    </row>
    <row r="2718" spans="21:21" x14ac:dyDescent="0.2">
      <c r="U2718" s="5"/>
    </row>
    <row r="2719" spans="21:21" x14ac:dyDescent="0.2">
      <c r="U2719" s="5"/>
    </row>
    <row r="2720" spans="21:21" x14ac:dyDescent="0.2">
      <c r="U2720" s="5"/>
    </row>
    <row r="2721" spans="21:21" x14ac:dyDescent="0.2">
      <c r="U2721" s="5"/>
    </row>
    <row r="2722" spans="21:21" x14ac:dyDescent="0.2">
      <c r="U2722" s="5"/>
    </row>
    <row r="2723" spans="21:21" x14ac:dyDescent="0.2">
      <c r="U2723" s="5"/>
    </row>
    <row r="2724" spans="21:21" x14ac:dyDescent="0.2">
      <c r="U2724" s="5"/>
    </row>
    <row r="2725" spans="21:21" x14ac:dyDescent="0.2">
      <c r="U2725" s="5"/>
    </row>
    <row r="2726" spans="21:21" x14ac:dyDescent="0.2">
      <c r="U2726" s="5"/>
    </row>
    <row r="2727" spans="21:21" x14ac:dyDescent="0.2">
      <c r="U2727" s="5"/>
    </row>
    <row r="2728" spans="21:21" x14ac:dyDescent="0.2">
      <c r="U2728" s="5"/>
    </row>
    <row r="2729" spans="21:21" x14ac:dyDescent="0.2">
      <c r="U2729" s="5"/>
    </row>
    <row r="2730" spans="21:21" x14ac:dyDescent="0.2">
      <c r="U2730" s="5"/>
    </row>
    <row r="2731" spans="21:21" x14ac:dyDescent="0.2">
      <c r="U2731" s="5"/>
    </row>
    <row r="2732" spans="21:21" x14ac:dyDescent="0.2">
      <c r="U2732" s="5"/>
    </row>
    <row r="2733" spans="21:21" x14ac:dyDescent="0.2">
      <c r="U2733" s="5"/>
    </row>
    <row r="2734" spans="21:21" x14ac:dyDescent="0.2">
      <c r="U2734" s="5"/>
    </row>
    <row r="2735" spans="21:21" x14ac:dyDescent="0.2">
      <c r="U2735" s="5"/>
    </row>
    <row r="2736" spans="21:21" x14ac:dyDescent="0.2">
      <c r="U2736" s="5"/>
    </row>
    <row r="2737" spans="21:21" x14ac:dyDescent="0.2">
      <c r="U2737" s="5"/>
    </row>
    <row r="2738" spans="21:21" x14ac:dyDescent="0.2">
      <c r="U2738" s="5"/>
    </row>
    <row r="2739" spans="21:21" x14ac:dyDescent="0.2">
      <c r="U2739" s="5"/>
    </row>
    <row r="2740" spans="21:21" x14ac:dyDescent="0.2">
      <c r="U2740" s="5"/>
    </row>
    <row r="2741" spans="21:21" x14ac:dyDescent="0.2">
      <c r="U2741" s="5"/>
    </row>
    <row r="2742" spans="21:21" x14ac:dyDescent="0.2">
      <c r="U2742" s="5"/>
    </row>
    <row r="2743" spans="21:21" x14ac:dyDescent="0.2">
      <c r="U2743" s="5"/>
    </row>
    <row r="2744" spans="21:21" x14ac:dyDescent="0.2">
      <c r="U2744" s="5"/>
    </row>
    <row r="2745" spans="21:21" x14ac:dyDescent="0.2">
      <c r="U2745" s="5"/>
    </row>
    <row r="2746" spans="21:21" x14ac:dyDescent="0.2">
      <c r="U2746" s="5"/>
    </row>
    <row r="2747" spans="21:21" x14ac:dyDescent="0.2">
      <c r="U2747" s="5"/>
    </row>
    <row r="2748" spans="21:21" x14ac:dyDescent="0.2">
      <c r="U2748" s="5"/>
    </row>
    <row r="2749" spans="21:21" x14ac:dyDescent="0.2">
      <c r="U2749" s="5"/>
    </row>
    <row r="2750" spans="21:21" x14ac:dyDescent="0.2">
      <c r="U2750" s="5"/>
    </row>
    <row r="2751" spans="21:21" x14ac:dyDescent="0.2">
      <c r="U2751" s="5"/>
    </row>
    <row r="2752" spans="21:21" x14ac:dyDescent="0.2">
      <c r="U2752" s="5"/>
    </row>
    <row r="2753" spans="21:21" x14ac:dyDescent="0.2">
      <c r="U2753" s="5"/>
    </row>
    <row r="2754" spans="21:21" x14ac:dyDescent="0.2">
      <c r="U2754" s="5"/>
    </row>
    <row r="2755" spans="21:21" x14ac:dyDescent="0.2">
      <c r="U2755" s="5"/>
    </row>
    <row r="2756" spans="21:21" x14ac:dyDescent="0.2">
      <c r="U2756" s="5"/>
    </row>
    <row r="2757" spans="21:21" x14ac:dyDescent="0.2">
      <c r="U2757" s="5"/>
    </row>
    <row r="2758" spans="21:21" x14ac:dyDescent="0.2">
      <c r="U2758" s="5"/>
    </row>
    <row r="2759" spans="21:21" x14ac:dyDescent="0.2">
      <c r="U2759" s="5"/>
    </row>
    <row r="2760" spans="21:21" x14ac:dyDescent="0.2">
      <c r="U2760" s="5"/>
    </row>
    <row r="2761" spans="21:21" x14ac:dyDescent="0.2">
      <c r="U2761" s="5"/>
    </row>
    <row r="2762" spans="21:21" x14ac:dyDescent="0.2">
      <c r="U2762" s="5"/>
    </row>
    <row r="2763" spans="21:21" x14ac:dyDescent="0.2">
      <c r="U2763" s="5"/>
    </row>
    <row r="2764" spans="21:21" x14ac:dyDescent="0.2">
      <c r="U2764" s="5"/>
    </row>
    <row r="2765" spans="21:21" x14ac:dyDescent="0.2">
      <c r="U2765" s="5"/>
    </row>
    <row r="2766" spans="21:21" x14ac:dyDescent="0.2">
      <c r="U2766" s="5"/>
    </row>
    <row r="2767" spans="21:21" x14ac:dyDescent="0.2">
      <c r="U2767" s="5"/>
    </row>
    <row r="2768" spans="21:21" x14ac:dyDescent="0.2">
      <c r="U2768" s="5"/>
    </row>
    <row r="2769" spans="21:21" x14ac:dyDescent="0.2">
      <c r="U2769" s="5"/>
    </row>
    <row r="2770" spans="21:21" x14ac:dyDescent="0.2">
      <c r="U2770" s="5"/>
    </row>
    <row r="2771" spans="21:21" x14ac:dyDescent="0.2">
      <c r="U2771" s="5"/>
    </row>
    <row r="2772" spans="21:21" x14ac:dyDescent="0.2">
      <c r="U2772" s="5"/>
    </row>
    <row r="2773" spans="21:21" x14ac:dyDescent="0.2">
      <c r="U2773" s="5"/>
    </row>
    <row r="2774" spans="21:21" x14ac:dyDescent="0.2">
      <c r="U2774" s="5"/>
    </row>
    <row r="2775" spans="21:21" x14ac:dyDescent="0.2">
      <c r="U2775" s="5"/>
    </row>
    <row r="2776" spans="21:21" x14ac:dyDescent="0.2">
      <c r="U2776" s="5"/>
    </row>
    <row r="2777" spans="21:21" x14ac:dyDescent="0.2">
      <c r="U2777" s="5"/>
    </row>
    <row r="2778" spans="21:21" x14ac:dyDescent="0.2">
      <c r="U2778" s="5"/>
    </row>
    <row r="2779" spans="21:21" x14ac:dyDescent="0.2">
      <c r="U2779" s="5"/>
    </row>
    <row r="2780" spans="21:21" x14ac:dyDescent="0.2">
      <c r="U2780" s="5"/>
    </row>
    <row r="2781" spans="21:21" x14ac:dyDescent="0.2">
      <c r="U2781" s="5"/>
    </row>
    <row r="2782" spans="21:21" x14ac:dyDescent="0.2">
      <c r="U2782" s="5"/>
    </row>
    <row r="2783" spans="21:21" x14ac:dyDescent="0.2">
      <c r="U2783" s="5"/>
    </row>
    <row r="2784" spans="21:21" x14ac:dyDescent="0.2">
      <c r="U2784" s="5"/>
    </row>
    <row r="2785" spans="21:21" x14ac:dyDescent="0.2">
      <c r="U2785" s="5"/>
    </row>
    <row r="2786" spans="21:21" x14ac:dyDescent="0.2">
      <c r="U2786" s="5"/>
    </row>
    <row r="2787" spans="21:21" x14ac:dyDescent="0.2">
      <c r="U2787" s="5"/>
    </row>
    <row r="2788" spans="21:21" x14ac:dyDescent="0.2">
      <c r="U2788" s="5"/>
    </row>
    <row r="2789" spans="21:21" x14ac:dyDescent="0.2">
      <c r="U2789" s="5"/>
    </row>
    <row r="2790" spans="21:21" x14ac:dyDescent="0.2">
      <c r="U2790" s="5"/>
    </row>
    <row r="2791" spans="21:21" x14ac:dyDescent="0.2">
      <c r="U2791" s="5"/>
    </row>
    <row r="2792" spans="21:21" x14ac:dyDescent="0.2">
      <c r="U2792" s="5"/>
    </row>
    <row r="2793" spans="21:21" x14ac:dyDescent="0.2">
      <c r="U2793" s="5"/>
    </row>
    <row r="2794" spans="21:21" x14ac:dyDescent="0.2">
      <c r="U2794" s="5"/>
    </row>
    <row r="2795" spans="21:21" x14ac:dyDescent="0.2">
      <c r="U2795" s="5"/>
    </row>
    <row r="2796" spans="21:21" x14ac:dyDescent="0.2">
      <c r="U2796" s="5"/>
    </row>
    <row r="2797" spans="21:21" x14ac:dyDescent="0.2">
      <c r="U2797" s="5"/>
    </row>
    <row r="2798" spans="21:21" x14ac:dyDescent="0.2">
      <c r="U2798" s="5"/>
    </row>
    <row r="2799" spans="21:21" x14ac:dyDescent="0.2">
      <c r="U2799" s="5"/>
    </row>
    <row r="2800" spans="21:21" x14ac:dyDescent="0.2">
      <c r="U2800" s="5"/>
    </row>
    <row r="2801" spans="21:21" x14ac:dyDescent="0.2">
      <c r="U2801" s="5"/>
    </row>
    <row r="2802" spans="21:21" x14ac:dyDescent="0.2">
      <c r="U2802" s="5"/>
    </row>
    <row r="2803" spans="21:21" x14ac:dyDescent="0.2">
      <c r="U2803" s="5"/>
    </row>
    <row r="2804" spans="21:21" x14ac:dyDescent="0.2">
      <c r="U2804" s="5"/>
    </row>
    <row r="2805" spans="21:21" x14ac:dyDescent="0.2">
      <c r="U2805" s="5"/>
    </row>
    <row r="2806" spans="21:21" x14ac:dyDescent="0.2">
      <c r="U2806" s="5"/>
    </row>
    <row r="2807" spans="21:21" x14ac:dyDescent="0.2">
      <c r="U2807" s="5"/>
    </row>
    <row r="2808" spans="21:21" x14ac:dyDescent="0.2">
      <c r="U2808" s="5"/>
    </row>
    <row r="2809" spans="21:21" x14ac:dyDescent="0.2">
      <c r="U2809" s="5"/>
    </row>
    <row r="2810" spans="21:21" x14ac:dyDescent="0.2">
      <c r="U2810" s="5"/>
    </row>
    <row r="2811" spans="21:21" x14ac:dyDescent="0.2">
      <c r="U2811" s="5"/>
    </row>
    <row r="2812" spans="21:21" x14ac:dyDescent="0.2">
      <c r="U2812" s="5"/>
    </row>
    <row r="2813" spans="21:21" x14ac:dyDescent="0.2">
      <c r="U2813" s="5"/>
    </row>
    <row r="2814" spans="21:21" x14ac:dyDescent="0.2">
      <c r="U2814" s="5"/>
    </row>
    <row r="2815" spans="21:21" x14ac:dyDescent="0.2">
      <c r="U2815" s="5"/>
    </row>
    <row r="2816" spans="21:21" x14ac:dyDescent="0.2">
      <c r="U2816" s="5"/>
    </row>
    <row r="2817" spans="21:21" x14ac:dyDescent="0.2">
      <c r="U2817" s="5"/>
    </row>
    <row r="2818" spans="21:21" x14ac:dyDescent="0.2">
      <c r="U2818" s="5"/>
    </row>
    <row r="2819" spans="21:21" x14ac:dyDescent="0.2">
      <c r="U2819" s="5"/>
    </row>
    <row r="2820" spans="21:21" x14ac:dyDescent="0.2">
      <c r="U2820" s="5"/>
    </row>
    <row r="2821" spans="21:21" x14ac:dyDescent="0.2">
      <c r="U2821" s="5"/>
    </row>
    <row r="2822" spans="21:21" x14ac:dyDescent="0.2">
      <c r="U2822" s="5"/>
    </row>
    <row r="2823" spans="21:21" x14ac:dyDescent="0.2">
      <c r="U2823" s="5"/>
    </row>
    <row r="2824" spans="21:21" x14ac:dyDescent="0.2">
      <c r="U2824" s="5"/>
    </row>
    <row r="2825" spans="21:21" x14ac:dyDescent="0.2">
      <c r="U2825" s="5"/>
    </row>
    <row r="2826" spans="21:21" x14ac:dyDescent="0.2">
      <c r="U2826" s="5"/>
    </row>
    <row r="2827" spans="21:21" x14ac:dyDescent="0.2">
      <c r="U2827" s="5"/>
    </row>
    <row r="2828" spans="21:21" x14ac:dyDescent="0.2">
      <c r="U2828" s="5"/>
    </row>
    <row r="2829" spans="21:21" x14ac:dyDescent="0.2">
      <c r="U2829" s="5"/>
    </row>
    <row r="2830" spans="21:21" x14ac:dyDescent="0.2">
      <c r="U2830" s="5"/>
    </row>
    <row r="2831" spans="21:21" x14ac:dyDescent="0.2">
      <c r="U2831" s="5"/>
    </row>
    <row r="2832" spans="21:21" x14ac:dyDescent="0.2">
      <c r="U2832" s="5"/>
    </row>
    <row r="2833" spans="21:21" x14ac:dyDescent="0.2">
      <c r="U2833" s="5"/>
    </row>
    <row r="2834" spans="21:21" x14ac:dyDescent="0.2">
      <c r="U2834" s="5"/>
    </row>
    <row r="2835" spans="21:21" x14ac:dyDescent="0.2">
      <c r="U2835" s="5"/>
    </row>
    <row r="2836" spans="21:21" x14ac:dyDescent="0.2">
      <c r="U2836" s="5"/>
    </row>
    <row r="2837" spans="21:21" x14ac:dyDescent="0.2">
      <c r="U2837" s="5"/>
    </row>
    <row r="2838" spans="21:21" x14ac:dyDescent="0.2">
      <c r="U2838" s="5"/>
    </row>
    <row r="2839" spans="21:21" x14ac:dyDescent="0.2">
      <c r="U2839" s="5"/>
    </row>
    <row r="2840" spans="21:21" x14ac:dyDescent="0.2">
      <c r="U2840" s="5"/>
    </row>
    <row r="2841" spans="21:21" x14ac:dyDescent="0.2">
      <c r="U2841" s="5"/>
    </row>
    <row r="2842" spans="21:21" x14ac:dyDescent="0.2">
      <c r="U2842" s="5"/>
    </row>
    <row r="2843" spans="21:21" x14ac:dyDescent="0.2">
      <c r="U2843" s="5"/>
    </row>
    <row r="2844" spans="21:21" x14ac:dyDescent="0.2">
      <c r="U2844" s="5"/>
    </row>
    <row r="2845" spans="21:21" x14ac:dyDescent="0.2">
      <c r="U2845" s="5"/>
    </row>
    <row r="2846" spans="21:21" x14ac:dyDescent="0.2">
      <c r="U2846" s="5"/>
    </row>
    <row r="2847" spans="21:21" x14ac:dyDescent="0.2">
      <c r="U2847" s="5"/>
    </row>
    <row r="2848" spans="21:21" x14ac:dyDescent="0.2">
      <c r="U2848" s="5"/>
    </row>
    <row r="2849" spans="21:21" x14ac:dyDescent="0.2">
      <c r="U2849" s="5"/>
    </row>
    <row r="2850" spans="21:21" x14ac:dyDescent="0.2">
      <c r="U2850" s="5"/>
    </row>
    <row r="2851" spans="21:21" x14ac:dyDescent="0.2">
      <c r="U2851" s="5"/>
    </row>
    <row r="2852" spans="21:21" x14ac:dyDescent="0.2">
      <c r="U2852" s="5"/>
    </row>
    <row r="2853" spans="21:21" x14ac:dyDescent="0.2">
      <c r="U2853" s="5"/>
    </row>
    <row r="2854" spans="21:21" x14ac:dyDescent="0.2">
      <c r="U2854" s="5"/>
    </row>
    <row r="2855" spans="21:21" x14ac:dyDescent="0.2">
      <c r="U2855" s="5"/>
    </row>
    <row r="2856" spans="21:21" x14ac:dyDescent="0.2">
      <c r="U2856" s="5"/>
    </row>
    <row r="2857" spans="21:21" x14ac:dyDescent="0.2">
      <c r="U2857" s="5"/>
    </row>
    <row r="2858" spans="21:21" x14ac:dyDescent="0.2">
      <c r="U2858" s="5"/>
    </row>
    <row r="2859" spans="21:21" x14ac:dyDescent="0.2">
      <c r="U2859" s="5"/>
    </row>
    <row r="2860" spans="21:21" x14ac:dyDescent="0.2">
      <c r="U2860" s="5"/>
    </row>
    <row r="2861" spans="21:21" x14ac:dyDescent="0.2">
      <c r="U2861" s="5"/>
    </row>
    <row r="2862" spans="21:21" x14ac:dyDescent="0.2">
      <c r="U2862" s="5"/>
    </row>
    <row r="2863" spans="21:21" x14ac:dyDescent="0.2">
      <c r="U2863" s="5"/>
    </row>
    <row r="2864" spans="21:21" x14ac:dyDescent="0.2">
      <c r="U2864" s="5"/>
    </row>
    <row r="2865" spans="21:21" x14ac:dyDescent="0.2">
      <c r="U2865" s="5"/>
    </row>
    <row r="2866" spans="21:21" x14ac:dyDescent="0.2">
      <c r="U2866" s="5"/>
    </row>
    <row r="2867" spans="21:21" x14ac:dyDescent="0.2">
      <c r="U2867" s="5"/>
    </row>
    <row r="2868" spans="21:21" x14ac:dyDescent="0.2">
      <c r="U2868" s="5"/>
    </row>
    <row r="2869" spans="21:21" x14ac:dyDescent="0.2">
      <c r="U2869" s="5"/>
    </row>
    <row r="2870" spans="21:21" x14ac:dyDescent="0.2">
      <c r="U2870" s="5"/>
    </row>
    <row r="2871" spans="21:21" x14ac:dyDescent="0.2">
      <c r="U2871" s="5"/>
    </row>
    <row r="2872" spans="21:21" x14ac:dyDescent="0.2">
      <c r="U2872" s="5"/>
    </row>
    <row r="2873" spans="21:21" x14ac:dyDescent="0.2">
      <c r="U2873" s="5"/>
    </row>
    <row r="2874" spans="21:21" x14ac:dyDescent="0.2">
      <c r="U2874" s="5"/>
    </row>
    <row r="2875" spans="21:21" x14ac:dyDescent="0.2">
      <c r="U2875" s="5"/>
    </row>
    <row r="2876" spans="21:21" x14ac:dyDescent="0.2">
      <c r="U2876" s="5"/>
    </row>
    <row r="2877" spans="21:21" x14ac:dyDescent="0.2">
      <c r="U2877" s="5"/>
    </row>
    <row r="2878" spans="21:21" x14ac:dyDescent="0.2">
      <c r="U2878" s="5"/>
    </row>
    <row r="2879" spans="21:21" x14ac:dyDescent="0.2">
      <c r="U2879" s="5"/>
    </row>
    <row r="2880" spans="21:21" x14ac:dyDescent="0.2">
      <c r="U2880" s="5"/>
    </row>
    <row r="2881" spans="21:21" x14ac:dyDescent="0.2">
      <c r="U2881" s="5"/>
    </row>
    <row r="2882" spans="21:21" x14ac:dyDescent="0.2">
      <c r="U2882" s="5"/>
    </row>
    <row r="2883" spans="21:21" x14ac:dyDescent="0.2">
      <c r="U2883" s="5"/>
    </row>
    <row r="2884" spans="21:21" x14ac:dyDescent="0.2">
      <c r="U2884" s="5"/>
    </row>
    <row r="2885" spans="21:21" x14ac:dyDescent="0.2">
      <c r="U2885" s="5"/>
    </row>
    <row r="2886" spans="21:21" x14ac:dyDescent="0.2">
      <c r="U2886" s="5"/>
    </row>
    <row r="2887" spans="21:21" x14ac:dyDescent="0.2">
      <c r="U2887" s="5"/>
    </row>
    <row r="2888" spans="21:21" x14ac:dyDescent="0.2">
      <c r="U2888" s="5"/>
    </row>
    <row r="2889" spans="21:21" x14ac:dyDescent="0.2">
      <c r="U2889" s="5"/>
    </row>
    <row r="2890" spans="21:21" x14ac:dyDescent="0.2">
      <c r="U2890" s="5"/>
    </row>
    <row r="2891" spans="21:21" x14ac:dyDescent="0.2">
      <c r="U2891" s="5"/>
    </row>
    <row r="2892" spans="21:21" x14ac:dyDescent="0.2">
      <c r="U2892" s="5"/>
    </row>
    <row r="2893" spans="21:21" x14ac:dyDescent="0.2">
      <c r="U2893" s="5"/>
    </row>
    <row r="2894" spans="21:21" x14ac:dyDescent="0.2">
      <c r="U2894" s="5"/>
    </row>
    <row r="2895" spans="21:21" x14ac:dyDescent="0.2">
      <c r="U2895" s="5"/>
    </row>
    <row r="2896" spans="21:21" x14ac:dyDescent="0.2">
      <c r="U2896" s="5"/>
    </row>
    <row r="2897" spans="21:21" x14ac:dyDescent="0.2">
      <c r="U2897" s="5"/>
    </row>
    <row r="2898" spans="21:21" x14ac:dyDescent="0.2">
      <c r="U2898" s="5"/>
    </row>
    <row r="2899" spans="21:21" x14ac:dyDescent="0.2">
      <c r="U2899" s="5"/>
    </row>
    <row r="2900" spans="21:21" x14ac:dyDescent="0.2">
      <c r="U2900" s="5"/>
    </row>
    <row r="2901" spans="21:21" x14ac:dyDescent="0.2">
      <c r="U2901" s="5"/>
    </row>
    <row r="2902" spans="21:21" x14ac:dyDescent="0.2">
      <c r="U2902" s="5"/>
    </row>
    <row r="2903" spans="21:21" x14ac:dyDescent="0.2">
      <c r="U2903" s="5"/>
    </row>
    <row r="2904" spans="21:21" x14ac:dyDescent="0.2">
      <c r="U2904" s="5"/>
    </row>
    <row r="2905" spans="21:21" x14ac:dyDescent="0.2">
      <c r="U2905" s="5"/>
    </row>
    <row r="2906" spans="21:21" x14ac:dyDescent="0.2">
      <c r="U2906" s="5"/>
    </row>
    <row r="2907" spans="21:21" x14ac:dyDescent="0.2">
      <c r="U2907" s="5"/>
    </row>
    <row r="2908" spans="21:21" x14ac:dyDescent="0.2">
      <c r="U2908" s="5"/>
    </row>
    <row r="2909" spans="21:21" x14ac:dyDescent="0.2">
      <c r="U2909" s="5"/>
    </row>
    <row r="2910" spans="21:21" x14ac:dyDescent="0.2">
      <c r="U2910" s="5"/>
    </row>
    <row r="2911" spans="21:21" x14ac:dyDescent="0.2">
      <c r="U2911" s="5"/>
    </row>
    <row r="2912" spans="21:21" x14ac:dyDescent="0.2">
      <c r="U2912" s="5"/>
    </row>
    <row r="2913" spans="21:21" x14ac:dyDescent="0.2">
      <c r="U2913" s="5"/>
    </row>
    <row r="2914" spans="21:21" x14ac:dyDescent="0.2">
      <c r="U2914" s="5"/>
    </row>
    <row r="2915" spans="21:21" x14ac:dyDescent="0.2">
      <c r="U2915" s="5"/>
    </row>
    <row r="2916" spans="21:21" x14ac:dyDescent="0.2">
      <c r="U2916" s="5"/>
    </row>
    <row r="2917" spans="21:21" x14ac:dyDescent="0.2">
      <c r="U2917" s="5"/>
    </row>
    <row r="2918" spans="21:21" x14ac:dyDescent="0.2">
      <c r="U2918" s="5"/>
    </row>
    <row r="2919" spans="21:21" x14ac:dyDescent="0.2">
      <c r="U2919" s="5"/>
    </row>
    <row r="2920" spans="21:21" x14ac:dyDescent="0.2">
      <c r="U2920" s="5"/>
    </row>
    <row r="2921" spans="21:21" x14ac:dyDescent="0.2">
      <c r="U2921" s="5"/>
    </row>
    <row r="2922" spans="21:21" x14ac:dyDescent="0.2">
      <c r="U2922" s="5"/>
    </row>
    <row r="2923" spans="21:21" x14ac:dyDescent="0.2">
      <c r="U2923" s="5"/>
    </row>
    <row r="2924" spans="21:21" x14ac:dyDescent="0.2">
      <c r="U2924" s="5"/>
    </row>
    <row r="2925" spans="21:21" x14ac:dyDescent="0.2">
      <c r="U2925" s="5"/>
    </row>
    <row r="2926" spans="21:21" x14ac:dyDescent="0.2">
      <c r="U2926" s="5"/>
    </row>
    <row r="2927" spans="21:21" x14ac:dyDescent="0.2">
      <c r="U2927" s="5"/>
    </row>
    <row r="2928" spans="21:21" x14ac:dyDescent="0.2">
      <c r="U2928" s="5"/>
    </row>
    <row r="2929" spans="21:21" x14ac:dyDescent="0.2">
      <c r="U2929" s="5"/>
    </row>
    <row r="2930" spans="21:21" x14ac:dyDescent="0.2">
      <c r="U2930" s="5"/>
    </row>
    <row r="2931" spans="21:21" x14ac:dyDescent="0.2">
      <c r="U2931" s="5"/>
    </row>
    <row r="2932" spans="21:21" x14ac:dyDescent="0.2">
      <c r="U2932" s="5"/>
    </row>
    <row r="2933" spans="21:21" x14ac:dyDescent="0.2">
      <c r="U2933" s="5"/>
    </row>
    <row r="2934" spans="21:21" x14ac:dyDescent="0.2">
      <c r="U2934" s="5"/>
    </row>
    <row r="2935" spans="21:21" x14ac:dyDescent="0.2">
      <c r="U2935" s="5"/>
    </row>
    <row r="2936" spans="21:21" x14ac:dyDescent="0.2">
      <c r="U2936" s="5"/>
    </row>
    <row r="2937" spans="21:21" x14ac:dyDescent="0.2">
      <c r="U2937" s="5"/>
    </row>
    <row r="2938" spans="21:21" x14ac:dyDescent="0.2">
      <c r="U2938" s="5"/>
    </row>
    <row r="2939" spans="21:21" x14ac:dyDescent="0.2">
      <c r="U2939" s="5"/>
    </row>
    <row r="2940" spans="21:21" x14ac:dyDescent="0.2">
      <c r="U2940" s="5"/>
    </row>
    <row r="2941" spans="21:21" x14ac:dyDescent="0.2">
      <c r="U2941" s="5"/>
    </row>
    <row r="2942" spans="21:21" x14ac:dyDescent="0.2">
      <c r="U2942" s="5"/>
    </row>
    <row r="2943" spans="21:21" x14ac:dyDescent="0.2">
      <c r="U2943" s="5"/>
    </row>
    <row r="2944" spans="21:21" x14ac:dyDescent="0.2">
      <c r="U2944" s="5"/>
    </row>
    <row r="2945" spans="21:21" x14ac:dyDescent="0.2">
      <c r="U2945" s="5"/>
    </row>
    <row r="2946" spans="21:21" x14ac:dyDescent="0.2">
      <c r="U2946" s="5"/>
    </row>
    <row r="2947" spans="21:21" x14ac:dyDescent="0.2">
      <c r="U2947" s="5"/>
    </row>
    <row r="2948" spans="21:21" x14ac:dyDescent="0.2">
      <c r="U2948" s="5"/>
    </row>
    <row r="2949" spans="21:21" x14ac:dyDescent="0.2">
      <c r="U2949" s="5"/>
    </row>
    <row r="2950" spans="21:21" x14ac:dyDescent="0.2">
      <c r="U2950" s="5"/>
    </row>
    <row r="2951" spans="21:21" x14ac:dyDescent="0.2">
      <c r="U2951" s="5"/>
    </row>
    <row r="2952" spans="21:21" x14ac:dyDescent="0.2">
      <c r="U2952" s="5"/>
    </row>
    <row r="2953" spans="21:21" x14ac:dyDescent="0.2">
      <c r="U2953" s="5"/>
    </row>
    <row r="2954" spans="21:21" x14ac:dyDescent="0.2">
      <c r="U2954" s="5"/>
    </row>
    <row r="2955" spans="21:21" x14ac:dyDescent="0.2">
      <c r="U2955" s="5"/>
    </row>
    <row r="2956" spans="21:21" x14ac:dyDescent="0.2">
      <c r="U2956" s="5"/>
    </row>
    <row r="2957" spans="21:21" x14ac:dyDescent="0.2">
      <c r="U2957" s="5"/>
    </row>
    <row r="2958" spans="21:21" x14ac:dyDescent="0.2">
      <c r="U2958" s="5"/>
    </row>
    <row r="2959" spans="21:21" x14ac:dyDescent="0.2">
      <c r="U2959" s="5"/>
    </row>
    <row r="2960" spans="21:21" x14ac:dyDescent="0.2">
      <c r="U2960" s="5"/>
    </row>
    <row r="2961" spans="21:21" x14ac:dyDescent="0.2">
      <c r="U2961" s="5"/>
    </row>
    <row r="2962" spans="21:21" x14ac:dyDescent="0.2">
      <c r="U2962" s="5"/>
    </row>
    <row r="2963" spans="21:21" x14ac:dyDescent="0.2">
      <c r="U2963" s="5"/>
    </row>
    <row r="2964" spans="21:21" x14ac:dyDescent="0.2">
      <c r="U2964" s="5"/>
    </row>
    <row r="2965" spans="21:21" x14ac:dyDescent="0.2">
      <c r="U2965" s="5"/>
    </row>
    <row r="2966" spans="21:21" x14ac:dyDescent="0.2">
      <c r="U2966" s="5"/>
    </row>
    <row r="2967" spans="21:21" x14ac:dyDescent="0.2">
      <c r="U2967" s="5"/>
    </row>
    <row r="2968" spans="21:21" x14ac:dyDescent="0.2">
      <c r="U2968" s="5"/>
    </row>
    <row r="2969" spans="21:21" x14ac:dyDescent="0.2">
      <c r="U2969" s="5"/>
    </row>
    <row r="2970" spans="21:21" x14ac:dyDescent="0.2">
      <c r="U2970" s="5"/>
    </row>
    <row r="2971" spans="21:21" x14ac:dyDescent="0.2">
      <c r="U2971" s="5"/>
    </row>
    <row r="2972" spans="21:21" x14ac:dyDescent="0.2">
      <c r="U2972" s="5"/>
    </row>
    <row r="2973" spans="21:21" x14ac:dyDescent="0.2">
      <c r="U2973" s="5"/>
    </row>
    <row r="2974" spans="21:21" x14ac:dyDescent="0.2">
      <c r="U2974" s="5"/>
    </row>
    <row r="2975" spans="21:21" x14ac:dyDescent="0.2">
      <c r="U2975" s="5"/>
    </row>
    <row r="2976" spans="21:21" x14ac:dyDescent="0.2">
      <c r="U2976" s="5"/>
    </row>
    <row r="2977" spans="21:21" x14ac:dyDescent="0.2">
      <c r="U2977" s="5"/>
    </row>
    <row r="2978" spans="21:21" x14ac:dyDescent="0.2">
      <c r="U2978" s="5"/>
    </row>
    <row r="2979" spans="21:21" x14ac:dyDescent="0.2">
      <c r="U2979" s="5"/>
    </row>
    <row r="2980" spans="21:21" x14ac:dyDescent="0.2">
      <c r="U2980" s="5"/>
    </row>
    <row r="2981" spans="21:21" x14ac:dyDescent="0.2">
      <c r="U2981" s="5"/>
    </row>
    <row r="2982" spans="21:21" x14ac:dyDescent="0.2">
      <c r="U2982" s="5"/>
    </row>
    <row r="2983" spans="21:21" x14ac:dyDescent="0.2">
      <c r="U2983" s="5"/>
    </row>
    <row r="2984" spans="21:21" x14ac:dyDescent="0.2">
      <c r="U2984" s="5"/>
    </row>
    <row r="2985" spans="21:21" x14ac:dyDescent="0.2">
      <c r="U2985" s="5"/>
    </row>
    <row r="2986" spans="21:21" x14ac:dyDescent="0.2">
      <c r="U2986" s="5"/>
    </row>
    <row r="2987" spans="21:21" x14ac:dyDescent="0.2">
      <c r="U2987" s="5"/>
    </row>
    <row r="2988" spans="21:21" x14ac:dyDescent="0.2">
      <c r="U2988" s="5"/>
    </row>
    <row r="2989" spans="21:21" x14ac:dyDescent="0.2">
      <c r="U2989" s="5"/>
    </row>
    <row r="2990" spans="21:21" x14ac:dyDescent="0.2">
      <c r="U2990" s="5"/>
    </row>
    <row r="2991" spans="21:21" x14ac:dyDescent="0.2">
      <c r="U2991" s="5"/>
    </row>
    <row r="2992" spans="21:21" x14ac:dyDescent="0.2">
      <c r="U2992" s="5"/>
    </row>
    <row r="2993" spans="21:21" x14ac:dyDescent="0.2">
      <c r="U2993" s="5"/>
    </row>
    <row r="2994" spans="21:21" x14ac:dyDescent="0.2">
      <c r="U2994" s="5"/>
    </row>
    <row r="2995" spans="21:21" x14ac:dyDescent="0.2">
      <c r="U2995" s="5"/>
    </row>
    <row r="2996" spans="21:21" x14ac:dyDescent="0.2">
      <c r="U2996" s="5"/>
    </row>
    <row r="2997" spans="21:21" x14ac:dyDescent="0.2">
      <c r="U2997" s="5"/>
    </row>
    <row r="2998" spans="21:21" x14ac:dyDescent="0.2">
      <c r="U2998" s="5"/>
    </row>
    <row r="2999" spans="21:21" x14ac:dyDescent="0.2">
      <c r="U2999" s="5"/>
    </row>
    <row r="3000" spans="21:21" x14ac:dyDescent="0.2">
      <c r="U3000" s="5"/>
    </row>
    <row r="3001" spans="21:21" x14ac:dyDescent="0.2">
      <c r="U3001" s="5"/>
    </row>
    <row r="3002" spans="21:21" x14ac:dyDescent="0.2">
      <c r="U3002" s="5"/>
    </row>
    <row r="3003" spans="21:21" x14ac:dyDescent="0.2">
      <c r="U3003" s="5"/>
    </row>
    <row r="3004" spans="21:21" x14ac:dyDescent="0.2">
      <c r="U3004" s="5"/>
    </row>
    <row r="3005" spans="21:21" x14ac:dyDescent="0.2">
      <c r="U3005" s="5"/>
    </row>
    <row r="3006" spans="21:21" x14ac:dyDescent="0.2">
      <c r="U3006" s="5"/>
    </row>
    <row r="3007" spans="21:21" x14ac:dyDescent="0.2">
      <c r="U3007" s="5"/>
    </row>
    <row r="3008" spans="21:21" x14ac:dyDescent="0.2">
      <c r="U3008" s="5"/>
    </row>
    <row r="3009" spans="21:21" x14ac:dyDescent="0.2">
      <c r="U3009" s="5"/>
    </row>
    <row r="3010" spans="21:21" x14ac:dyDescent="0.2">
      <c r="U3010" s="5"/>
    </row>
    <row r="3011" spans="21:21" x14ac:dyDescent="0.2">
      <c r="U3011" s="5"/>
    </row>
    <row r="3012" spans="21:21" x14ac:dyDescent="0.2">
      <c r="U3012" s="5"/>
    </row>
    <row r="3013" spans="21:21" x14ac:dyDescent="0.2">
      <c r="U3013" s="5"/>
    </row>
    <row r="3014" spans="21:21" x14ac:dyDescent="0.2">
      <c r="U3014" s="5"/>
    </row>
    <row r="3015" spans="21:21" x14ac:dyDescent="0.2">
      <c r="U3015" s="5"/>
    </row>
    <row r="3016" spans="21:21" x14ac:dyDescent="0.2">
      <c r="U3016" s="5"/>
    </row>
    <row r="3017" spans="21:21" x14ac:dyDescent="0.2">
      <c r="U3017" s="5"/>
    </row>
    <row r="3018" spans="21:21" x14ac:dyDescent="0.2">
      <c r="U3018" s="5"/>
    </row>
    <row r="3019" spans="21:21" x14ac:dyDescent="0.2">
      <c r="U3019" s="5"/>
    </row>
    <row r="3020" spans="21:21" x14ac:dyDescent="0.2">
      <c r="U3020" s="5"/>
    </row>
    <row r="3021" spans="21:21" x14ac:dyDescent="0.2">
      <c r="U3021" s="5"/>
    </row>
    <row r="3022" spans="21:21" x14ac:dyDescent="0.2">
      <c r="U3022" s="5"/>
    </row>
    <row r="3023" spans="21:21" x14ac:dyDescent="0.2">
      <c r="U3023" s="5"/>
    </row>
    <row r="3024" spans="21:21" x14ac:dyDescent="0.2">
      <c r="U3024" s="5"/>
    </row>
    <row r="3025" spans="21:21" x14ac:dyDescent="0.2">
      <c r="U3025" s="5"/>
    </row>
    <row r="3026" spans="21:21" x14ac:dyDescent="0.2">
      <c r="U3026" s="5"/>
    </row>
    <row r="3027" spans="21:21" x14ac:dyDescent="0.2">
      <c r="U3027" s="5"/>
    </row>
    <row r="3028" spans="21:21" x14ac:dyDescent="0.2">
      <c r="U3028" s="5"/>
    </row>
    <row r="3029" spans="21:21" x14ac:dyDescent="0.2">
      <c r="U3029" s="5"/>
    </row>
    <row r="3030" spans="21:21" x14ac:dyDescent="0.2">
      <c r="U3030" s="5"/>
    </row>
    <row r="3031" spans="21:21" x14ac:dyDescent="0.2">
      <c r="U3031" s="5"/>
    </row>
    <row r="3032" spans="21:21" x14ac:dyDescent="0.2">
      <c r="U3032" s="5"/>
    </row>
    <row r="3033" spans="21:21" x14ac:dyDescent="0.2">
      <c r="U3033" s="5"/>
    </row>
    <row r="3034" spans="21:21" x14ac:dyDescent="0.2">
      <c r="U3034" s="5"/>
    </row>
    <row r="3035" spans="21:21" x14ac:dyDescent="0.2">
      <c r="U3035" s="5"/>
    </row>
    <row r="3036" spans="21:21" x14ac:dyDescent="0.2">
      <c r="U3036" s="5"/>
    </row>
    <row r="3037" spans="21:21" x14ac:dyDescent="0.2">
      <c r="U3037" s="5"/>
    </row>
    <row r="3038" spans="21:21" x14ac:dyDescent="0.2">
      <c r="U3038" s="5"/>
    </row>
    <row r="3039" spans="21:21" x14ac:dyDescent="0.2">
      <c r="U3039" s="5"/>
    </row>
    <row r="3040" spans="21:21" x14ac:dyDescent="0.2">
      <c r="U3040" s="5"/>
    </row>
    <row r="3041" spans="21:21" x14ac:dyDescent="0.2">
      <c r="U3041" s="5"/>
    </row>
    <row r="3042" spans="21:21" x14ac:dyDescent="0.2">
      <c r="U3042" s="5"/>
    </row>
    <row r="3043" spans="21:21" x14ac:dyDescent="0.2">
      <c r="U3043" s="5"/>
    </row>
    <row r="3044" spans="21:21" x14ac:dyDescent="0.2">
      <c r="U3044" s="5"/>
    </row>
    <row r="3045" spans="21:21" x14ac:dyDescent="0.2">
      <c r="U3045" s="5"/>
    </row>
    <row r="3046" spans="21:21" x14ac:dyDescent="0.2">
      <c r="U3046" s="5"/>
    </row>
    <row r="3047" spans="21:21" x14ac:dyDescent="0.2">
      <c r="U3047" s="5"/>
    </row>
    <row r="3048" spans="21:21" x14ac:dyDescent="0.2">
      <c r="U3048" s="5"/>
    </row>
    <row r="3049" spans="21:21" x14ac:dyDescent="0.2">
      <c r="U3049" s="5"/>
    </row>
    <row r="3050" spans="21:21" x14ac:dyDescent="0.2">
      <c r="U3050" s="5"/>
    </row>
    <row r="3051" spans="21:21" x14ac:dyDescent="0.2">
      <c r="U3051" s="5"/>
    </row>
    <row r="3052" spans="21:21" x14ac:dyDescent="0.2">
      <c r="U3052" s="5"/>
    </row>
    <row r="3053" spans="21:21" x14ac:dyDescent="0.2">
      <c r="U3053" s="5"/>
    </row>
    <row r="3054" spans="21:21" x14ac:dyDescent="0.2">
      <c r="U3054" s="5"/>
    </row>
    <row r="3055" spans="21:21" x14ac:dyDescent="0.2">
      <c r="U3055" s="5"/>
    </row>
    <row r="3056" spans="21:21" x14ac:dyDescent="0.2">
      <c r="U3056" s="5"/>
    </row>
    <row r="3057" spans="21:21" x14ac:dyDescent="0.2">
      <c r="U3057" s="5"/>
    </row>
    <row r="3058" spans="21:21" x14ac:dyDescent="0.2">
      <c r="U3058" s="5"/>
    </row>
    <row r="3059" spans="21:21" x14ac:dyDescent="0.2">
      <c r="U3059" s="5"/>
    </row>
    <row r="3060" spans="21:21" x14ac:dyDescent="0.2">
      <c r="U3060" s="5"/>
    </row>
    <row r="3061" spans="21:21" x14ac:dyDescent="0.2">
      <c r="U3061" s="5"/>
    </row>
    <row r="3062" spans="21:21" x14ac:dyDescent="0.2">
      <c r="U3062" s="5"/>
    </row>
    <row r="3063" spans="21:21" x14ac:dyDescent="0.2">
      <c r="U3063" s="5"/>
    </row>
    <row r="3064" spans="21:21" x14ac:dyDescent="0.2">
      <c r="U3064" s="5"/>
    </row>
    <row r="3065" spans="21:21" x14ac:dyDescent="0.2">
      <c r="U3065" s="5"/>
    </row>
    <row r="3066" spans="21:21" x14ac:dyDescent="0.2">
      <c r="U3066" s="5"/>
    </row>
    <row r="3067" spans="21:21" x14ac:dyDescent="0.2">
      <c r="U3067" s="5"/>
    </row>
    <row r="3068" spans="21:21" x14ac:dyDescent="0.2">
      <c r="U3068" s="5"/>
    </row>
    <row r="3069" spans="21:21" x14ac:dyDescent="0.2">
      <c r="U3069" s="5"/>
    </row>
    <row r="3070" spans="21:21" x14ac:dyDescent="0.2">
      <c r="U3070" s="5"/>
    </row>
    <row r="3071" spans="21:21" x14ac:dyDescent="0.2">
      <c r="U3071" s="5"/>
    </row>
    <row r="3072" spans="21:21" x14ac:dyDescent="0.2">
      <c r="U3072" s="5"/>
    </row>
    <row r="3073" spans="21:21" x14ac:dyDescent="0.2">
      <c r="U3073" s="5"/>
    </row>
    <row r="3074" spans="21:21" x14ac:dyDescent="0.2">
      <c r="U3074" s="5"/>
    </row>
    <row r="3075" spans="21:21" x14ac:dyDescent="0.2">
      <c r="U3075" s="5"/>
    </row>
    <row r="3076" spans="21:21" x14ac:dyDescent="0.2">
      <c r="U3076" s="5"/>
    </row>
    <row r="3077" spans="21:21" x14ac:dyDescent="0.2">
      <c r="U3077" s="5"/>
    </row>
    <row r="3078" spans="21:21" x14ac:dyDescent="0.2">
      <c r="U3078" s="5"/>
    </row>
    <row r="3079" spans="21:21" x14ac:dyDescent="0.2">
      <c r="U3079" s="5"/>
    </row>
    <row r="3080" spans="21:21" x14ac:dyDescent="0.2">
      <c r="U3080" s="5"/>
    </row>
    <row r="3081" spans="21:21" x14ac:dyDescent="0.2">
      <c r="U3081" s="5"/>
    </row>
    <row r="3082" spans="21:21" x14ac:dyDescent="0.2">
      <c r="U3082" s="5"/>
    </row>
    <row r="3083" spans="21:21" x14ac:dyDescent="0.2">
      <c r="U3083" s="5"/>
    </row>
    <row r="3084" spans="21:21" x14ac:dyDescent="0.2">
      <c r="U3084" s="5"/>
    </row>
    <row r="3085" spans="21:21" x14ac:dyDescent="0.2">
      <c r="U3085" s="5"/>
    </row>
    <row r="3086" spans="21:21" x14ac:dyDescent="0.2">
      <c r="U3086" s="5"/>
    </row>
    <row r="3087" spans="21:21" x14ac:dyDescent="0.2">
      <c r="U3087" s="5"/>
    </row>
    <row r="3088" spans="21:21" x14ac:dyDescent="0.2">
      <c r="U3088" s="5"/>
    </row>
    <row r="3089" spans="21:21" x14ac:dyDescent="0.2">
      <c r="U3089" s="5"/>
    </row>
    <row r="3090" spans="21:21" x14ac:dyDescent="0.2">
      <c r="U3090" s="5"/>
    </row>
    <row r="3091" spans="21:21" x14ac:dyDescent="0.2">
      <c r="U3091" s="5"/>
    </row>
    <row r="3092" spans="21:21" x14ac:dyDescent="0.2">
      <c r="U3092" s="5"/>
    </row>
    <row r="3093" spans="21:21" x14ac:dyDescent="0.2">
      <c r="U3093" s="5"/>
    </row>
    <row r="3094" spans="21:21" x14ac:dyDescent="0.2">
      <c r="U3094" s="5"/>
    </row>
    <row r="3095" spans="21:21" x14ac:dyDescent="0.2">
      <c r="U3095" s="5"/>
    </row>
    <row r="3096" spans="21:21" x14ac:dyDescent="0.2">
      <c r="U3096" s="5"/>
    </row>
    <row r="3097" spans="21:21" x14ac:dyDescent="0.2">
      <c r="U3097" s="5"/>
    </row>
    <row r="3098" spans="21:21" x14ac:dyDescent="0.2">
      <c r="U3098" s="5"/>
    </row>
    <row r="3099" spans="21:21" x14ac:dyDescent="0.2">
      <c r="U3099" s="5"/>
    </row>
    <row r="3100" spans="21:21" x14ac:dyDescent="0.2">
      <c r="U3100" s="5"/>
    </row>
    <row r="3101" spans="21:21" x14ac:dyDescent="0.2">
      <c r="U3101" s="5"/>
    </row>
    <row r="3102" spans="21:21" x14ac:dyDescent="0.2">
      <c r="U3102" s="5"/>
    </row>
    <row r="3103" spans="21:21" x14ac:dyDescent="0.2">
      <c r="U3103" s="5"/>
    </row>
    <row r="3104" spans="21:21" x14ac:dyDescent="0.2">
      <c r="U3104" s="5"/>
    </row>
    <row r="3105" spans="21:21" x14ac:dyDescent="0.2">
      <c r="U3105" s="5"/>
    </row>
    <row r="3106" spans="21:21" x14ac:dyDescent="0.2">
      <c r="U3106" s="5"/>
    </row>
    <row r="3107" spans="21:21" x14ac:dyDescent="0.2">
      <c r="U3107" s="5"/>
    </row>
    <row r="3108" spans="21:21" x14ac:dyDescent="0.2">
      <c r="U3108" s="5"/>
    </row>
    <row r="3109" spans="21:21" x14ac:dyDescent="0.2">
      <c r="U3109" s="5"/>
    </row>
    <row r="3110" spans="21:21" x14ac:dyDescent="0.2">
      <c r="U3110" s="5"/>
    </row>
    <row r="3111" spans="21:21" x14ac:dyDescent="0.2">
      <c r="U3111" s="5"/>
    </row>
    <row r="3112" spans="21:21" x14ac:dyDescent="0.2">
      <c r="U3112" s="5"/>
    </row>
    <row r="3113" spans="21:21" x14ac:dyDescent="0.2">
      <c r="U3113" s="5"/>
    </row>
    <row r="3114" spans="21:21" x14ac:dyDescent="0.2">
      <c r="U3114" s="5"/>
    </row>
    <row r="3115" spans="21:21" x14ac:dyDescent="0.2">
      <c r="U3115" s="5"/>
    </row>
    <row r="3116" spans="21:21" x14ac:dyDescent="0.2">
      <c r="U3116" s="5"/>
    </row>
    <row r="3117" spans="21:21" x14ac:dyDescent="0.2">
      <c r="U3117" s="5"/>
    </row>
    <row r="3118" spans="21:21" x14ac:dyDescent="0.2">
      <c r="U3118" s="5"/>
    </row>
    <row r="3119" spans="21:21" x14ac:dyDescent="0.2">
      <c r="U3119" s="5"/>
    </row>
    <row r="3120" spans="21:21" x14ac:dyDescent="0.2">
      <c r="U3120" s="5"/>
    </row>
    <row r="3121" spans="21:21" x14ac:dyDescent="0.2">
      <c r="U3121" s="5"/>
    </row>
    <row r="3122" spans="21:21" x14ac:dyDescent="0.2">
      <c r="U3122" s="5"/>
    </row>
    <row r="3123" spans="21:21" x14ac:dyDescent="0.2">
      <c r="U3123" s="5"/>
    </row>
    <row r="3124" spans="21:21" x14ac:dyDescent="0.2">
      <c r="U3124" s="5"/>
    </row>
    <row r="3125" spans="21:21" x14ac:dyDescent="0.2">
      <c r="U3125" s="5"/>
    </row>
    <row r="3126" spans="21:21" x14ac:dyDescent="0.2">
      <c r="U3126" s="5"/>
    </row>
    <row r="3127" spans="21:21" x14ac:dyDescent="0.2">
      <c r="U3127" s="5"/>
    </row>
    <row r="3128" spans="21:21" x14ac:dyDescent="0.2">
      <c r="U3128" s="5"/>
    </row>
    <row r="3129" spans="21:21" x14ac:dyDescent="0.2">
      <c r="U3129" s="5"/>
    </row>
    <row r="3130" spans="21:21" x14ac:dyDescent="0.2">
      <c r="U3130" s="5"/>
    </row>
    <row r="3131" spans="21:21" x14ac:dyDescent="0.2">
      <c r="U3131" s="5"/>
    </row>
    <row r="3132" spans="21:21" x14ac:dyDescent="0.2">
      <c r="U3132" s="5"/>
    </row>
    <row r="3133" spans="21:21" x14ac:dyDescent="0.2">
      <c r="U3133" s="5"/>
    </row>
    <row r="3134" spans="21:21" x14ac:dyDescent="0.2">
      <c r="U3134" s="5"/>
    </row>
    <row r="3135" spans="21:21" x14ac:dyDescent="0.2">
      <c r="U3135" s="5"/>
    </row>
    <row r="3136" spans="21:21" x14ac:dyDescent="0.2">
      <c r="U3136" s="5"/>
    </row>
    <row r="3137" spans="21:21" x14ac:dyDescent="0.2">
      <c r="U3137" s="5"/>
    </row>
    <row r="3138" spans="21:21" x14ac:dyDescent="0.2">
      <c r="U3138" s="5"/>
    </row>
    <row r="3139" spans="21:21" x14ac:dyDescent="0.2">
      <c r="U3139" s="5"/>
    </row>
    <row r="3140" spans="21:21" x14ac:dyDescent="0.2">
      <c r="U3140" s="5"/>
    </row>
    <row r="3141" spans="21:21" x14ac:dyDescent="0.2">
      <c r="U3141" s="5"/>
    </row>
    <row r="3142" spans="21:21" x14ac:dyDescent="0.2">
      <c r="U3142" s="5"/>
    </row>
    <row r="3143" spans="21:21" x14ac:dyDescent="0.2">
      <c r="U3143" s="5"/>
    </row>
    <row r="3144" spans="21:21" x14ac:dyDescent="0.2">
      <c r="U3144" s="5"/>
    </row>
    <row r="3145" spans="21:21" x14ac:dyDescent="0.2">
      <c r="U3145" s="5"/>
    </row>
    <row r="3146" spans="21:21" x14ac:dyDescent="0.2">
      <c r="U3146" s="5"/>
    </row>
    <row r="3147" spans="21:21" x14ac:dyDescent="0.2">
      <c r="U3147" s="5"/>
    </row>
    <row r="3148" spans="21:21" x14ac:dyDescent="0.2">
      <c r="U3148" s="5"/>
    </row>
    <row r="3149" spans="21:21" x14ac:dyDescent="0.2">
      <c r="U3149" s="5"/>
    </row>
    <row r="3150" spans="21:21" x14ac:dyDescent="0.2">
      <c r="U3150" s="5"/>
    </row>
    <row r="3151" spans="21:21" x14ac:dyDescent="0.2">
      <c r="U3151" s="5"/>
    </row>
    <row r="3152" spans="21:21" x14ac:dyDescent="0.2">
      <c r="U3152" s="5"/>
    </row>
    <row r="3153" spans="21:21" x14ac:dyDescent="0.2">
      <c r="U3153" s="5"/>
    </row>
    <row r="3154" spans="21:21" x14ac:dyDescent="0.2">
      <c r="U3154" s="5"/>
    </row>
    <row r="3155" spans="21:21" x14ac:dyDescent="0.2">
      <c r="U3155" s="5"/>
    </row>
    <row r="3156" spans="21:21" x14ac:dyDescent="0.2">
      <c r="U3156" s="5"/>
    </row>
    <row r="3157" spans="21:21" x14ac:dyDescent="0.2">
      <c r="U3157" s="5"/>
    </row>
    <row r="3158" spans="21:21" x14ac:dyDescent="0.2">
      <c r="U3158" s="5"/>
    </row>
    <row r="3159" spans="21:21" x14ac:dyDescent="0.2">
      <c r="U3159" s="5"/>
    </row>
    <row r="3160" spans="21:21" x14ac:dyDescent="0.2">
      <c r="U3160" s="5"/>
    </row>
    <row r="3161" spans="21:21" x14ac:dyDescent="0.2">
      <c r="U3161" s="5"/>
    </row>
    <row r="3162" spans="21:21" x14ac:dyDescent="0.2">
      <c r="U3162" s="5"/>
    </row>
    <row r="3163" spans="21:21" x14ac:dyDescent="0.2">
      <c r="U3163" s="5"/>
    </row>
    <row r="3164" spans="21:21" x14ac:dyDescent="0.2">
      <c r="U3164" s="5"/>
    </row>
    <row r="3165" spans="21:21" x14ac:dyDescent="0.2">
      <c r="U3165" s="5"/>
    </row>
    <row r="3166" spans="21:21" x14ac:dyDescent="0.2">
      <c r="U3166" s="5"/>
    </row>
    <row r="3167" spans="21:21" x14ac:dyDescent="0.2">
      <c r="U3167" s="5"/>
    </row>
    <row r="3168" spans="21:21" x14ac:dyDescent="0.2">
      <c r="U3168" s="5"/>
    </row>
    <row r="3169" spans="21:21" x14ac:dyDescent="0.2">
      <c r="U3169" s="5"/>
    </row>
    <row r="3170" spans="21:21" x14ac:dyDescent="0.2">
      <c r="U3170" s="5"/>
    </row>
    <row r="3171" spans="21:21" x14ac:dyDescent="0.2">
      <c r="U3171" s="5"/>
    </row>
    <row r="3172" spans="21:21" x14ac:dyDescent="0.2">
      <c r="U3172" s="5"/>
    </row>
    <row r="3173" spans="21:21" x14ac:dyDescent="0.2">
      <c r="U3173" s="5"/>
    </row>
    <row r="3174" spans="21:21" x14ac:dyDescent="0.2">
      <c r="U3174" s="5"/>
    </row>
    <row r="3175" spans="21:21" x14ac:dyDescent="0.2">
      <c r="U3175" s="5"/>
    </row>
    <row r="3176" spans="21:21" x14ac:dyDescent="0.2">
      <c r="U3176" s="5"/>
    </row>
    <row r="3177" spans="21:21" x14ac:dyDescent="0.2">
      <c r="U3177" s="5"/>
    </row>
    <row r="3178" spans="21:21" x14ac:dyDescent="0.2">
      <c r="U3178" s="5"/>
    </row>
    <row r="3179" spans="21:21" x14ac:dyDescent="0.2">
      <c r="U3179" s="5"/>
    </row>
    <row r="3180" spans="21:21" x14ac:dyDescent="0.2">
      <c r="U3180" s="5"/>
    </row>
    <row r="3181" spans="21:21" x14ac:dyDescent="0.2">
      <c r="U3181" s="5"/>
    </row>
    <row r="3182" spans="21:21" x14ac:dyDescent="0.2">
      <c r="U3182" s="5"/>
    </row>
    <row r="3183" spans="21:21" x14ac:dyDescent="0.2">
      <c r="U3183" s="5"/>
    </row>
    <row r="3184" spans="21:21" x14ac:dyDescent="0.2">
      <c r="U3184" s="5"/>
    </row>
    <row r="3185" spans="21:21" x14ac:dyDescent="0.2">
      <c r="U3185" s="5"/>
    </row>
    <row r="3186" spans="21:21" x14ac:dyDescent="0.2">
      <c r="U3186" s="5"/>
    </row>
    <row r="3187" spans="21:21" x14ac:dyDescent="0.2">
      <c r="U3187" s="5"/>
    </row>
    <row r="3188" spans="21:21" x14ac:dyDescent="0.2">
      <c r="U3188" s="5"/>
    </row>
    <row r="3189" spans="21:21" x14ac:dyDescent="0.2">
      <c r="U3189" s="5"/>
    </row>
    <row r="3190" spans="21:21" x14ac:dyDescent="0.2">
      <c r="U3190" s="5"/>
    </row>
    <row r="3191" spans="21:21" x14ac:dyDescent="0.2">
      <c r="U3191" s="5"/>
    </row>
    <row r="3192" spans="21:21" x14ac:dyDescent="0.2">
      <c r="U3192" s="5"/>
    </row>
    <row r="3193" spans="21:21" x14ac:dyDescent="0.2">
      <c r="U3193" s="5"/>
    </row>
    <row r="3194" spans="21:21" x14ac:dyDescent="0.2">
      <c r="U3194" s="5"/>
    </row>
    <row r="3195" spans="21:21" x14ac:dyDescent="0.2">
      <c r="U3195" s="5"/>
    </row>
    <row r="3196" spans="21:21" x14ac:dyDescent="0.2">
      <c r="U3196" s="5"/>
    </row>
    <row r="3197" spans="21:21" x14ac:dyDescent="0.2">
      <c r="U3197" s="5"/>
    </row>
    <row r="3198" spans="21:21" x14ac:dyDescent="0.2">
      <c r="U3198" s="5"/>
    </row>
    <row r="3199" spans="21:21" x14ac:dyDescent="0.2">
      <c r="U3199" s="5"/>
    </row>
    <row r="3200" spans="21:21" x14ac:dyDescent="0.2">
      <c r="U3200" s="5"/>
    </row>
    <row r="3201" spans="21:21" x14ac:dyDescent="0.2">
      <c r="U3201" s="5"/>
    </row>
    <row r="3202" spans="21:21" x14ac:dyDescent="0.2">
      <c r="U3202" s="5"/>
    </row>
    <row r="3203" spans="21:21" x14ac:dyDescent="0.2">
      <c r="U3203" s="5"/>
    </row>
    <row r="3204" spans="21:21" x14ac:dyDescent="0.2">
      <c r="U3204" s="5"/>
    </row>
    <row r="3205" spans="21:21" x14ac:dyDescent="0.2">
      <c r="U3205" s="5"/>
    </row>
    <row r="3206" spans="21:21" x14ac:dyDescent="0.2">
      <c r="U3206" s="5"/>
    </row>
    <row r="3207" spans="21:21" x14ac:dyDescent="0.2">
      <c r="U3207" s="5"/>
    </row>
    <row r="3208" spans="21:21" x14ac:dyDescent="0.2">
      <c r="U3208" s="5"/>
    </row>
    <row r="3209" spans="21:21" x14ac:dyDescent="0.2">
      <c r="U3209" s="5"/>
    </row>
    <row r="3210" spans="21:21" x14ac:dyDescent="0.2">
      <c r="U3210" s="5"/>
    </row>
    <row r="3211" spans="21:21" x14ac:dyDescent="0.2">
      <c r="U3211" s="5"/>
    </row>
    <row r="3212" spans="21:21" x14ac:dyDescent="0.2">
      <c r="U3212" s="5"/>
    </row>
    <row r="3213" spans="21:21" x14ac:dyDescent="0.2">
      <c r="U3213" s="5"/>
    </row>
    <row r="3214" spans="21:21" x14ac:dyDescent="0.2">
      <c r="U3214" s="5"/>
    </row>
    <row r="3215" spans="21:21" x14ac:dyDescent="0.2">
      <c r="U3215" s="5"/>
    </row>
    <row r="3216" spans="21:21" x14ac:dyDescent="0.2">
      <c r="U3216" s="5"/>
    </row>
    <row r="3217" spans="21:21" x14ac:dyDescent="0.2">
      <c r="U3217" s="5"/>
    </row>
    <row r="3218" spans="21:21" x14ac:dyDescent="0.2">
      <c r="U3218" s="5"/>
    </row>
    <row r="3219" spans="21:21" x14ac:dyDescent="0.2">
      <c r="U3219" s="5"/>
    </row>
    <row r="3220" spans="21:21" x14ac:dyDescent="0.2">
      <c r="U3220" s="5"/>
    </row>
    <row r="3221" spans="21:21" x14ac:dyDescent="0.2">
      <c r="U3221" s="5"/>
    </row>
    <row r="3222" spans="21:21" x14ac:dyDescent="0.2">
      <c r="U3222" s="5"/>
    </row>
    <row r="3223" spans="21:21" x14ac:dyDescent="0.2">
      <c r="U3223" s="5"/>
    </row>
    <row r="3224" spans="21:21" x14ac:dyDescent="0.2">
      <c r="U3224" s="5"/>
    </row>
    <row r="3225" spans="21:21" x14ac:dyDescent="0.2">
      <c r="U3225" s="5"/>
    </row>
    <row r="3226" spans="21:21" x14ac:dyDescent="0.2">
      <c r="U3226" s="5"/>
    </row>
    <row r="3227" spans="21:21" x14ac:dyDescent="0.2">
      <c r="U3227" s="5"/>
    </row>
    <row r="3228" spans="21:21" x14ac:dyDescent="0.2">
      <c r="U3228" s="5"/>
    </row>
    <row r="3229" spans="21:21" x14ac:dyDescent="0.2">
      <c r="U3229" s="5"/>
    </row>
    <row r="3230" spans="21:21" x14ac:dyDescent="0.2">
      <c r="U3230" s="5"/>
    </row>
    <row r="3231" spans="21:21" x14ac:dyDescent="0.2">
      <c r="U3231" s="5"/>
    </row>
    <row r="3232" spans="21:21" x14ac:dyDescent="0.2">
      <c r="U3232" s="5"/>
    </row>
    <row r="3233" spans="21:21" x14ac:dyDescent="0.2">
      <c r="U3233" s="5"/>
    </row>
    <row r="3234" spans="21:21" x14ac:dyDescent="0.2">
      <c r="U3234" s="5"/>
    </row>
    <row r="3235" spans="21:21" x14ac:dyDescent="0.2">
      <c r="U3235" s="5"/>
    </row>
    <row r="3236" spans="21:21" x14ac:dyDescent="0.2">
      <c r="U3236" s="5"/>
    </row>
    <row r="3237" spans="21:21" x14ac:dyDescent="0.2">
      <c r="U3237" s="5"/>
    </row>
    <row r="3238" spans="21:21" x14ac:dyDescent="0.2">
      <c r="U3238" s="5"/>
    </row>
    <row r="3239" spans="21:21" x14ac:dyDescent="0.2">
      <c r="U3239" s="5"/>
    </row>
    <row r="3240" spans="21:21" x14ac:dyDescent="0.2">
      <c r="U3240" s="5"/>
    </row>
    <row r="3241" spans="21:21" x14ac:dyDescent="0.2">
      <c r="U3241" s="5"/>
    </row>
    <row r="3242" spans="21:21" x14ac:dyDescent="0.2">
      <c r="U3242" s="5"/>
    </row>
    <row r="3243" spans="21:21" x14ac:dyDescent="0.2">
      <c r="U3243" s="5"/>
    </row>
    <row r="3244" spans="21:21" x14ac:dyDescent="0.2">
      <c r="U3244" s="5"/>
    </row>
    <row r="3245" spans="21:21" x14ac:dyDescent="0.2">
      <c r="U3245" s="5"/>
    </row>
    <row r="3246" spans="21:21" x14ac:dyDescent="0.2">
      <c r="U3246" s="5"/>
    </row>
    <row r="3247" spans="21:21" x14ac:dyDescent="0.2">
      <c r="U3247" s="5"/>
    </row>
    <row r="3248" spans="21:21" x14ac:dyDescent="0.2">
      <c r="U3248" s="5"/>
    </row>
    <row r="3249" spans="21:21" x14ac:dyDescent="0.2">
      <c r="U3249" s="5"/>
    </row>
    <row r="3250" spans="21:21" x14ac:dyDescent="0.2">
      <c r="U3250" s="5"/>
    </row>
    <row r="3251" spans="21:21" x14ac:dyDescent="0.2">
      <c r="U3251" s="5"/>
    </row>
    <row r="3252" spans="21:21" x14ac:dyDescent="0.2">
      <c r="U3252" s="5"/>
    </row>
    <row r="3253" spans="21:21" x14ac:dyDescent="0.2">
      <c r="U3253" s="5"/>
    </row>
    <row r="3254" spans="21:21" x14ac:dyDescent="0.2">
      <c r="U3254" s="5"/>
    </row>
    <row r="3255" spans="21:21" x14ac:dyDescent="0.2">
      <c r="U3255" s="5"/>
    </row>
    <row r="3256" spans="21:21" x14ac:dyDescent="0.2">
      <c r="U3256" s="5"/>
    </row>
    <row r="3257" spans="21:21" x14ac:dyDescent="0.2">
      <c r="U3257" s="5"/>
    </row>
    <row r="3258" spans="21:21" x14ac:dyDescent="0.2">
      <c r="U3258" s="5"/>
    </row>
    <row r="3259" spans="21:21" x14ac:dyDescent="0.2">
      <c r="U3259" s="5"/>
    </row>
    <row r="3260" spans="21:21" x14ac:dyDescent="0.2">
      <c r="U3260" s="5"/>
    </row>
    <row r="3261" spans="21:21" x14ac:dyDescent="0.2">
      <c r="U3261" s="5"/>
    </row>
    <row r="3262" spans="21:21" x14ac:dyDescent="0.2">
      <c r="U3262" s="5"/>
    </row>
    <row r="3263" spans="21:21" x14ac:dyDescent="0.2">
      <c r="U3263" s="5"/>
    </row>
    <row r="3264" spans="21:21" x14ac:dyDescent="0.2">
      <c r="U3264" s="5"/>
    </row>
    <row r="3265" spans="21:21" x14ac:dyDescent="0.2">
      <c r="U3265" s="5"/>
    </row>
    <row r="3266" spans="21:21" x14ac:dyDescent="0.2">
      <c r="U3266" s="5"/>
    </row>
    <row r="3267" spans="21:21" x14ac:dyDescent="0.2">
      <c r="U3267" s="5"/>
    </row>
    <row r="3268" spans="21:21" x14ac:dyDescent="0.2">
      <c r="U3268" s="5"/>
    </row>
    <row r="3269" spans="21:21" x14ac:dyDescent="0.2">
      <c r="U3269" s="5"/>
    </row>
    <row r="3270" spans="21:21" x14ac:dyDescent="0.2">
      <c r="U3270" s="5"/>
    </row>
    <row r="3271" spans="21:21" x14ac:dyDescent="0.2">
      <c r="U3271" s="5"/>
    </row>
    <row r="3272" spans="21:21" x14ac:dyDescent="0.2">
      <c r="U3272" s="5"/>
    </row>
    <row r="3273" spans="21:21" x14ac:dyDescent="0.2">
      <c r="U3273" s="5"/>
    </row>
    <row r="3274" spans="21:21" x14ac:dyDescent="0.2">
      <c r="U3274" s="5"/>
    </row>
    <row r="3275" spans="21:21" x14ac:dyDescent="0.2">
      <c r="U3275" s="5"/>
    </row>
    <row r="3276" spans="21:21" x14ac:dyDescent="0.2">
      <c r="U3276" s="5"/>
    </row>
    <row r="3277" spans="21:21" x14ac:dyDescent="0.2">
      <c r="U3277" s="5"/>
    </row>
    <row r="3278" spans="21:21" x14ac:dyDescent="0.2">
      <c r="U3278" s="5"/>
    </row>
    <row r="3279" spans="21:21" x14ac:dyDescent="0.2">
      <c r="U3279" s="5"/>
    </row>
    <row r="3280" spans="21:21" x14ac:dyDescent="0.2">
      <c r="U3280" s="5"/>
    </row>
    <row r="3281" spans="21:21" x14ac:dyDescent="0.2">
      <c r="U3281" s="5"/>
    </row>
    <row r="3282" spans="21:21" x14ac:dyDescent="0.2">
      <c r="U3282" s="5"/>
    </row>
    <row r="3283" spans="21:21" x14ac:dyDescent="0.2">
      <c r="U3283" s="5"/>
    </row>
    <row r="3284" spans="21:21" x14ac:dyDescent="0.2">
      <c r="U3284" s="5"/>
    </row>
    <row r="3285" spans="21:21" x14ac:dyDescent="0.2">
      <c r="U3285" s="5"/>
    </row>
    <row r="3286" spans="21:21" x14ac:dyDescent="0.2">
      <c r="U3286" s="5"/>
    </row>
    <row r="3287" spans="21:21" x14ac:dyDescent="0.2">
      <c r="U3287" s="5"/>
    </row>
    <row r="3288" spans="21:21" x14ac:dyDescent="0.2">
      <c r="U3288" s="5"/>
    </row>
    <row r="3289" spans="21:21" x14ac:dyDescent="0.2">
      <c r="U3289" s="5"/>
    </row>
    <row r="3290" spans="21:21" x14ac:dyDescent="0.2">
      <c r="U3290" s="5"/>
    </row>
    <row r="3291" spans="21:21" x14ac:dyDescent="0.2">
      <c r="U3291" s="5"/>
    </row>
    <row r="3292" spans="21:21" x14ac:dyDescent="0.2">
      <c r="U3292" s="5"/>
    </row>
    <row r="3293" spans="21:21" x14ac:dyDescent="0.2">
      <c r="U3293" s="5"/>
    </row>
    <row r="3294" spans="21:21" x14ac:dyDescent="0.2">
      <c r="U3294" s="5"/>
    </row>
    <row r="3295" spans="21:21" x14ac:dyDescent="0.2">
      <c r="U3295" s="5"/>
    </row>
    <row r="3296" spans="21:21" x14ac:dyDescent="0.2">
      <c r="U3296" s="5"/>
    </row>
    <row r="3297" spans="21:21" x14ac:dyDescent="0.2">
      <c r="U3297" s="5"/>
    </row>
    <row r="3298" spans="21:21" x14ac:dyDescent="0.2">
      <c r="U3298" s="5"/>
    </row>
    <row r="3299" spans="21:21" x14ac:dyDescent="0.2">
      <c r="U3299" s="5"/>
    </row>
    <row r="3300" spans="21:21" x14ac:dyDescent="0.2">
      <c r="U3300" s="5"/>
    </row>
    <row r="3301" spans="21:21" x14ac:dyDescent="0.2">
      <c r="U3301" s="5"/>
    </row>
    <row r="3302" spans="21:21" x14ac:dyDescent="0.2">
      <c r="U3302" s="5"/>
    </row>
    <row r="3303" spans="21:21" x14ac:dyDescent="0.2">
      <c r="U3303" s="5"/>
    </row>
    <row r="3304" spans="21:21" x14ac:dyDescent="0.2">
      <c r="U3304" s="5"/>
    </row>
    <row r="3305" spans="21:21" x14ac:dyDescent="0.2">
      <c r="U3305" s="5"/>
    </row>
    <row r="3306" spans="21:21" x14ac:dyDescent="0.2">
      <c r="U3306" s="5"/>
    </row>
    <row r="3307" spans="21:21" x14ac:dyDescent="0.2">
      <c r="U3307" s="5"/>
    </row>
    <row r="3308" spans="21:21" x14ac:dyDescent="0.2">
      <c r="U3308" s="5"/>
    </row>
    <row r="3309" spans="21:21" x14ac:dyDescent="0.2">
      <c r="U3309" s="5"/>
    </row>
    <row r="3310" spans="21:21" x14ac:dyDescent="0.2">
      <c r="U3310" s="5"/>
    </row>
    <row r="3311" spans="21:21" x14ac:dyDescent="0.2">
      <c r="U3311" s="5"/>
    </row>
    <row r="3312" spans="21:21" x14ac:dyDescent="0.2">
      <c r="U3312" s="5"/>
    </row>
    <row r="3313" spans="21:21" x14ac:dyDescent="0.2">
      <c r="U3313" s="5"/>
    </row>
    <row r="3314" spans="21:21" x14ac:dyDescent="0.2">
      <c r="U3314" s="5"/>
    </row>
    <row r="3315" spans="21:21" x14ac:dyDescent="0.2">
      <c r="U3315" s="5"/>
    </row>
    <row r="3316" spans="21:21" x14ac:dyDescent="0.2">
      <c r="U3316" s="5"/>
    </row>
    <row r="3317" spans="21:21" x14ac:dyDescent="0.2">
      <c r="U3317" s="5"/>
    </row>
    <row r="3318" spans="21:21" x14ac:dyDescent="0.2">
      <c r="U3318" s="5"/>
    </row>
    <row r="3319" spans="21:21" x14ac:dyDescent="0.2">
      <c r="U3319" s="5"/>
    </row>
    <row r="3320" spans="21:21" x14ac:dyDescent="0.2">
      <c r="U3320" s="5"/>
    </row>
    <row r="3321" spans="21:21" x14ac:dyDescent="0.2">
      <c r="U3321" s="5"/>
    </row>
    <row r="3322" spans="21:21" x14ac:dyDescent="0.2">
      <c r="U3322" s="5"/>
    </row>
    <row r="3323" spans="21:21" x14ac:dyDescent="0.2">
      <c r="U3323" s="5"/>
    </row>
    <row r="3324" spans="21:21" x14ac:dyDescent="0.2">
      <c r="U3324" s="5"/>
    </row>
    <row r="3325" spans="21:21" x14ac:dyDescent="0.2">
      <c r="U3325" s="5"/>
    </row>
    <row r="3326" spans="21:21" x14ac:dyDescent="0.2">
      <c r="U3326" s="5"/>
    </row>
    <row r="3327" spans="21:21" x14ac:dyDescent="0.2">
      <c r="U3327" s="5"/>
    </row>
    <row r="3328" spans="21:21" x14ac:dyDescent="0.2">
      <c r="U3328" s="5"/>
    </row>
    <row r="3329" spans="21:21" x14ac:dyDescent="0.2">
      <c r="U3329" s="5"/>
    </row>
    <row r="3330" spans="21:21" x14ac:dyDescent="0.2">
      <c r="U3330" s="5"/>
    </row>
    <row r="3331" spans="21:21" x14ac:dyDescent="0.2">
      <c r="U3331" s="5"/>
    </row>
    <row r="3332" spans="21:21" x14ac:dyDescent="0.2">
      <c r="U3332" s="5"/>
    </row>
    <row r="3333" spans="21:21" x14ac:dyDescent="0.2">
      <c r="U3333" s="5"/>
    </row>
    <row r="3334" spans="21:21" x14ac:dyDescent="0.2">
      <c r="U3334" s="5"/>
    </row>
    <row r="3335" spans="21:21" x14ac:dyDescent="0.2">
      <c r="U3335" s="5"/>
    </row>
    <row r="3336" spans="21:21" x14ac:dyDescent="0.2">
      <c r="U3336" s="5"/>
    </row>
    <row r="3337" spans="21:21" x14ac:dyDescent="0.2">
      <c r="U3337" s="5"/>
    </row>
    <row r="3338" spans="21:21" x14ac:dyDescent="0.2">
      <c r="U3338" s="5"/>
    </row>
    <row r="3339" spans="21:21" x14ac:dyDescent="0.2">
      <c r="U3339" s="5"/>
    </row>
    <row r="3340" spans="21:21" x14ac:dyDescent="0.2">
      <c r="U3340" s="5"/>
    </row>
    <row r="3341" spans="21:21" x14ac:dyDescent="0.2">
      <c r="U3341" s="5"/>
    </row>
    <row r="3342" spans="21:21" x14ac:dyDescent="0.2">
      <c r="U3342" s="5"/>
    </row>
    <row r="3343" spans="21:21" x14ac:dyDescent="0.2">
      <c r="U3343" s="5"/>
    </row>
    <row r="3344" spans="21:21" x14ac:dyDescent="0.2">
      <c r="U3344" s="5"/>
    </row>
    <row r="3345" spans="21:21" x14ac:dyDescent="0.2">
      <c r="U3345" s="5"/>
    </row>
    <row r="3346" spans="21:21" x14ac:dyDescent="0.2">
      <c r="U3346" s="5"/>
    </row>
    <row r="3347" spans="21:21" x14ac:dyDescent="0.2">
      <c r="U3347" s="5"/>
    </row>
    <row r="3348" spans="21:21" x14ac:dyDescent="0.2">
      <c r="U3348" s="5"/>
    </row>
    <row r="3349" spans="21:21" x14ac:dyDescent="0.2">
      <c r="U3349" s="5"/>
    </row>
    <row r="3350" spans="21:21" x14ac:dyDescent="0.2">
      <c r="U3350" s="5"/>
    </row>
    <row r="3351" spans="21:21" x14ac:dyDescent="0.2">
      <c r="U3351" s="5"/>
    </row>
    <row r="3352" spans="21:21" x14ac:dyDescent="0.2">
      <c r="U3352" s="5"/>
    </row>
    <row r="3353" spans="21:21" x14ac:dyDescent="0.2">
      <c r="U3353" s="5"/>
    </row>
    <row r="3354" spans="21:21" x14ac:dyDescent="0.2">
      <c r="U3354" s="5"/>
    </row>
    <row r="3355" spans="21:21" x14ac:dyDescent="0.2">
      <c r="U3355" s="5"/>
    </row>
    <row r="3356" spans="21:21" x14ac:dyDescent="0.2">
      <c r="U3356" s="5"/>
    </row>
    <row r="3357" spans="21:21" x14ac:dyDescent="0.2">
      <c r="U3357" s="5"/>
    </row>
    <row r="3358" spans="21:21" x14ac:dyDescent="0.2">
      <c r="U3358" s="5"/>
    </row>
    <row r="3359" spans="21:21" x14ac:dyDescent="0.2">
      <c r="U3359" s="5"/>
    </row>
    <row r="3360" spans="21:21" x14ac:dyDescent="0.2">
      <c r="U3360" s="5"/>
    </row>
    <row r="3361" spans="21:21" x14ac:dyDescent="0.2">
      <c r="U3361" s="5"/>
    </row>
    <row r="3362" spans="21:21" x14ac:dyDescent="0.2">
      <c r="U3362" s="5"/>
    </row>
    <row r="3363" spans="21:21" x14ac:dyDescent="0.2">
      <c r="U3363" s="5"/>
    </row>
    <row r="3364" spans="21:21" x14ac:dyDescent="0.2">
      <c r="U3364" s="5"/>
    </row>
    <row r="3365" spans="21:21" x14ac:dyDescent="0.2">
      <c r="U3365" s="5"/>
    </row>
    <row r="3366" spans="21:21" x14ac:dyDescent="0.2">
      <c r="U3366" s="5"/>
    </row>
    <row r="3367" spans="21:21" x14ac:dyDescent="0.2">
      <c r="U3367" s="5"/>
    </row>
    <row r="3368" spans="21:21" x14ac:dyDescent="0.2">
      <c r="U3368" s="5"/>
    </row>
    <row r="3369" spans="21:21" x14ac:dyDescent="0.2">
      <c r="U3369" s="5"/>
    </row>
    <row r="3370" spans="21:21" x14ac:dyDescent="0.2">
      <c r="U3370" s="5"/>
    </row>
    <row r="3371" spans="21:21" x14ac:dyDescent="0.2">
      <c r="U3371" s="5"/>
    </row>
    <row r="3372" spans="21:21" x14ac:dyDescent="0.2">
      <c r="U3372" s="5"/>
    </row>
    <row r="3373" spans="21:21" x14ac:dyDescent="0.2">
      <c r="U3373" s="5"/>
    </row>
    <row r="3374" spans="21:21" x14ac:dyDescent="0.2">
      <c r="U3374" s="5"/>
    </row>
    <row r="3375" spans="21:21" x14ac:dyDescent="0.2">
      <c r="U3375" s="5"/>
    </row>
    <row r="3376" spans="21:21" x14ac:dyDescent="0.2">
      <c r="U3376" s="5"/>
    </row>
    <row r="3377" spans="21:21" x14ac:dyDescent="0.2">
      <c r="U3377" s="5"/>
    </row>
    <row r="3378" spans="21:21" x14ac:dyDescent="0.2">
      <c r="U3378" s="5"/>
    </row>
    <row r="3379" spans="21:21" x14ac:dyDescent="0.2">
      <c r="U3379" s="5"/>
    </row>
    <row r="3380" spans="21:21" x14ac:dyDescent="0.2">
      <c r="U3380" s="5"/>
    </row>
    <row r="3381" spans="21:21" x14ac:dyDescent="0.2">
      <c r="U3381" s="5"/>
    </row>
    <row r="3382" spans="21:21" x14ac:dyDescent="0.2">
      <c r="U3382" s="5"/>
    </row>
    <row r="3383" spans="21:21" x14ac:dyDescent="0.2">
      <c r="U3383" s="5"/>
    </row>
    <row r="3384" spans="21:21" x14ac:dyDescent="0.2">
      <c r="U3384" s="5"/>
    </row>
    <row r="3385" spans="21:21" x14ac:dyDescent="0.2">
      <c r="U3385" s="5"/>
    </row>
    <row r="3386" spans="21:21" x14ac:dyDescent="0.2">
      <c r="U3386" s="5"/>
    </row>
    <row r="3387" spans="21:21" x14ac:dyDescent="0.2">
      <c r="U3387" s="5"/>
    </row>
    <row r="3388" spans="21:21" x14ac:dyDescent="0.2">
      <c r="U3388" s="5"/>
    </row>
    <row r="3389" spans="21:21" x14ac:dyDescent="0.2">
      <c r="U3389" s="5"/>
    </row>
    <row r="3390" spans="21:21" x14ac:dyDescent="0.2">
      <c r="U3390" s="5"/>
    </row>
    <row r="3391" spans="21:21" x14ac:dyDescent="0.2">
      <c r="U3391" s="5"/>
    </row>
    <row r="3392" spans="21:21" x14ac:dyDescent="0.2">
      <c r="U3392" s="5"/>
    </row>
    <row r="3393" spans="21:21" x14ac:dyDescent="0.2">
      <c r="U3393" s="5"/>
    </row>
    <row r="3394" spans="21:21" x14ac:dyDescent="0.2">
      <c r="U3394" s="5"/>
    </row>
    <row r="3395" spans="21:21" x14ac:dyDescent="0.2">
      <c r="U3395" s="5"/>
    </row>
    <row r="3396" spans="21:21" x14ac:dyDescent="0.2">
      <c r="U3396" s="5"/>
    </row>
    <row r="3397" spans="21:21" x14ac:dyDescent="0.2">
      <c r="U3397" s="5"/>
    </row>
    <row r="3398" spans="21:21" x14ac:dyDescent="0.2">
      <c r="U3398" s="5"/>
    </row>
    <row r="3399" spans="21:21" x14ac:dyDescent="0.2">
      <c r="U3399" s="5"/>
    </row>
    <row r="3400" spans="21:21" x14ac:dyDescent="0.2">
      <c r="U3400" s="5"/>
    </row>
    <row r="3401" spans="21:21" x14ac:dyDescent="0.2">
      <c r="U3401" s="5"/>
    </row>
    <row r="3402" spans="21:21" x14ac:dyDescent="0.2">
      <c r="U3402" s="5"/>
    </row>
    <row r="3403" spans="21:21" x14ac:dyDescent="0.2">
      <c r="U3403" s="5"/>
    </row>
    <row r="3404" spans="21:21" x14ac:dyDescent="0.2">
      <c r="U3404" s="5"/>
    </row>
    <row r="3405" spans="21:21" x14ac:dyDescent="0.2">
      <c r="U3405" s="5"/>
    </row>
    <row r="3406" spans="21:21" x14ac:dyDescent="0.2">
      <c r="U3406" s="5"/>
    </row>
    <row r="3407" spans="21:21" x14ac:dyDescent="0.2">
      <c r="U3407" s="5"/>
    </row>
    <row r="3408" spans="21:21" x14ac:dyDescent="0.2">
      <c r="U3408" s="5"/>
    </row>
    <row r="3409" spans="21:21" x14ac:dyDescent="0.2">
      <c r="U3409" s="5"/>
    </row>
    <row r="3410" spans="21:21" x14ac:dyDescent="0.2">
      <c r="U3410" s="5"/>
    </row>
    <row r="3411" spans="21:21" x14ac:dyDescent="0.2">
      <c r="U3411" s="5"/>
    </row>
    <row r="3412" spans="21:21" x14ac:dyDescent="0.2">
      <c r="U3412" s="5"/>
    </row>
    <row r="3413" spans="21:21" x14ac:dyDescent="0.2">
      <c r="U3413" s="5"/>
    </row>
    <row r="3414" spans="21:21" x14ac:dyDescent="0.2">
      <c r="U3414" s="5"/>
    </row>
    <row r="3415" spans="21:21" x14ac:dyDescent="0.2">
      <c r="U3415" s="5"/>
    </row>
    <row r="3416" spans="21:21" x14ac:dyDescent="0.2">
      <c r="U3416" s="5"/>
    </row>
    <row r="3417" spans="21:21" x14ac:dyDescent="0.2">
      <c r="U3417" s="5"/>
    </row>
    <row r="3418" spans="21:21" x14ac:dyDescent="0.2">
      <c r="U3418" s="5"/>
    </row>
    <row r="3419" spans="21:21" x14ac:dyDescent="0.2">
      <c r="U3419" s="5"/>
    </row>
    <row r="3420" spans="21:21" x14ac:dyDescent="0.2">
      <c r="U3420" s="5"/>
    </row>
    <row r="3421" spans="21:21" x14ac:dyDescent="0.2">
      <c r="U3421" s="5"/>
    </row>
    <row r="3422" spans="21:21" x14ac:dyDescent="0.2">
      <c r="U3422" s="5"/>
    </row>
    <row r="3423" spans="21:21" x14ac:dyDescent="0.2">
      <c r="U3423" s="5"/>
    </row>
    <row r="3424" spans="21:21" x14ac:dyDescent="0.2">
      <c r="U3424" s="5"/>
    </row>
    <row r="3425" spans="21:21" x14ac:dyDescent="0.2">
      <c r="U3425" s="5"/>
    </row>
    <row r="3426" spans="21:21" x14ac:dyDescent="0.2">
      <c r="U3426" s="5"/>
    </row>
    <row r="3427" spans="21:21" x14ac:dyDescent="0.2">
      <c r="U3427" s="5"/>
    </row>
    <row r="3428" spans="21:21" x14ac:dyDescent="0.2">
      <c r="U3428" s="5"/>
    </row>
    <row r="3429" spans="21:21" x14ac:dyDescent="0.2">
      <c r="U3429" s="5"/>
    </row>
    <row r="3430" spans="21:21" x14ac:dyDescent="0.2">
      <c r="U3430" s="5"/>
    </row>
    <row r="3431" spans="21:21" x14ac:dyDescent="0.2">
      <c r="U3431" s="5"/>
    </row>
    <row r="3432" spans="21:21" x14ac:dyDescent="0.2">
      <c r="U3432" s="5"/>
    </row>
    <row r="3433" spans="21:21" x14ac:dyDescent="0.2">
      <c r="U3433" s="5"/>
    </row>
    <row r="3434" spans="21:21" x14ac:dyDescent="0.2">
      <c r="U3434" s="5"/>
    </row>
    <row r="3435" spans="21:21" x14ac:dyDescent="0.2">
      <c r="U3435" s="5"/>
    </row>
    <row r="3436" spans="21:21" x14ac:dyDescent="0.2">
      <c r="U3436" s="5"/>
    </row>
    <row r="3437" spans="21:21" x14ac:dyDescent="0.2">
      <c r="U3437" s="5"/>
    </row>
    <row r="3438" spans="21:21" x14ac:dyDescent="0.2">
      <c r="U3438" s="5"/>
    </row>
    <row r="3439" spans="21:21" x14ac:dyDescent="0.2">
      <c r="U3439" s="5"/>
    </row>
    <row r="3440" spans="21:21" x14ac:dyDescent="0.2">
      <c r="U3440" s="5"/>
    </row>
    <row r="3441" spans="21:21" x14ac:dyDescent="0.2">
      <c r="U3441" s="5"/>
    </row>
    <row r="3442" spans="21:21" x14ac:dyDescent="0.2">
      <c r="U3442" s="5"/>
    </row>
    <row r="3443" spans="21:21" x14ac:dyDescent="0.2">
      <c r="U3443" s="5"/>
    </row>
    <row r="3444" spans="21:21" x14ac:dyDescent="0.2">
      <c r="U3444" s="5"/>
    </row>
    <row r="3445" spans="21:21" x14ac:dyDescent="0.2">
      <c r="U3445" s="5"/>
    </row>
    <row r="3446" spans="21:21" x14ac:dyDescent="0.2">
      <c r="U3446" s="5"/>
    </row>
    <row r="3447" spans="21:21" x14ac:dyDescent="0.2">
      <c r="U3447" s="5"/>
    </row>
    <row r="3448" spans="21:21" x14ac:dyDescent="0.2">
      <c r="U3448" s="5"/>
    </row>
    <row r="3449" spans="21:21" x14ac:dyDescent="0.2">
      <c r="U3449" s="5"/>
    </row>
    <row r="3450" spans="21:21" x14ac:dyDescent="0.2">
      <c r="U3450" s="5"/>
    </row>
    <row r="3451" spans="21:21" x14ac:dyDescent="0.2">
      <c r="U3451" s="5"/>
    </row>
    <row r="3452" spans="21:21" x14ac:dyDescent="0.2">
      <c r="U3452" s="5"/>
    </row>
    <row r="3453" spans="21:21" x14ac:dyDescent="0.2">
      <c r="U3453" s="5"/>
    </row>
    <row r="3454" spans="21:21" x14ac:dyDescent="0.2">
      <c r="U3454" s="5"/>
    </row>
    <row r="3455" spans="21:21" x14ac:dyDescent="0.2">
      <c r="U3455" s="5"/>
    </row>
    <row r="3456" spans="21:21" x14ac:dyDescent="0.2">
      <c r="U3456" s="5"/>
    </row>
    <row r="3457" spans="21:21" x14ac:dyDescent="0.2">
      <c r="U3457" s="5"/>
    </row>
    <row r="3458" spans="21:21" x14ac:dyDescent="0.2">
      <c r="U3458" s="5"/>
    </row>
    <row r="3459" spans="21:21" x14ac:dyDescent="0.2">
      <c r="U3459" s="5"/>
    </row>
    <row r="3460" spans="21:21" x14ac:dyDescent="0.2">
      <c r="U3460" s="5"/>
    </row>
    <row r="3461" spans="21:21" x14ac:dyDescent="0.2">
      <c r="U3461" s="5"/>
    </row>
    <row r="3462" spans="21:21" x14ac:dyDescent="0.2">
      <c r="U3462" s="5"/>
    </row>
    <row r="3463" spans="21:21" x14ac:dyDescent="0.2">
      <c r="U3463" s="5"/>
    </row>
    <row r="3464" spans="21:21" x14ac:dyDescent="0.2">
      <c r="U3464" s="5"/>
    </row>
    <row r="3465" spans="21:21" x14ac:dyDescent="0.2">
      <c r="U3465" s="5"/>
    </row>
    <row r="3466" spans="21:21" x14ac:dyDescent="0.2">
      <c r="U3466" s="5"/>
    </row>
    <row r="3467" spans="21:21" x14ac:dyDescent="0.2">
      <c r="U3467" s="5"/>
    </row>
    <row r="3468" spans="21:21" x14ac:dyDescent="0.2">
      <c r="U3468" s="5"/>
    </row>
    <row r="3469" spans="21:21" x14ac:dyDescent="0.2">
      <c r="U3469" s="5"/>
    </row>
    <row r="3470" spans="21:21" x14ac:dyDescent="0.2">
      <c r="U3470" s="5"/>
    </row>
    <row r="3471" spans="21:21" x14ac:dyDescent="0.2">
      <c r="U3471" s="5"/>
    </row>
    <row r="3472" spans="21:21" x14ac:dyDescent="0.2">
      <c r="U3472" s="5"/>
    </row>
    <row r="3473" spans="21:21" x14ac:dyDescent="0.2">
      <c r="U3473" s="5"/>
    </row>
    <row r="3474" spans="21:21" x14ac:dyDescent="0.2">
      <c r="U3474" s="5"/>
    </row>
    <row r="3475" spans="21:21" x14ac:dyDescent="0.2">
      <c r="U3475" s="5"/>
    </row>
    <row r="3476" spans="21:21" x14ac:dyDescent="0.2">
      <c r="U3476" s="5"/>
    </row>
    <row r="3477" spans="21:21" x14ac:dyDescent="0.2">
      <c r="U3477" s="5"/>
    </row>
    <row r="3478" spans="21:21" x14ac:dyDescent="0.2">
      <c r="U3478" s="5"/>
    </row>
    <row r="3479" spans="21:21" x14ac:dyDescent="0.2">
      <c r="U3479" s="5"/>
    </row>
    <row r="3480" spans="21:21" x14ac:dyDescent="0.2">
      <c r="U3480" s="5"/>
    </row>
    <row r="3481" spans="21:21" x14ac:dyDescent="0.2">
      <c r="U3481" s="5"/>
    </row>
    <row r="3482" spans="21:21" x14ac:dyDescent="0.2">
      <c r="U3482" s="5"/>
    </row>
    <row r="3483" spans="21:21" x14ac:dyDescent="0.2">
      <c r="U3483" s="5"/>
    </row>
    <row r="3484" spans="21:21" x14ac:dyDescent="0.2">
      <c r="U3484" s="5"/>
    </row>
    <row r="3485" spans="21:21" x14ac:dyDescent="0.2">
      <c r="U3485" s="5"/>
    </row>
    <row r="3486" spans="21:21" x14ac:dyDescent="0.2">
      <c r="U3486" s="5"/>
    </row>
    <row r="3487" spans="21:21" x14ac:dyDescent="0.2">
      <c r="U3487" s="5"/>
    </row>
    <row r="3488" spans="21:21" x14ac:dyDescent="0.2">
      <c r="U3488" s="5"/>
    </row>
    <row r="3489" spans="21:21" x14ac:dyDescent="0.2">
      <c r="U3489" s="5"/>
    </row>
    <row r="3490" spans="21:21" x14ac:dyDescent="0.2">
      <c r="U3490" s="5"/>
    </row>
    <row r="3491" spans="21:21" x14ac:dyDescent="0.2">
      <c r="U3491" s="5"/>
    </row>
    <row r="3492" spans="21:21" x14ac:dyDescent="0.2">
      <c r="U3492" s="5"/>
    </row>
    <row r="3493" spans="21:21" x14ac:dyDescent="0.2">
      <c r="U3493" s="5"/>
    </row>
    <row r="3494" spans="21:21" x14ac:dyDescent="0.2">
      <c r="U3494" s="5"/>
    </row>
    <row r="3495" spans="21:21" x14ac:dyDescent="0.2">
      <c r="U3495" s="5"/>
    </row>
    <row r="3496" spans="21:21" x14ac:dyDescent="0.2">
      <c r="U3496" s="5"/>
    </row>
    <row r="3497" spans="21:21" x14ac:dyDescent="0.2">
      <c r="U3497" s="5"/>
    </row>
    <row r="3498" spans="21:21" x14ac:dyDescent="0.2">
      <c r="U3498" s="5"/>
    </row>
    <row r="3499" spans="21:21" x14ac:dyDescent="0.2">
      <c r="U3499" s="5"/>
    </row>
    <row r="3500" spans="21:21" x14ac:dyDescent="0.2">
      <c r="U3500" s="5"/>
    </row>
    <row r="3501" spans="21:21" x14ac:dyDescent="0.2">
      <c r="U3501" s="5"/>
    </row>
    <row r="3502" spans="21:21" x14ac:dyDescent="0.2">
      <c r="U3502" s="5"/>
    </row>
    <row r="3503" spans="21:21" x14ac:dyDescent="0.2">
      <c r="U3503" s="5"/>
    </row>
    <row r="3504" spans="21:21" x14ac:dyDescent="0.2">
      <c r="U3504" s="5"/>
    </row>
    <row r="3505" spans="21:21" x14ac:dyDescent="0.2">
      <c r="U3505" s="5"/>
    </row>
    <row r="3506" spans="21:21" x14ac:dyDescent="0.2">
      <c r="U3506" s="5"/>
    </row>
    <row r="3507" spans="21:21" x14ac:dyDescent="0.2">
      <c r="U3507" s="5"/>
    </row>
    <row r="3508" spans="21:21" x14ac:dyDescent="0.2">
      <c r="U3508" s="5"/>
    </row>
    <row r="3509" spans="21:21" x14ac:dyDescent="0.2">
      <c r="U3509" s="5"/>
    </row>
    <row r="3510" spans="21:21" x14ac:dyDescent="0.2">
      <c r="U3510" s="5"/>
    </row>
    <row r="3511" spans="21:21" x14ac:dyDescent="0.2">
      <c r="U3511" s="5"/>
    </row>
    <row r="3512" spans="21:21" x14ac:dyDescent="0.2">
      <c r="U3512" s="5"/>
    </row>
    <row r="3513" spans="21:21" x14ac:dyDescent="0.2">
      <c r="U3513" s="5"/>
    </row>
    <row r="3514" spans="21:21" x14ac:dyDescent="0.2">
      <c r="U3514" s="5"/>
    </row>
    <row r="3515" spans="21:21" x14ac:dyDescent="0.2">
      <c r="U3515" s="5"/>
    </row>
    <row r="3516" spans="21:21" x14ac:dyDescent="0.2">
      <c r="U3516" s="5"/>
    </row>
    <row r="3517" spans="21:21" x14ac:dyDescent="0.2">
      <c r="U3517" s="5"/>
    </row>
    <row r="3518" spans="21:21" x14ac:dyDescent="0.2">
      <c r="U3518" s="5"/>
    </row>
    <row r="3519" spans="21:21" x14ac:dyDescent="0.2">
      <c r="U3519" s="5"/>
    </row>
    <row r="3520" spans="21:21" x14ac:dyDescent="0.2">
      <c r="U3520" s="5"/>
    </row>
    <row r="3521" spans="21:21" x14ac:dyDescent="0.2">
      <c r="U3521" s="5"/>
    </row>
    <row r="3522" spans="21:21" x14ac:dyDescent="0.2">
      <c r="U3522" s="5"/>
    </row>
    <row r="3523" spans="21:21" x14ac:dyDescent="0.2">
      <c r="U3523" s="5"/>
    </row>
    <row r="3524" spans="21:21" x14ac:dyDescent="0.2">
      <c r="U3524" s="5"/>
    </row>
    <row r="3525" spans="21:21" x14ac:dyDescent="0.2">
      <c r="U3525" s="5"/>
    </row>
    <row r="3526" spans="21:21" x14ac:dyDescent="0.2">
      <c r="U3526" s="5"/>
    </row>
    <row r="3527" spans="21:21" x14ac:dyDescent="0.2">
      <c r="U3527" s="5"/>
    </row>
    <row r="3528" spans="21:21" x14ac:dyDescent="0.2">
      <c r="U3528" s="5"/>
    </row>
    <row r="3529" spans="21:21" x14ac:dyDescent="0.2">
      <c r="U3529" s="5"/>
    </row>
    <row r="3530" spans="21:21" x14ac:dyDescent="0.2">
      <c r="U3530" s="5"/>
    </row>
    <row r="3531" spans="21:21" x14ac:dyDescent="0.2">
      <c r="U3531" s="5"/>
    </row>
    <row r="3532" spans="21:21" x14ac:dyDescent="0.2">
      <c r="U3532" s="5"/>
    </row>
    <row r="3533" spans="21:21" x14ac:dyDescent="0.2">
      <c r="U3533" s="5"/>
    </row>
    <row r="3534" spans="21:21" x14ac:dyDescent="0.2">
      <c r="U3534" s="5"/>
    </row>
    <row r="3535" spans="21:21" x14ac:dyDescent="0.2">
      <c r="U3535" s="5"/>
    </row>
    <row r="3536" spans="21:21" x14ac:dyDescent="0.2">
      <c r="U3536" s="5"/>
    </row>
    <row r="3537" spans="21:21" x14ac:dyDescent="0.2">
      <c r="U3537" s="5"/>
    </row>
    <row r="3538" spans="21:21" x14ac:dyDescent="0.2">
      <c r="U3538" s="5"/>
    </row>
    <row r="3539" spans="21:21" x14ac:dyDescent="0.2">
      <c r="U3539" s="5"/>
    </row>
    <row r="3540" spans="21:21" x14ac:dyDescent="0.2">
      <c r="U3540" s="5"/>
    </row>
    <row r="3541" spans="21:21" x14ac:dyDescent="0.2">
      <c r="U3541" s="5"/>
    </row>
    <row r="3542" spans="21:21" x14ac:dyDescent="0.2">
      <c r="U3542" s="5"/>
    </row>
    <row r="3543" spans="21:21" x14ac:dyDescent="0.2">
      <c r="U3543" s="5"/>
    </row>
    <row r="3544" spans="21:21" x14ac:dyDescent="0.2">
      <c r="U3544" s="5"/>
    </row>
    <row r="3545" spans="21:21" x14ac:dyDescent="0.2">
      <c r="U3545" s="5"/>
    </row>
    <row r="3546" spans="21:21" x14ac:dyDescent="0.2">
      <c r="U3546" s="5"/>
    </row>
    <row r="3547" spans="21:21" x14ac:dyDescent="0.2">
      <c r="U3547" s="5"/>
    </row>
    <row r="3548" spans="21:21" x14ac:dyDescent="0.2">
      <c r="U3548" s="5"/>
    </row>
    <row r="3549" spans="21:21" x14ac:dyDescent="0.2">
      <c r="U3549" s="5"/>
    </row>
    <row r="3550" spans="21:21" x14ac:dyDescent="0.2">
      <c r="U3550" s="5"/>
    </row>
    <row r="3551" spans="21:21" x14ac:dyDescent="0.2">
      <c r="U3551" s="5"/>
    </row>
    <row r="3552" spans="21:21" x14ac:dyDescent="0.2">
      <c r="U3552" s="5"/>
    </row>
    <row r="3553" spans="21:21" x14ac:dyDescent="0.2">
      <c r="U3553" s="5"/>
    </row>
    <row r="3554" spans="21:21" x14ac:dyDescent="0.2">
      <c r="U3554" s="5"/>
    </row>
    <row r="3555" spans="21:21" x14ac:dyDescent="0.2">
      <c r="U3555" s="5"/>
    </row>
    <row r="3556" spans="21:21" x14ac:dyDescent="0.2">
      <c r="U3556" s="5"/>
    </row>
    <row r="3557" spans="21:21" x14ac:dyDescent="0.2">
      <c r="U3557" s="5"/>
    </row>
    <row r="3558" spans="21:21" x14ac:dyDescent="0.2">
      <c r="U3558" s="5"/>
    </row>
    <row r="3559" spans="21:21" x14ac:dyDescent="0.2">
      <c r="U3559" s="5"/>
    </row>
    <row r="3560" spans="21:21" x14ac:dyDescent="0.2">
      <c r="U3560" s="5"/>
    </row>
    <row r="3561" spans="21:21" x14ac:dyDescent="0.2">
      <c r="U3561" s="5"/>
    </row>
    <row r="3562" spans="21:21" x14ac:dyDescent="0.2">
      <c r="U3562" s="5"/>
    </row>
    <row r="3563" spans="21:21" x14ac:dyDescent="0.2">
      <c r="U3563" s="5"/>
    </row>
    <row r="3564" spans="21:21" x14ac:dyDescent="0.2">
      <c r="U3564" s="5"/>
    </row>
    <row r="3565" spans="21:21" x14ac:dyDescent="0.2">
      <c r="U3565" s="5"/>
    </row>
    <row r="3566" spans="21:21" x14ac:dyDescent="0.2">
      <c r="U3566" s="5"/>
    </row>
    <row r="3567" spans="21:21" x14ac:dyDescent="0.2">
      <c r="U3567" s="5"/>
    </row>
    <row r="3568" spans="21:21" x14ac:dyDescent="0.2">
      <c r="U3568" s="5"/>
    </row>
    <row r="3569" spans="21:21" x14ac:dyDescent="0.2">
      <c r="U3569" s="5"/>
    </row>
    <row r="3570" spans="21:21" x14ac:dyDescent="0.2">
      <c r="U3570" s="5"/>
    </row>
    <row r="3571" spans="21:21" x14ac:dyDescent="0.2">
      <c r="U3571" s="5"/>
    </row>
    <row r="3572" spans="21:21" x14ac:dyDescent="0.2">
      <c r="U3572" s="5"/>
    </row>
    <row r="3573" spans="21:21" x14ac:dyDescent="0.2">
      <c r="U3573" s="5"/>
    </row>
    <row r="3574" spans="21:21" x14ac:dyDescent="0.2">
      <c r="U3574" s="5"/>
    </row>
    <row r="3575" spans="21:21" x14ac:dyDescent="0.2">
      <c r="U3575" s="5"/>
    </row>
    <row r="3576" spans="21:21" x14ac:dyDescent="0.2">
      <c r="U3576" s="5"/>
    </row>
    <row r="3577" spans="21:21" x14ac:dyDescent="0.2">
      <c r="U3577" s="5"/>
    </row>
    <row r="3578" spans="21:21" x14ac:dyDescent="0.2">
      <c r="U3578" s="5"/>
    </row>
    <row r="3579" spans="21:21" x14ac:dyDescent="0.2">
      <c r="U3579" s="5"/>
    </row>
    <row r="3580" spans="21:21" x14ac:dyDescent="0.2">
      <c r="U3580" s="5"/>
    </row>
    <row r="3581" spans="21:21" x14ac:dyDescent="0.2">
      <c r="U3581" s="5"/>
    </row>
    <row r="3582" spans="21:21" x14ac:dyDescent="0.2">
      <c r="U3582" s="5"/>
    </row>
    <row r="3583" spans="21:21" x14ac:dyDescent="0.2">
      <c r="U3583" s="5"/>
    </row>
    <row r="3584" spans="21:21" x14ac:dyDescent="0.2">
      <c r="U3584" s="5"/>
    </row>
    <row r="3585" spans="21:21" x14ac:dyDescent="0.2">
      <c r="U3585" s="5"/>
    </row>
    <row r="3586" spans="21:21" x14ac:dyDescent="0.2">
      <c r="U3586" s="5"/>
    </row>
    <row r="3587" spans="21:21" x14ac:dyDescent="0.2">
      <c r="U3587" s="5"/>
    </row>
    <row r="3588" spans="21:21" x14ac:dyDescent="0.2">
      <c r="U3588" s="5"/>
    </row>
    <row r="3589" spans="21:21" x14ac:dyDescent="0.2">
      <c r="U3589" s="5"/>
    </row>
    <row r="3590" spans="21:21" x14ac:dyDescent="0.2">
      <c r="U3590" s="5"/>
    </row>
    <row r="3591" spans="21:21" x14ac:dyDescent="0.2">
      <c r="U3591" s="5"/>
    </row>
    <row r="3592" spans="21:21" x14ac:dyDescent="0.2">
      <c r="U3592" s="5"/>
    </row>
    <row r="3593" spans="21:21" x14ac:dyDescent="0.2">
      <c r="U3593" s="5"/>
    </row>
    <row r="3594" spans="21:21" x14ac:dyDescent="0.2">
      <c r="U3594" s="5"/>
    </row>
    <row r="3595" spans="21:21" x14ac:dyDescent="0.2">
      <c r="U3595" s="5"/>
    </row>
    <row r="3596" spans="21:21" x14ac:dyDescent="0.2">
      <c r="U3596" s="5"/>
    </row>
    <row r="3597" spans="21:21" x14ac:dyDescent="0.2">
      <c r="U3597" s="5"/>
    </row>
    <row r="3598" spans="21:21" x14ac:dyDescent="0.2">
      <c r="U3598" s="5"/>
    </row>
    <row r="3599" spans="21:21" x14ac:dyDescent="0.2">
      <c r="U3599" s="5"/>
    </row>
    <row r="3600" spans="21:21" x14ac:dyDescent="0.2">
      <c r="U3600" s="5"/>
    </row>
    <row r="3601" spans="21:21" x14ac:dyDescent="0.2">
      <c r="U3601" s="5"/>
    </row>
    <row r="3602" spans="21:21" x14ac:dyDescent="0.2">
      <c r="U3602" s="5"/>
    </row>
    <row r="3603" spans="21:21" x14ac:dyDescent="0.2">
      <c r="U3603" s="5"/>
    </row>
    <row r="3604" spans="21:21" x14ac:dyDescent="0.2">
      <c r="U3604" s="5"/>
    </row>
    <row r="3605" spans="21:21" x14ac:dyDescent="0.2">
      <c r="U3605" s="5"/>
    </row>
    <row r="3606" spans="21:21" x14ac:dyDescent="0.2">
      <c r="U3606" s="5"/>
    </row>
    <row r="3607" spans="21:21" x14ac:dyDescent="0.2">
      <c r="U3607" s="5"/>
    </row>
    <row r="3608" spans="21:21" x14ac:dyDescent="0.2">
      <c r="U3608" s="5"/>
    </row>
    <row r="3609" spans="21:21" x14ac:dyDescent="0.2">
      <c r="U3609" s="5"/>
    </row>
    <row r="3610" spans="21:21" x14ac:dyDescent="0.2">
      <c r="U3610" s="5"/>
    </row>
    <row r="3611" spans="21:21" x14ac:dyDescent="0.2">
      <c r="U3611" s="5"/>
    </row>
    <row r="3612" spans="21:21" x14ac:dyDescent="0.2">
      <c r="U3612" s="5"/>
    </row>
    <row r="3613" spans="21:21" x14ac:dyDescent="0.2">
      <c r="U3613" s="5"/>
    </row>
    <row r="3614" spans="21:21" x14ac:dyDescent="0.2">
      <c r="U3614" s="5"/>
    </row>
    <row r="3615" spans="21:21" x14ac:dyDescent="0.2">
      <c r="U3615" s="5"/>
    </row>
    <row r="3616" spans="21:21" x14ac:dyDescent="0.2">
      <c r="U3616" s="5"/>
    </row>
    <row r="3617" spans="21:21" x14ac:dyDescent="0.2">
      <c r="U3617" s="5"/>
    </row>
    <row r="3618" spans="21:21" x14ac:dyDescent="0.2">
      <c r="U3618" s="5"/>
    </row>
    <row r="3619" spans="21:21" x14ac:dyDescent="0.2">
      <c r="U3619" s="5"/>
    </row>
    <row r="3620" spans="21:21" x14ac:dyDescent="0.2">
      <c r="U3620" s="5"/>
    </row>
    <row r="3621" spans="21:21" x14ac:dyDescent="0.2">
      <c r="U3621" s="5"/>
    </row>
    <row r="3622" spans="21:21" x14ac:dyDescent="0.2">
      <c r="U3622" s="5"/>
    </row>
    <row r="3623" spans="21:21" x14ac:dyDescent="0.2">
      <c r="U3623" s="5"/>
    </row>
    <row r="3624" spans="21:21" x14ac:dyDescent="0.2">
      <c r="U3624" s="5"/>
    </row>
    <row r="3625" spans="21:21" x14ac:dyDescent="0.2">
      <c r="U3625" s="5"/>
    </row>
    <row r="3626" spans="21:21" x14ac:dyDescent="0.2">
      <c r="U3626" s="5"/>
    </row>
    <row r="3627" spans="21:21" x14ac:dyDescent="0.2">
      <c r="U3627" s="5"/>
    </row>
    <row r="3628" spans="21:21" x14ac:dyDescent="0.2">
      <c r="U3628" s="5"/>
    </row>
    <row r="3629" spans="21:21" x14ac:dyDescent="0.2">
      <c r="U3629" s="5"/>
    </row>
    <row r="3630" spans="21:21" x14ac:dyDescent="0.2">
      <c r="U3630" s="5"/>
    </row>
    <row r="3631" spans="21:21" x14ac:dyDescent="0.2">
      <c r="U3631" s="5"/>
    </row>
    <row r="3632" spans="21:21" x14ac:dyDescent="0.2">
      <c r="U3632" s="5"/>
    </row>
    <row r="3633" spans="21:21" x14ac:dyDescent="0.2">
      <c r="U3633" s="5"/>
    </row>
    <row r="3634" spans="21:21" x14ac:dyDescent="0.2">
      <c r="U3634" s="5"/>
    </row>
    <row r="3635" spans="21:21" x14ac:dyDescent="0.2">
      <c r="U3635" s="5"/>
    </row>
    <row r="3636" spans="21:21" x14ac:dyDescent="0.2">
      <c r="U3636" s="5"/>
    </row>
    <row r="3637" spans="21:21" x14ac:dyDescent="0.2">
      <c r="U3637" s="5"/>
    </row>
    <row r="3638" spans="21:21" x14ac:dyDescent="0.2">
      <c r="U3638" s="5"/>
    </row>
    <row r="3639" spans="21:21" x14ac:dyDescent="0.2">
      <c r="U3639" s="5"/>
    </row>
    <row r="3640" spans="21:21" x14ac:dyDescent="0.2">
      <c r="U3640" s="5"/>
    </row>
    <row r="3641" spans="21:21" x14ac:dyDescent="0.2">
      <c r="U3641" s="5"/>
    </row>
    <row r="3642" spans="21:21" x14ac:dyDescent="0.2">
      <c r="U3642" s="5"/>
    </row>
    <row r="3643" spans="21:21" x14ac:dyDescent="0.2">
      <c r="U3643" s="5"/>
    </row>
    <row r="3644" spans="21:21" x14ac:dyDescent="0.2">
      <c r="U3644" s="5"/>
    </row>
    <row r="3645" spans="21:21" x14ac:dyDescent="0.2">
      <c r="U3645" s="5"/>
    </row>
    <row r="3646" spans="21:21" x14ac:dyDescent="0.2">
      <c r="U3646" s="5"/>
    </row>
    <row r="3647" spans="21:21" x14ac:dyDescent="0.2">
      <c r="U3647" s="5"/>
    </row>
    <row r="3648" spans="21:21" x14ac:dyDescent="0.2">
      <c r="U3648" s="5"/>
    </row>
    <row r="3649" spans="21:21" x14ac:dyDescent="0.2">
      <c r="U3649" s="5"/>
    </row>
    <row r="3650" spans="21:21" x14ac:dyDescent="0.2">
      <c r="U3650" s="5"/>
    </row>
    <row r="3651" spans="21:21" x14ac:dyDescent="0.2">
      <c r="U3651" s="5"/>
    </row>
    <row r="3652" spans="21:21" x14ac:dyDescent="0.2">
      <c r="U3652" s="5"/>
    </row>
    <row r="3653" spans="21:21" x14ac:dyDescent="0.2">
      <c r="U3653" s="5"/>
    </row>
    <row r="3654" spans="21:21" x14ac:dyDescent="0.2">
      <c r="U3654" s="5"/>
    </row>
    <row r="3655" spans="21:21" x14ac:dyDescent="0.2">
      <c r="U3655" s="5"/>
    </row>
    <row r="3656" spans="21:21" x14ac:dyDescent="0.2">
      <c r="U3656" s="5"/>
    </row>
    <row r="3657" spans="21:21" x14ac:dyDescent="0.2">
      <c r="U3657" s="5"/>
    </row>
    <row r="3658" spans="21:21" x14ac:dyDescent="0.2">
      <c r="U3658" s="5"/>
    </row>
    <row r="3659" spans="21:21" x14ac:dyDescent="0.2">
      <c r="U3659" s="5"/>
    </row>
    <row r="3660" spans="21:21" x14ac:dyDescent="0.2">
      <c r="U3660" s="5"/>
    </row>
    <row r="3661" spans="21:21" x14ac:dyDescent="0.2">
      <c r="U3661" s="5"/>
    </row>
    <row r="3662" spans="21:21" x14ac:dyDescent="0.2">
      <c r="U3662" s="5"/>
    </row>
    <row r="3663" spans="21:21" x14ac:dyDescent="0.2">
      <c r="U3663" s="5"/>
    </row>
    <row r="3664" spans="21:21" x14ac:dyDescent="0.2">
      <c r="U3664" s="5"/>
    </row>
    <row r="3665" spans="21:21" x14ac:dyDescent="0.2">
      <c r="U3665" s="5"/>
    </row>
    <row r="3666" spans="21:21" x14ac:dyDescent="0.2">
      <c r="U3666" s="5"/>
    </row>
    <row r="3667" spans="21:21" x14ac:dyDescent="0.2">
      <c r="U3667" s="5"/>
    </row>
    <row r="3668" spans="21:21" x14ac:dyDescent="0.2">
      <c r="U3668" s="5"/>
    </row>
    <row r="3669" spans="21:21" x14ac:dyDescent="0.2">
      <c r="U3669" s="5"/>
    </row>
    <row r="3670" spans="21:21" x14ac:dyDescent="0.2">
      <c r="U3670" s="5"/>
    </row>
    <row r="3671" spans="21:21" x14ac:dyDescent="0.2">
      <c r="U3671" s="5"/>
    </row>
    <row r="3672" spans="21:21" x14ac:dyDescent="0.2">
      <c r="U3672" s="5"/>
    </row>
    <row r="3673" spans="21:21" x14ac:dyDescent="0.2">
      <c r="U3673" s="5"/>
    </row>
    <row r="3674" spans="21:21" x14ac:dyDescent="0.2">
      <c r="U3674" s="5"/>
    </row>
    <row r="3675" spans="21:21" x14ac:dyDescent="0.2">
      <c r="U3675" s="5"/>
    </row>
    <row r="3676" spans="21:21" x14ac:dyDescent="0.2">
      <c r="U3676" s="5"/>
    </row>
    <row r="3677" spans="21:21" x14ac:dyDescent="0.2">
      <c r="U3677" s="5"/>
    </row>
    <row r="3678" spans="21:21" x14ac:dyDescent="0.2">
      <c r="U3678" s="5"/>
    </row>
    <row r="3679" spans="21:21" x14ac:dyDescent="0.2">
      <c r="U3679" s="5"/>
    </row>
    <row r="3680" spans="21:21" x14ac:dyDescent="0.2">
      <c r="U3680" s="5"/>
    </row>
    <row r="3681" spans="21:21" x14ac:dyDescent="0.2">
      <c r="U3681" s="5"/>
    </row>
    <row r="3682" spans="21:21" x14ac:dyDescent="0.2">
      <c r="U3682" s="5"/>
    </row>
    <row r="3683" spans="21:21" x14ac:dyDescent="0.2">
      <c r="U3683" s="5"/>
    </row>
    <row r="3684" spans="21:21" x14ac:dyDescent="0.2">
      <c r="U3684" s="5"/>
    </row>
    <row r="3685" spans="21:21" x14ac:dyDescent="0.2">
      <c r="U3685" s="5"/>
    </row>
    <row r="3686" spans="21:21" x14ac:dyDescent="0.2">
      <c r="U3686" s="5"/>
    </row>
    <row r="3687" spans="21:21" x14ac:dyDescent="0.2">
      <c r="U3687" s="5"/>
    </row>
    <row r="3688" spans="21:21" x14ac:dyDescent="0.2">
      <c r="U3688" s="5"/>
    </row>
    <row r="3689" spans="21:21" x14ac:dyDescent="0.2">
      <c r="U3689" s="5"/>
    </row>
    <row r="3690" spans="21:21" x14ac:dyDescent="0.2">
      <c r="U3690" s="5"/>
    </row>
    <row r="3691" spans="21:21" x14ac:dyDescent="0.2">
      <c r="U3691" s="5"/>
    </row>
    <row r="3692" spans="21:21" x14ac:dyDescent="0.2">
      <c r="U3692" s="5"/>
    </row>
    <row r="3693" spans="21:21" x14ac:dyDescent="0.2">
      <c r="U3693" s="5"/>
    </row>
    <row r="3694" spans="21:21" x14ac:dyDescent="0.2">
      <c r="U3694" s="5"/>
    </row>
    <row r="3695" spans="21:21" x14ac:dyDescent="0.2">
      <c r="U3695" s="5"/>
    </row>
    <row r="3696" spans="21:21" x14ac:dyDescent="0.2">
      <c r="U3696" s="5"/>
    </row>
    <row r="3697" spans="21:21" x14ac:dyDescent="0.2">
      <c r="U3697" s="5"/>
    </row>
    <row r="3698" spans="21:21" x14ac:dyDescent="0.2">
      <c r="U3698" s="5"/>
    </row>
    <row r="3699" spans="21:21" x14ac:dyDescent="0.2">
      <c r="U3699" s="5"/>
    </row>
    <row r="3700" spans="21:21" x14ac:dyDescent="0.2">
      <c r="U3700" s="5"/>
    </row>
    <row r="3701" spans="21:21" x14ac:dyDescent="0.2">
      <c r="U3701" s="5"/>
    </row>
    <row r="3702" spans="21:21" x14ac:dyDescent="0.2">
      <c r="U3702" s="5"/>
    </row>
    <row r="3703" spans="21:21" x14ac:dyDescent="0.2">
      <c r="U3703" s="5"/>
    </row>
    <row r="3704" spans="21:21" x14ac:dyDescent="0.2">
      <c r="U3704" s="5"/>
    </row>
    <row r="3705" spans="21:21" x14ac:dyDescent="0.2">
      <c r="U3705" s="5"/>
    </row>
    <row r="3706" spans="21:21" x14ac:dyDescent="0.2">
      <c r="U3706" s="5"/>
    </row>
    <row r="3707" spans="21:21" x14ac:dyDescent="0.2">
      <c r="U3707" s="5"/>
    </row>
    <row r="3708" spans="21:21" x14ac:dyDescent="0.2">
      <c r="U3708" s="5"/>
    </row>
    <row r="3709" spans="21:21" x14ac:dyDescent="0.2">
      <c r="U3709" s="5"/>
    </row>
    <row r="3710" spans="21:21" x14ac:dyDescent="0.2">
      <c r="U3710" s="5"/>
    </row>
    <row r="3711" spans="21:21" x14ac:dyDescent="0.2">
      <c r="U3711" s="5"/>
    </row>
    <row r="3712" spans="21:21" x14ac:dyDescent="0.2">
      <c r="U3712" s="5"/>
    </row>
    <row r="3713" spans="21:21" x14ac:dyDescent="0.2">
      <c r="U3713" s="5"/>
    </row>
    <row r="3714" spans="21:21" x14ac:dyDescent="0.2">
      <c r="U3714" s="5"/>
    </row>
    <row r="3715" spans="21:21" x14ac:dyDescent="0.2">
      <c r="U3715" s="5"/>
    </row>
    <row r="3716" spans="21:21" x14ac:dyDescent="0.2">
      <c r="U3716" s="5"/>
    </row>
    <row r="3717" spans="21:21" x14ac:dyDescent="0.2">
      <c r="U3717" s="5"/>
    </row>
    <row r="3718" spans="21:21" x14ac:dyDescent="0.2">
      <c r="U3718" s="5"/>
    </row>
    <row r="3719" spans="21:21" x14ac:dyDescent="0.2">
      <c r="U3719" s="5"/>
    </row>
    <row r="3720" spans="21:21" x14ac:dyDescent="0.2">
      <c r="U3720" s="5"/>
    </row>
    <row r="3721" spans="21:21" x14ac:dyDescent="0.2">
      <c r="U3721" s="5"/>
    </row>
    <row r="3722" spans="21:21" x14ac:dyDescent="0.2">
      <c r="U3722" s="5"/>
    </row>
    <row r="3723" spans="21:21" x14ac:dyDescent="0.2">
      <c r="U3723" s="5"/>
    </row>
    <row r="3724" spans="21:21" x14ac:dyDescent="0.2">
      <c r="U3724" s="5"/>
    </row>
    <row r="3725" spans="21:21" x14ac:dyDescent="0.2">
      <c r="U3725" s="5"/>
    </row>
    <row r="3726" spans="21:21" x14ac:dyDescent="0.2">
      <c r="U3726" s="5"/>
    </row>
    <row r="3727" spans="21:21" x14ac:dyDescent="0.2">
      <c r="U3727" s="5"/>
    </row>
    <row r="3728" spans="21:21" x14ac:dyDescent="0.2">
      <c r="U3728" s="5"/>
    </row>
    <row r="3729" spans="21:21" x14ac:dyDescent="0.2">
      <c r="U3729" s="5"/>
    </row>
    <row r="3730" spans="21:21" x14ac:dyDescent="0.2">
      <c r="U3730" s="5"/>
    </row>
    <row r="3731" spans="21:21" x14ac:dyDescent="0.2">
      <c r="U3731" s="5"/>
    </row>
    <row r="3732" spans="21:21" x14ac:dyDescent="0.2">
      <c r="U3732" s="5"/>
    </row>
    <row r="3733" spans="21:21" x14ac:dyDescent="0.2">
      <c r="U3733" s="5"/>
    </row>
    <row r="3734" spans="21:21" x14ac:dyDescent="0.2">
      <c r="U3734" s="5"/>
    </row>
    <row r="3735" spans="21:21" x14ac:dyDescent="0.2">
      <c r="U3735" s="5"/>
    </row>
    <row r="3736" spans="21:21" x14ac:dyDescent="0.2">
      <c r="U3736" s="5"/>
    </row>
    <row r="3737" spans="21:21" x14ac:dyDescent="0.2">
      <c r="U3737" s="5"/>
    </row>
    <row r="3738" spans="21:21" x14ac:dyDescent="0.2">
      <c r="U3738" s="5"/>
    </row>
    <row r="3739" spans="21:21" x14ac:dyDescent="0.2">
      <c r="U3739" s="5"/>
    </row>
    <row r="3740" spans="21:21" x14ac:dyDescent="0.2">
      <c r="U3740" s="5"/>
    </row>
    <row r="3741" spans="21:21" x14ac:dyDescent="0.2">
      <c r="U3741" s="5"/>
    </row>
    <row r="3742" spans="21:21" x14ac:dyDescent="0.2">
      <c r="U3742" s="5"/>
    </row>
    <row r="3743" spans="21:21" x14ac:dyDescent="0.2">
      <c r="U3743" s="5"/>
    </row>
    <row r="3744" spans="21:21" x14ac:dyDescent="0.2">
      <c r="U3744" s="5"/>
    </row>
    <row r="3745" spans="21:21" x14ac:dyDescent="0.2">
      <c r="U3745" s="5"/>
    </row>
    <row r="3746" spans="21:21" x14ac:dyDescent="0.2">
      <c r="U3746" s="5"/>
    </row>
    <row r="3747" spans="21:21" x14ac:dyDescent="0.2">
      <c r="U3747" s="5"/>
    </row>
    <row r="3748" spans="21:21" x14ac:dyDescent="0.2">
      <c r="U3748" s="5"/>
    </row>
    <row r="3749" spans="21:21" x14ac:dyDescent="0.2">
      <c r="U3749" s="5"/>
    </row>
    <row r="3750" spans="21:21" x14ac:dyDescent="0.2">
      <c r="U3750" s="5"/>
    </row>
    <row r="3751" spans="21:21" x14ac:dyDescent="0.2">
      <c r="U3751" s="5"/>
    </row>
    <row r="3752" spans="21:21" x14ac:dyDescent="0.2">
      <c r="U3752" s="5"/>
    </row>
    <row r="3753" spans="21:21" x14ac:dyDescent="0.2">
      <c r="U3753" s="5"/>
    </row>
    <row r="3754" spans="21:21" x14ac:dyDescent="0.2">
      <c r="U3754" s="5"/>
    </row>
    <row r="3755" spans="21:21" x14ac:dyDescent="0.2">
      <c r="U3755" s="5"/>
    </row>
    <row r="3756" spans="21:21" x14ac:dyDescent="0.2">
      <c r="U3756" s="5"/>
    </row>
    <row r="3757" spans="21:21" x14ac:dyDescent="0.2">
      <c r="U3757" s="5"/>
    </row>
    <row r="3758" spans="21:21" x14ac:dyDescent="0.2">
      <c r="U3758" s="5"/>
    </row>
    <row r="3759" spans="21:21" x14ac:dyDescent="0.2">
      <c r="U3759" s="5"/>
    </row>
    <row r="3760" spans="21:21" x14ac:dyDescent="0.2">
      <c r="U3760" s="5"/>
    </row>
    <row r="3761" spans="21:21" x14ac:dyDescent="0.2">
      <c r="U3761" s="5"/>
    </row>
    <row r="3762" spans="21:21" x14ac:dyDescent="0.2">
      <c r="U3762" s="5"/>
    </row>
    <row r="3763" spans="21:21" x14ac:dyDescent="0.2">
      <c r="U3763" s="5"/>
    </row>
    <row r="3764" spans="21:21" x14ac:dyDescent="0.2">
      <c r="U3764" s="5"/>
    </row>
    <row r="3765" spans="21:21" x14ac:dyDescent="0.2">
      <c r="U3765" s="5"/>
    </row>
    <row r="3766" spans="21:21" x14ac:dyDescent="0.2">
      <c r="U3766" s="5"/>
    </row>
    <row r="3767" spans="21:21" x14ac:dyDescent="0.2">
      <c r="U3767" s="5"/>
    </row>
    <row r="3768" spans="21:21" x14ac:dyDescent="0.2">
      <c r="U3768" s="5"/>
    </row>
    <row r="3769" spans="21:21" x14ac:dyDescent="0.2">
      <c r="U3769" s="5"/>
    </row>
    <row r="3770" spans="21:21" x14ac:dyDescent="0.2">
      <c r="U3770" s="5"/>
    </row>
    <row r="3771" spans="21:21" x14ac:dyDescent="0.2">
      <c r="U3771" s="5"/>
    </row>
    <row r="3772" spans="21:21" x14ac:dyDescent="0.2">
      <c r="U3772" s="5"/>
    </row>
    <row r="3773" spans="21:21" x14ac:dyDescent="0.2">
      <c r="U3773" s="5"/>
    </row>
    <row r="3774" spans="21:21" x14ac:dyDescent="0.2">
      <c r="U3774" s="5"/>
    </row>
    <row r="3775" spans="21:21" x14ac:dyDescent="0.2">
      <c r="U3775" s="5"/>
    </row>
    <row r="3776" spans="21:21" x14ac:dyDescent="0.2">
      <c r="U3776" s="5"/>
    </row>
    <row r="3777" spans="21:21" x14ac:dyDescent="0.2">
      <c r="U3777" s="5"/>
    </row>
    <row r="3778" spans="21:21" x14ac:dyDescent="0.2">
      <c r="U3778" s="5"/>
    </row>
    <row r="3779" spans="21:21" x14ac:dyDescent="0.2">
      <c r="U3779" s="5"/>
    </row>
    <row r="3780" spans="21:21" x14ac:dyDescent="0.2">
      <c r="U3780" s="5"/>
    </row>
    <row r="3781" spans="21:21" x14ac:dyDescent="0.2">
      <c r="U3781" s="5"/>
    </row>
    <row r="3782" spans="21:21" x14ac:dyDescent="0.2">
      <c r="U3782" s="5"/>
    </row>
    <row r="3783" spans="21:21" x14ac:dyDescent="0.2">
      <c r="U3783" s="5"/>
    </row>
    <row r="3784" spans="21:21" x14ac:dyDescent="0.2">
      <c r="U3784" s="5"/>
    </row>
    <row r="3785" spans="21:21" x14ac:dyDescent="0.2">
      <c r="U3785" s="5"/>
    </row>
    <row r="3786" spans="21:21" x14ac:dyDescent="0.2">
      <c r="U3786" s="5"/>
    </row>
    <row r="3787" spans="21:21" x14ac:dyDescent="0.2">
      <c r="U3787" s="5"/>
    </row>
    <row r="3788" spans="21:21" x14ac:dyDescent="0.2">
      <c r="U3788" s="5"/>
    </row>
    <row r="3789" spans="21:21" x14ac:dyDescent="0.2">
      <c r="U3789" s="5"/>
    </row>
    <row r="3790" spans="21:21" x14ac:dyDescent="0.2">
      <c r="U3790" s="5"/>
    </row>
    <row r="3791" spans="21:21" x14ac:dyDescent="0.2">
      <c r="U3791" s="5"/>
    </row>
    <row r="3792" spans="21:21" x14ac:dyDescent="0.2">
      <c r="U3792" s="5"/>
    </row>
    <row r="3793" spans="21:21" x14ac:dyDescent="0.2">
      <c r="U3793" s="5"/>
    </row>
    <row r="3794" spans="21:21" x14ac:dyDescent="0.2">
      <c r="U3794" s="5"/>
    </row>
    <row r="3795" spans="21:21" x14ac:dyDescent="0.2">
      <c r="U3795" s="5"/>
    </row>
    <row r="3796" spans="21:21" x14ac:dyDescent="0.2">
      <c r="U3796" s="5"/>
    </row>
    <row r="3797" spans="21:21" x14ac:dyDescent="0.2">
      <c r="U3797" s="5"/>
    </row>
    <row r="3798" spans="21:21" x14ac:dyDescent="0.2">
      <c r="U3798" s="5"/>
    </row>
    <row r="3799" spans="21:21" x14ac:dyDescent="0.2">
      <c r="U3799" s="5"/>
    </row>
    <row r="3800" spans="21:21" x14ac:dyDescent="0.2">
      <c r="U3800" s="5"/>
    </row>
    <row r="3801" spans="21:21" x14ac:dyDescent="0.2">
      <c r="U3801" s="5"/>
    </row>
    <row r="3802" spans="21:21" x14ac:dyDescent="0.2">
      <c r="U3802" s="5"/>
    </row>
    <row r="3803" spans="21:21" x14ac:dyDescent="0.2">
      <c r="U3803" s="5"/>
    </row>
    <row r="3804" spans="21:21" x14ac:dyDescent="0.2">
      <c r="U3804" s="5"/>
    </row>
    <row r="3805" spans="21:21" x14ac:dyDescent="0.2">
      <c r="U3805" s="5"/>
    </row>
    <row r="3806" spans="21:21" x14ac:dyDescent="0.2">
      <c r="U3806" s="5"/>
    </row>
    <row r="3807" spans="21:21" x14ac:dyDescent="0.2">
      <c r="U3807" s="5"/>
    </row>
    <row r="3808" spans="21:21" x14ac:dyDescent="0.2">
      <c r="U3808" s="5"/>
    </row>
    <row r="3809" spans="21:21" x14ac:dyDescent="0.2">
      <c r="U3809" s="5"/>
    </row>
    <row r="3810" spans="21:21" x14ac:dyDescent="0.2">
      <c r="U3810" s="5"/>
    </row>
    <row r="3811" spans="21:21" x14ac:dyDescent="0.2">
      <c r="U3811" s="5"/>
    </row>
    <row r="3812" spans="21:21" x14ac:dyDescent="0.2">
      <c r="U3812" s="5"/>
    </row>
    <row r="3813" spans="21:21" x14ac:dyDescent="0.2">
      <c r="U3813" s="5"/>
    </row>
    <row r="3814" spans="21:21" x14ac:dyDescent="0.2">
      <c r="U3814" s="5"/>
    </row>
    <row r="3815" spans="21:21" x14ac:dyDescent="0.2">
      <c r="U3815" s="5"/>
    </row>
    <row r="3816" spans="21:21" x14ac:dyDescent="0.2">
      <c r="U3816" s="5"/>
    </row>
    <row r="3817" spans="21:21" x14ac:dyDescent="0.2">
      <c r="U3817" s="5"/>
    </row>
    <row r="3818" spans="21:21" x14ac:dyDescent="0.2">
      <c r="U3818" s="5"/>
    </row>
    <row r="3819" spans="21:21" x14ac:dyDescent="0.2">
      <c r="U3819" s="5"/>
    </row>
    <row r="3820" spans="21:21" x14ac:dyDescent="0.2">
      <c r="U3820" s="5"/>
    </row>
    <row r="3821" spans="21:21" x14ac:dyDescent="0.2">
      <c r="U3821" s="5"/>
    </row>
    <row r="3822" spans="21:21" x14ac:dyDescent="0.2">
      <c r="U3822" s="5"/>
    </row>
    <row r="3823" spans="21:21" x14ac:dyDescent="0.2">
      <c r="U3823" s="5"/>
    </row>
    <row r="3824" spans="21:21" x14ac:dyDescent="0.2">
      <c r="U3824" s="5"/>
    </row>
    <row r="3825" spans="21:21" x14ac:dyDescent="0.2">
      <c r="U3825" s="5"/>
    </row>
    <row r="3826" spans="21:21" x14ac:dyDescent="0.2">
      <c r="U3826" s="5"/>
    </row>
    <row r="3827" spans="21:21" x14ac:dyDescent="0.2">
      <c r="U3827" s="5"/>
    </row>
    <row r="3828" spans="21:21" x14ac:dyDescent="0.2">
      <c r="U3828" s="5"/>
    </row>
    <row r="3829" spans="21:21" x14ac:dyDescent="0.2">
      <c r="U3829" s="5"/>
    </row>
    <row r="3830" spans="21:21" x14ac:dyDescent="0.2">
      <c r="U3830" s="5"/>
    </row>
    <row r="3831" spans="21:21" x14ac:dyDescent="0.2">
      <c r="U3831" s="5"/>
    </row>
    <row r="3832" spans="21:21" x14ac:dyDescent="0.2">
      <c r="U3832" s="5"/>
    </row>
    <row r="3833" spans="21:21" x14ac:dyDescent="0.2">
      <c r="U3833" s="5"/>
    </row>
    <row r="3834" spans="21:21" x14ac:dyDescent="0.2">
      <c r="U3834" s="5"/>
    </row>
    <row r="3835" spans="21:21" x14ac:dyDescent="0.2">
      <c r="U3835" s="5"/>
    </row>
    <row r="3836" spans="21:21" x14ac:dyDescent="0.2">
      <c r="U3836" s="5"/>
    </row>
    <row r="3837" spans="21:21" x14ac:dyDescent="0.2">
      <c r="U3837" s="5"/>
    </row>
    <row r="3838" spans="21:21" x14ac:dyDescent="0.2">
      <c r="U3838" s="5"/>
    </row>
    <row r="3839" spans="21:21" x14ac:dyDescent="0.2">
      <c r="U3839" s="5"/>
    </row>
    <row r="3840" spans="21:21" x14ac:dyDescent="0.2">
      <c r="U3840" s="5"/>
    </row>
    <row r="3841" spans="21:21" x14ac:dyDescent="0.2">
      <c r="U3841" s="5"/>
    </row>
    <row r="3842" spans="21:21" x14ac:dyDescent="0.2">
      <c r="U3842" s="5"/>
    </row>
    <row r="3843" spans="21:21" x14ac:dyDescent="0.2">
      <c r="U3843" s="5"/>
    </row>
    <row r="3844" spans="21:21" x14ac:dyDescent="0.2">
      <c r="U3844" s="5"/>
    </row>
    <row r="3845" spans="21:21" x14ac:dyDescent="0.2">
      <c r="U3845" s="5"/>
    </row>
    <row r="3846" spans="21:21" x14ac:dyDescent="0.2">
      <c r="U3846" s="5"/>
    </row>
    <row r="3847" spans="21:21" x14ac:dyDescent="0.2">
      <c r="U3847" s="5"/>
    </row>
    <row r="3848" spans="21:21" x14ac:dyDescent="0.2">
      <c r="U3848" s="5"/>
    </row>
    <row r="3849" spans="21:21" x14ac:dyDescent="0.2">
      <c r="U3849" s="5"/>
    </row>
    <row r="3850" spans="21:21" x14ac:dyDescent="0.2">
      <c r="U3850" s="5"/>
    </row>
    <row r="3851" spans="21:21" x14ac:dyDescent="0.2">
      <c r="U3851" s="5"/>
    </row>
    <row r="3852" spans="21:21" x14ac:dyDescent="0.2">
      <c r="U3852" s="5"/>
    </row>
    <row r="3853" spans="21:21" x14ac:dyDescent="0.2">
      <c r="U3853" s="5"/>
    </row>
    <row r="3854" spans="21:21" x14ac:dyDescent="0.2">
      <c r="U3854" s="5"/>
    </row>
    <row r="3855" spans="21:21" x14ac:dyDescent="0.2">
      <c r="U3855" s="5"/>
    </row>
    <row r="3856" spans="21:21" x14ac:dyDescent="0.2">
      <c r="U3856" s="5"/>
    </row>
    <row r="3857" spans="21:21" x14ac:dyDescent="0.2">
      <c r="U3857" s="5"/>
    </row>
    <row r="3858" spans="21:21" x14ac:dyDescent="0.2">
      <c r="U3858" s="5"/>
    </row>
    <row r="3859" spans="21:21" x14ac:dyDescent="0.2">
      <c r="U3859" s="5"/>
    </row>
    <row r="3860" spans="21:21" x14ac:dyDescent="0.2">
      <c r="U3860" s="5"/>
    </row>
    <row r="3861" spans="21:21" x14ac:dyDescent="0.2">
      <c r="U3861" s="5"/>
    </row>
    <row r="3862" spans="21:21" x14ac:dyDescent="0.2">
      <c r="U3862" s="5"/>
    </row>
    <row r="3863" spans="21:21" x14ac:dyDescent="0.2">
      <c r="U3863" s="5"/>
    </row>
    <row r="3864" spans="21:21" x14ac:dyDescent="0.2">
      <c r="U3864" s="5"/>
    </row>
    <row r="3865" spans="21:21" x14ac:dyDescent="0.2">
      <c r="U3865" s="5"/>
    </row>
    <row r="3866" spans="21:21" x14ac:dyDescent="0.2">
      <c r="U3866" s="5"/>
    </row>
    <row r="3867" spans="21:21" x14ac:dyDescent="0.2">
      <c r="U3867" s="5"/>
    </row>
    <row r="3868" spans="21:21" x14ac:dyDescent="0.2">
      <c r="U3868" s="5"/>
    </row>
    <row r="3869" spans="21:21" x14ac:dyDescent="0.2">
      <c r="U3869" s="5"/>
    </row>
    <row r="3870" spans="21:21" x14ac:dyDescent="0.2">
      <c r="U3870" s="5"/>
    </row>
    <row r="3871" spans="21:21" x14ac:dyDescent="0.2">
      <c r="U3871" s="5"/>
    </row>
    <row r="3872" spans="21:21" x14ac:dyDescent="0.2">
      <c r="U3872" s="5"/>
    </row>
    <row r="3873" spans="21:21" x14ac:dyDescent="0.2">
      <c r="U3873" s="5"/>
    </row>
    <row r="3874" spans="21:21" x14ac:dyDescent="0.2">
      <c r="U3874" s="5"/>
    </row>
    <row r="3875" spans="21:21" x14ac:dyDescent="0.2">
      <c r="U3875" s="5"/>
    </row>
    <row r="3876" spans="21:21" x14ac:dyDescent="0.2">
      <c r="U3876" s="5"/>
    </row>
    <row r="3877" spans="21:21" x14ac:dyDescent="0.2">
      <c r="U3877" s="5"/>
    </row>
    <row r="3878" spans="21:21" x14ac:dyDescent="0.2">
      <c r="U3878" s="5"/>
    </row>
    <row r="3879" spans="21:21" x14ac:dyDescent="0.2">
      <c r="U3879" s="5"/>
    </row>
    <row r="3880" spans="21:21" x14ac:dyDescent="0.2">
      <c r="U3880" s="5"/>
    </row>
    <row r="3881" spans="21:21" x14ac:dyDescent="0.2">
      <c r="U3881" s="5"/>
    </row>
    <row r="3882" spans="21:21" x14ac:dyDescent="0.2">
      <c r="U3882" s="5"/>
    </row>
    <row r="3883" spans="21:21" x14ac:dyDescent="0.2">
      <c r="U3883" s="5"/>
    </row>
    <row r="3884" spans="21:21" x14ac:dyDescent="0.2">
      <c r="U3884" s="5"/>
    </row>
    <row r="3885" spans="21:21" x14ac:dyDescent="0.2">
      <c r="U3885" s="5"/>
    </row>
    <row r="3886" spans="21:21" x14ac:dyDescent="0.2">
      <c r="U3886" s="5"/>
    </row>
    <row r="3887" spans="21:21" x14ac:dyDescent="0.2">
      <c r="U3887" s="5"/>
    </row>
    <row r="3888" spans="21:21" x14ac:dyDescent="0.2">
      <c r="U3888" s="5"/>
    </row>
    <row r="3889" spans="21:21" x14ac:dyDescent="0.2">
      <c r="U3889" s="5"/>
    </row>
    <row r="3890" spans="21:21" x14ac:dyDescent="0.2">
      <c r="U3890" s="5"/>
    </row>
    <row r="3891" spans="21:21" x14ac:dyDescent="0.2">
      <c r="U3891" s="5"/>
    </row>
    <row r="3892" spans="21:21" x14ac:dyDescent="0.2">
      <c r="U3892" s="5"/>
    </row>
    <row r="3893" spans="21:21" x14ac:dyDescent="0.2">
      <c r="U3893" s="5"/>
    </row>
    <row r="3894" spans="21:21" x14ac:dyDescent="0.2">
      <c r="U3894" s="5"/>
    </row>
    <row r="3895" spans="21:21" x14ac:dyDescent="0.2">
      <c r="U3895" s="5"/>
    </row>
    <row r="3896" spans="21:21" x14ac:dyDescent="0.2">
      <c r="U3896" s="5"/>
    </row>
    <row r="3897" spans="21:21" x14ac:dyDescent="0.2">
      <c r="U3897" s="5"/>
    </row>
    <row r="3898" spans="21:21" x14ac:dyDescent="0.2">
      <c r="U3898" s="5"/>
    </row>
    <row r="3899" spans="21:21" x14ac:dyDescent="0.2">
      <c r="U3899" s="5"/>
    </row>
    <row r="3900" spans="21:21" x14ac:dyDescent="0.2">
      <c r="U3900" s="5"/>
    </row>
    <row r="3901" spans="21:21" x14ac:dyDescent="0.2">
      <c r="U3901" s="5"/>
    </row>
    <row r="3902" spans="21:21" x14ac:dyDescent="0.2">
      <c r="U3902" s="5"/>
    </row>
    <row r="3903" spans="21:21" x14ac:dyDescent="0.2">
      <c r="U3903" s="5"/>
    </row>
    <row r="3904" spans="21:21" x14ac:dyDescent="0.2">
      <c r="U3904" s="5"/>
    </row>
    <row r="3905" spans="21:21" x14ac:dyDescent="0.2">
      <c r="U3905" s="5"/>
    </row>
    <row r="3906" spans="21:21" x14ac:dyDescent="0.2">
      <c r="U3906" s="5"/>
    </row>
    <row r="3907" spans="21:21" x14ac:dyDescent="0.2">
      <c r="U3907" s="5"/>
    </row>
    <row r="3908" spans="21:21" x14ac:dyDescent="0.2">
      <c r="U3908" s="5"/>
    </row>
    <row r="3909" spans="21:21" x14ac:dyDescent="0.2">
      <c r="U3909" s="5"/>
    </row>
    <row r="3910" spans="21:21" x14ac:dyDescent="0.2">
      <c r="U3910" s="5"/>
    </row>
    <row r="3911" spans="21:21" x14ac:dyDescent="0.2">
      <c r="U3911" s="5"/>
    </row>
    <row r="3912" spans="21:21" x14ac:dyDescent="0.2">
      <c r="U3912" s="5"/>
    </row>
    <row r="3913" spans="21:21" x14ac:dyDescent="0.2">
      <c r="U3913" s="5"/>
    </row>
    <row r="3914" spans="21:21" x14ac:dyDescent="0.2">
      <c r="U3914" s="5"/>
    </row>
    <row r="3915" spans="21:21" x14ac:dyDescent="0.2">
      <c r="U3915" s="5"/>
    </row>
    <row r="3916" spans="21:21" x14ac:dyDescent="0.2">
      <c r="U3916" s="5"/>
    </row>
    <row r="3917" spans="21:21" x14ac:dyDescent="0.2">
      <c r="U3917" s="5"/>
    </row>
    <row r="3918" spans="21:21" x14ac:dyDescent="0.2">
      <c r="U3918" s="5"/>
    </row>
    <row r="3919" spans="21:21" x14ac:dyDescent="0.2">
      <c r="U3919" s="5"/>
    </row>
    <row r="3920" spans="21:21" x14ac:dyDescent="0.2">
      <c r="U3920" s="5"/>
    </row>
    <row r="3921" spans="21:21" x14ac:dyDescent="0.2">
      <c r="U3921" s="5"/>
    </row>
    <row r="3922" spans="21:21" x14ac:dyDescent="0.2">
      <c r="U3922" s="5"/>
    </row>
    <row r="3923" spans="21:21" x14ac:dyDescent="0.2">
      <c r="U3923" s="5"/>
    </row>
    <row r="3924" spans="21:21" x14ac:dyDescent="0.2">
      <c r="U3924" s="5"/>
    </row>
    <row r="3925" spans="21:21" x14ac:dyDescent="0.2">
      <c r="U3925" s="5"/>
    </row>
    <row r="3926" spans="21:21" x14ac:dyDescent="0.2">
      <c r="U3926" s="5"/>
    </row>
    <row r="3927" spans="21:21" x14ac:dyDescent="0.2">
      <c r="U3927" s="5"/>
    </row>
    <row r="3928" spans="21:21" x14ac:dyDescent="0.2">
      <c r="U3928" s="5"/>
    </row>
    <row r="3929" spans="21:21" x14ac:dyDescent="0.2">
      <c r="U3929" s="5"/>
    </row>
    <row r="3930" spans="21:21" x14ac:dyDescent="0.2">
      <c r="U3930" s="5"/>
    </row>
    <row r="3931" spans="21:21" x14ac:dyDescent="0.2">
      <c r="U3931" s="5"/>
    </row>
    <row r="3932" spans="21:21" x14ac:dyDescent="0.2">
      <c r="U3932" s="5"/>
    </row>
    <row r="3933" spans="21:21" x14ac:dyDescent="0.2">
      <c r="U3933" s="5"/>
    </row>
    <row r="3934" spans="21:21" x14ac:dyDescent="0.2">
      <c r="U3934" s="5"/>
    </row>
    <row r="3935" spans="21:21" x14ac:dyDescent="0.2">
      <c r="U3935" s="5"/>
    </row>
    <row r="3936" spans="21:21" x14ac:dyDescent="0.2">
      <c r="U3936" s="5"/>
    </row>
    <row r="3937" spans="21:21" x14ac:dyDescent="0.2">
      <c r="U3937" s="5"/>
    </row>
    <row r="3938" spans="21:21" x14ac:dyDescent="0.2">
      <c r="U3938" s="5"/>
    </row>
    <row r="3939" spans="21:21" x14ac:dyDescent="0.2">
      <c r="U3939" s="5"/>
    </row>
    <row r="3940" spans="21:21" x14ac:dyDescent="0.2">
      <c r="U3940" s="5"/>
    </row>
    <row r="3941" spans="21:21" x14ac:dyDescent="0.2">
      <c r="U3941" s="5"/>
    </row>
    <row r="3942" spans="21:21" x14ac:dyDescent="0.2">
      <c r="U3942" s="5"/>
    </row>
    <row r="3943" spans="21:21" x14ac:dyDescent="0.2">
      <c r="U3943" s="5"/>
    </row>
    <row r="3944" spans="21:21" x14ac:dyDescent="0.2">
      <c r="U3944" s="5"/>
    </row>
    <row r="3945" spans="21:21" x14ac:dyDescent="0.2">
      <c r="U3945" s="5"/>
    </row>
    <row r="3946" spans="21:21" x14ac:dyDescent="0.2">
      <c r="U3946" s="5"/>
    </row>
    <row r="3947" spans="21:21" x14ac:dyDescent="0.2">
      <c r="U3947" s="5"/>
    </row>
    <row r="3948" spans="21:21" x14ac:dyDescent="0.2">
      <c r="U3948" s="5"/>
    </row>
    <row r="3949" spans="21:21" x14ac:dyDescent="0.2">
      <c r="U3949" s="5"/>
    </row>
    <row r="3950" spans="21:21" x14ac:dyDescent="0.2">
      <c r="U3950" s="5"/>
    </row>
    <row r="3951" spans="21:21" x14ac:dyDescent="0.2">
      <c r="U3951" s="5"/>
    </row>
    <row r="3952" spans="21:21" x14ac:dyDescent="0.2">
      <c r="U3952" s="5"/>
    </row>
    <row r="3953" spans="21:21" x14ac:dyDescent="0.2">
      <c r="U3953" s="5"/>
    </row>
    <row r="3954" spans="21:21" x14ac:dyDescent="0.2">
      <c r="U3954" s="5"/>
    </row>
    <row r="3955" spans="21:21" x14ac:dyDescent="0.2">
      <c r="U3955" s="5"/>
    </row>
    <row r="3956" spans="21:21" x14ac:dyDescent="0.2">
      <c r="U3956" s="5"/>
    </row>
    <row r="3957" spans="21:21" x14ac:dyDescent="0.2">
      <c r="U3957" s="5"/>
    </row>
    <row r="3958" spans="21:21" x14ac:dyDescent="0.2">
      <c r="U3958" s="5"/>
    </row>
    <row r="3959" spans="21:21" x14ac:dyDescent="0.2">
      <c r="U3959" s="5"/>
    </row>
    <row r="3960" spans="21:21" x14ac:dyDescent="0.2">
      <c r="U3960" s="5"/>
    </row>
    <row r="3961" spans="21:21" x14ac:dyDescent="0.2">
      <c r="U3961" s="5"/>
    </row>
    <row r="3962" spans="21:21" x14ac:dyDescent="0.2">
      <c r="U3962" s="5"/>
    </row>
    <row r="3963" spans="21:21" x14ac:dyDescent="0.2">
      <c r="U3963" s="5"/>
    </row>
    <row r="3964" spans="21:21" x14ac:dyDescent="0.2">
      <c r="U3964" s="5"/>
    </row>
    <row r="3965" spans="21:21" x14ac:dyDescent="0.2">
      <c r="U3965" s="5"/>
    </row>
    <row r="3966" spans="21:21" x14ac:dyDescent="0.2">
      <c r="U3966" s="5"/>
    </row>
    <row r="3967" spans="21:21" x14ac:dyDescent="0.2">
      <c r="U3967" s="5"/>
    </row>
    <row r="3968" spans="21:21" x14ac:dyDescent="0.2">
      <c r="U3968" s="5"/>
    </row>
    <row r="3969" spans="21:21" x14ac:dyDescent="0.2">
      <c r="U3969" s="5"/>
    </row>
    <row r="3970" spans="21:21" x14ac:dyDescent="0.2">
      <c r="U3970" s="5"/>
    </row>
    <row r="3971" spans="21:21" x14ac:dyDescent="0.2">
      <c r="U3971" s="5"/>
    </row>
    <row r="3972" spans="21:21" x14ac:dyDescent="0.2">
      <c r="U3972" s="5"/>
    </row>
    <row r="3973" spans="21:21" x14ac:dyDescent="0.2">
      <c r="U3973" s="5"/>
    </row>
    <row r="3974" spans="21:21" x14ac:dyDescent="0.2">
      <c r="U3974" s="5"/>
    </row>
    <row r="3975" spans="21:21" x14ac:dyDescent="0.2">
      <c r="U3975" s="5"/>
    </row>
    <row r="3976" spans="21:21" x14ac:dyDescent="0.2">
      <c r="U3976" s="5"/>
    </row>
    <row r="3977" spans="21:21" x14ac:dyDescent="0.2">
      <c r="U3977" s="5"/>
    </row>
    <row r="3978" spans="21:21" x14ac:dyDescent="0.2">
      <c r="U3978" s="5"/>
    </row>
    <row r="3979" spans="21:21" x14ac:dyDescent="0.2">
      <c r="U3979" s="5"/>
    </row>
    <row r="3980" spans="21:21" x14ac:dyDescent="0.2">
      <c r="U3980" s="5"/>
    </row>
    <row r="3981" spans="21:21" x14ac:dyDescent="0.2">
      <c r="U3981" s="5"/>
    </row>
    <row r="3982" spans="21:21" x14ac:dyDescent="0.2">
      <c r="U3982" s="5"/>
    </row>
    <row r="3983" spans="21:21" x14ac:dyDescent="0.2">
      <c r="U3983" s="5"/>
    </row>
    <row r="3984" spans="21:21" x14ac:dyDescent="0.2">
      <c r="U3984" s="5"/>
    </row>
    <row r="3985" spans="21:21" x14ac:dyDescent="0.2">
      <c r="U3985" s="5"/>
    </row>
    <row r="3986" spans="21:21" x14ac:dyDescent="0.2">
      <c r="U3986" s="5"/>
    </row>
    <row r="3987" spans="21:21" x14ac:dyDescent="0.2">
      <c r="U3987" s="5"/>
    </row>
    <row r="3988" spans="21:21" x14ac:dyDescent="0.2">
      <c r="U3988" s="5"/>
    </row>
    <row r="3989" spans="21:21" x14ac:dyDescent="0.2">
      <c r="U3989" s="5"/>
    </row>
    <row r="3990" spans="21:21" x14ac:dyDescent="0.2">
      <c r="U3990" s="5"/>
    </row>
    <row r="3991" spans="21:21" x14ac:dyDescent="0.2">
      <c r="U3991" s="5"/>
    </row>
    <row r="3992" spans="21:21" x14ac:dyDescent="0.2">
      <c r="U3992" s="5"/>
    </row>
    <row r="3993" spans="21:21" x14ac:dyDescent="0.2">
      <c r="U3993" s="5"/>
    </row>
    <row r="3994" spans="21:21" x14ac:dyDescent="0.2">
      <c r="U3994" s="5"/>
    </row>
    <row r="3995" spans="21:21" x14ac:dyDescent="0.2">
      <c r="U3995" s="5"/>
    </row>
    <row r="3996" spans="21:21" x14ac:dyDescent="0.2">
      <c r="U3996" s="5"/>
    </row>
    <row r="3997" spans="21:21" x14ac:dyDescent="0.2">
      <c r="U3997" s="5"/>
    </row>
    <row r="3998" spans="21:21" x14ac:dyDescent="0.2">
      <c r="U3998" s="5"/>
    </row>
    <row r="3999" spans="21:21" x14ac:dyDescent="0.2">
      <c r="U3999" s="5"/>
    </row>
    <row r="4000" spans="21:21" x14ac:dyDescent="0.2">
      <c r="U4000" s="5"/>
    </row>
    <row r="4001" spans="21:21" x14ac:dyDescent="0.2">
      <c r="U4001" s="5"/>
    </row>
    <row r="4002" spans="21:21" x14ac:dyDescent="0.2">
      <c r="U4002" s="5"/>
    </row>
    <row r="4003" spans="21:21" x14ac:dyDescent="0.2">
      <c r="U4003" s="5"/>
    </row>
    <row r="4004" spans="21:21" x14ac:dyDescent="0.2">
      <c r="U4004" s="5"/>
    </row>
    <row r="4005" spans="21:21" x14ac:dyDescent="0.2">
      <c r="U4005" s="5"/>
    </row>
    <row r="4006" spans="21:21" x14ac:dyDescent="0.2">
      <c r="U4006" s="5"/>
    </row>
    <row r="4007" spans="21:21" x14ac:dyDescent="0.2">
      <c r="U4007" s="5"/>
    </row>
    <row r="4008" spans="21:21" x14ac:dyDescent="0.2">
      <c r="U4008" s="5"/>
    </row>
    <row r="4009" spans="21:21" x14ac:dyDescent="0.2">
      <c r="U4009" s="5"/>
    </row>
    <row r="4010" spans="21:21" x14ac:dyDescent="0.2">
      <c r="U4010" s="5"/>
    </row>
    <row r="4011" spans="21:21" x14ac:dyDescent="0.2">
      <c r="U4011" s="5"/>
    </row>
    <row r="4012" spans="21:21" x14ac:dyDescent="0.2">
      <c r="U4012" s="5"/>
    </row>
    <row r="4013" spans="21:21" x14ac:dyDescent="0.2">
      <c r="U4013" s="5"/>
    </row>
    <row r="4014" spans="21:21" x14ac:dyDescent="0.2">
      <c r="U4014" s="5"/>
    </row>
    <row r="4015" spans="21:21" x14ac:dyDescent="0.2">
      <c r="U4015" s="5"/>
    </row>
    <row r="4016" spans="21:21" x14ac:dyDescent="0.2">
      <c r="U4016" s="5"/>
    </row>
    <row r="4017" spans="21:21" x14ac:dyDescent="0.2">
      <c r="U4017" s="5"/>
    </row>
    <row r="4018" spans="21:21" x14ac:dyDescent="0.2">
      <c r="U4018" s="5"/>
    </row>
    <row r="4019" spans="21:21" x14ac:dyDescent="0.2">
      <c r="U4019" s="5"/>
    </row>
    <row r="4020" spans="21:21" x14ac:dyDescent="0.2">
      <c r="U4020" s="5"/>
    </row>
    <row r="4021" spans="21:21" x14ac:dyDescent="0.2">
      <c r="U4021" s="5"/>
    </row>
    <row r="4022" spans="21:21" x14ac:dyDescent="0.2">
      <c r="U4022" s="5"/>
    </row>
    <row r="4023" spans="21:21" x14ac:dyDescent="0.2">
      <c r="U4023" s="5"/>
    </row>
    <row r="4024" spans="21:21" x14ac:dyDescent="0.2">
      <c r="U4024" s="5"/>
    </row>
    <row r="4025" spans="21:21" x14ac:dyDescent="0.2">
      <c r="U4025" s="5"/>
    </row>
    <row r="4026" spans="21:21" x14ac:dyDescent="0.2">
      <c r="U4026" s="5"/>
    </row>
    <row r="4027" spans="21:21" x14ac:dyDescent="0.2">
      <c r="U4027" s="5"/>
    </row>
    <row r="4028" spans="21:21" x14ac:dyDescent="0.2">
      <c r="U4028" s="5"/>
    </row>
    <row r="4029" spans="21:21" x14ac:dyDescent="0.2">
      <c r="U4029" s="5"/>
    </row>
    <row r="4030" spans="21:21" x14ac:dyDescent="0.2">
      <c r="U4030" s="5"/>
    </row>
    <row r="4031" spans="21:21" x14ac:dyDescent="0.2">
      <c r="U4031" s="5"/>
    </row>
    <row r="4032" spans="21:21" x14ac:dyDescent="0.2">
      <c r="U4032" s="5"/>
    </row>
    <row r="4033" spans="21:21" x14ac:dyDescent="0.2">
      <c r="U4033" s="5"/>
    </row>
    <row r="4034" spans="21:21" x14ac:dyDescent="0.2">
      <c r="U4034" s="5"/>
    </row>
    <row r="4035" spans="21:21" x14ac:dyDescent="0.2">
      <c r="U4035" s="5"/>
    </row>
    <row r="4036" spans="21:21" x14ac:dyDescent="0.2">
      <c r="U4036" s="5"/>
    </row>
    <row r="4037" spans="21:21" x14ac:dyDescent="0.2">
      <c r="U4037" s="5"/>
    </row>
    <row r="4038" spans="21:21" x14ac:dyDescent="0.2">
      <c r="U4038" s="5"/>
    </row>
    <row r="4039" spans="21:21" x14ac:dyDescent="0.2">
      <c r="U4039" s="5"/>
    </row>
    <row r="4040" spans="21:21" x14ac:dyDescent="0.2">
      <c r="U4040" s="5"/>
    </row>
    <row r="4041" spans="21:21" x14ac:dyDescent="0.2">
      <c r="U4041" s="5"/>
    </row>
    <row r="4042" spans="21:21" x14ac:dyDescent="0.2">
      <c r="U4042" s="5"/>
    </row>
    <row r="4043" spans="21:21" x14ac:dyDescent="0.2">
      <c r="U4043" s="5"/>
    </row>
    <row r="4044" spans="21:21" x14ac:dyDescent="0.2">
      <c r="U4044" s="5"/>
    </row>
    <row r="4045" spans="21:21" x14ac:dyDescent="0.2">
      <c r="U4045" s="5"/>
    </row>
    <row r="4046" spans="21:21" x14ac:dyDescent="0.2">
      <c r="U4046" s="5"/>
    </row>
    <row r="4047" spans="21:21" x14ac:dyDescent="0.2">
      <c r="U4047" s="5"/>
    </row>
    <row r="4048" spans="21:21" x14ac:dyDescent="0.2">
      <c r="U4048" s="5"/>
    </row>
    <row r="4049" spans="21:21" x14ac:dyDescent="0.2">
      <c r="U4049" s="5"/>
    </row>
    <row r="4050" spans="21:21" x14ac:dyDescent="0.2">
      <c r="U4050" s="5"/>
    </row>
    <row r="4051" spans="21:21" x14ac:dyDescent="0.2">
      <c r="U4051" s="5"/>
    </row>
    <row r="4052" spans="21:21" x14ac:dyDescent="0.2">
      <c r="U4052" s="5"/>
    </row>
    <row r="4053" spans="21:21" x14ac:dyDescent="0.2">
      <c r="U4053" s="5"/>
    </row>
    <row r="4054" spans="21:21" x14ac:dyDescent="0.2">
      <c r="U4054" s="5"/>
    </row>
    <row r="4055" spans="21:21" x14ac:dyDescent="0.2">
      <c r="U4055" s="5"/>
    </row>
    <row r="4056" spans="21:21" x14ac:dyDescent="0.2">
      <c r="U4056" s="5"/>
    </row>
    <row r="4057" spans="21:21" x14ac:dyDescent="0.2">
      <c r="U4057" s="5"/>
    </row>
    <row r="4058" spans="21:21" x14ac:dyDescent="0.2">
      <c r="U4058" s="5"/>
    </row>
    <row r="4059" spans="21:21" x14ac:dyDescent="0.2">
      <c r="U4059" s="5"/>
    </row>
    <row r="4060" spans="21:21" x14ac:dyDescent="0.2">
      <c r="U4060" s="5"/>
    </row>
    <row r="4061" spans="21:21" x14ac:dyDescent="0.2">
      <c r="U4061" s="5"/>
    </row>
    <row r="4062" spans="21:21" x14ac:dyDescent="0.2">
      <c r="U4062" s="5"/>
    </row>
    <row r="4063" spans="21:21" x14ac:dyDescent="0.2">
      <c r="U4063" s="5"/>
    </row>
    <row r="4064" spans="21:21" x14ac:dyDescent="0.2">
      <c r="U4064" s="5"/>
    </row>
    <row r="4065" spans="21:21" x14ac:dyDescent="0.2">
      <c r="U4065" s="5"/>
    </row>
    <row r="4066" spans="21:21" x14ac:dyDescent="0.2">
      <c r="U4066" s="5"/>
    </row>
    <row r="4067" spans="21:21" x14ac:dyDescent="0.2">
      <c r="U4067" s="5"/>
    </row>
    <row r="4068" spans="21:21" x14ac:dyDescent="0.2">
      <c r="U4068" s="5"/>
    </row>
    <row r="4069" spans="21:21" x14ac:dyDescent="0.2">
      <c r="U4069" s="5"/>
    </row>
    <row r="4070" spans="21:21" x14ac:dyDescent="0.2">
      <c r="U4070" s="5"/>
    </row>
    <row r="4071" spans="21:21" x14ac:dyDescent="0.2">
      <c r="U4071" s="5"/>
    </row>
    <row r="4072" spans="21:21" x14ac:dyDescent="0.2">
      <c r="U4072" s="5"/>
    </row>
    <row r="4073" spans="21:21" x14ac:dyDescent="0.2">
      <c r="U4073" s="5"/>
    </row>
    <row r="4074" spans="21:21" x14ac:dyDescent="0.2">
      <c r="U4074" s="5"/>
    </row>
    <row r="4075" spans="21:21" x14ac:dyDescent="0.2">
      <c r="U4075" s="5"/>
    </row>
    <row r="4076" spans="21:21" x14ac:dyDescent="0.2">
      <c r="U4076" s="5"/>
    </row>
    <row r="4077" spans="21:21" x14ac:dyDescent="0.2">
      <c r="U4077" s="5"/>
    </row>
    <row r="4078" spans="21:21" x14ac:dyDescent="0.2">
      <c r="U4078" s="5"/>
    </row>
    <row r="4079" spans="21:21" x14ac:dyDescent="0.2">
      <c r="U4079" s="5"/>
    </row>
    <row r="4080" spans="21:21" x14ac:dyDescent="0.2">
      <c r="U4080" s="5"/>
    </row>
    <row r="4081" spans="21:21" x14ac:dyDescent="0.2">
      <c r="U4081" s="5"/>
    </row>
    <row r="4082" spans="21:21" x14ac:dyDescent="0.2">
      <c r="U4082" s="5"/>
    </row>
    <row r="4083" spans="21:21" x14ac:dyDescent="0.2">
      <c r="U4083" s="5"/>
    </row>
    <row r="4084" spans="21:21" x14ac:dyDescent="0.2">
      <c r="U4084" s="5"/>
    </row>
    <row r="4085" spans="21:21" x14ac:dyDescent="0.2">
      <c r="U4085" s="5"/>
    </row>
    <row r="4086" spans="21:21" x14ac:dyDescent="0.2">
      <c r="U4086" s="5"/>
    </row>
    <row r="4087" spans="21:21" x14ac:dyDescent="0.2">
      <c r="U4087" s="5"/>
    </row>
    <row r="4088" spans="21:21" x14ac:dyDescent="0.2">
      <c r="U4088" s="5"/>
    </row>
    <row r="4089" spans="21:21" x14ac:dyDescent="0.2">
      <c r="U4089" s="5"/>
    </row>
    <row r="4090" spans="21:21" x14ac:dyDescent="0.2">
      <c r="U4090" s="5"/>
    </row>
    <row r="4091" spans="21:21" x14ac:dyDescent="0.2">
      <c r="U4091" s="5"/>
    </row>
    <row r="4092" spans="21:21" x14ac:dyDescent="0.2">
      <c r="U4092" s="5"/>
    </row>
    <row r="4093" spans="21:21" x14ac:dyDescent="0.2">
      <c r="U4093" s="5"/>
    </row>
    <row r="4094" spans="21:21" x14ac:dyDescent="0.2">
      <c r="U4094" s="5"/>
    </row>
    <row r="4095" spans="21:21" x14ac:dyDescent="0.2">
      <c r="U4095" s="5"/>
    </row>
    <row r="4096" spans="21:21" x14ac:dyDescent="0.2">
      <c r="U4096" s="5"/>
    </row>
    <row r="4097" spans="21:21" x14ac:dyDescent="0.2">
      <c r="U4097" s="5"/>
    </row>
    <row r="4098" spans="21:21" x14ac:dyDescent="0.2">
      <c r="U4098" s="5"/>
    </row>
    <row r="4099" spans="21:21" x14ac:dyDescent="0.2">
      <c r="U4099" s="5"/>
    </row>
    <row r="4100" spans="21:21" x14ac:dyDescent="0.2">
      <c r="U4100" s="5"/>
    </row>
    <row r="4101" spans="21:21" x14ac:dyDescent="0.2">
      <c r="U4101" s="5"/>
    </row>
    <row r="4102" spans="21:21" x14ac:dyDescent="0.2">
      <c r="U4102" s="5"/>
    </row>
    <row r="4103" spans="21:21" x14ac:dyDescent="0.2">
      <c r="U4103" s="5"/>
    </row>
    <row r="4104" spans="21:21" x14ac:dyDescent="0.2">
      <c r="U4104" s="5"/>
    </row>
    <row r="4105" spans="21:21" x14ac:dyDescent="0.2">
      <c r="U4105" s="5"/>
    </row>
    <row r="4106" spans="21:21" x14ac:dyDescent="0.2">
      <c r="U4106" s="5"/>
    </row>
    <row r="4107" spans="21:21" x14ac:dyDescent="0.2">
      <c r="U4107" s="5"/>
    </row>
    <row r="4108" spans="21:21" x14ac:dyDescent="0.2">
      <c r="U4108" s="5"/>
    </row>
    <row r="4109" spans="21:21" x14ac:dyDescent="0.2">
      <c r="U4109" s="5"/>
    </row>
    <row r="4110" spans="21:21" x14ac:dyDescent="0.2">
      <c r="U4110" s="5"/>
    </row>
    <row r="4111" spans="21:21" x14ac:dyDescent="0.2">
      <c r="U4111" s="5"/>
    </row>
    <row r="4112" spans="21:21" x14ac:dyDescent="0.2">
      <c r="U4112" s="5"/>
    </row>
    <row r="4113" spans="21:21" x14ac:dyDescent="0.2">
      <c r="U4113" s="5"/>
    </row>
    <row r="4114" spans="21:21" x14ac:dyDescent="0.2">
      <c r="U4114" s="5"/>
    </row>
    <row r="4115" spans="21:21" x14ac:dyDescent="0.2">
      <c r="U4115" s="5"/>
    </row>
    <row r="4116" spans="21:21" x14ac:dyDescent="0.2">
      <c r="U4116" s="5"/>
    </row>
    <row r="4117" spans="21:21" x14ac:dyDescent="0.2">
      <c r="U4117" s="5"/>
    </row>
    <row r="4118" spans="21:21" x14ac:dyDescent="0.2">
      <c r="U4118" s="5"/>
    </row>
    <row r="4119" spans="21:21" x14ac:dyDescent="0.2">
      <c r="U4119" s="5"/>
    </row>
    <row r="4120" spans="21:21" x14ac:dyDescent="0.2">
      <c r="U4120" s="5"/>
    </row>
    <row r="4121" spans="21:21" x14ac:dyDescent="0.2">
      <c r="U4121" s="5"/>
    </row>
    <row r="4122" spans="21:21" x14ac:dyDescent="0.2">
      <c r="U4122" s="5"/>
    </row>
    <row r="4123" spans="21:21" x14ac:dyDescent="0.2">
      <c r="U4123" s="5"/>
    </row>
    <row r="4124" spans="21:21" x14ac:dyDescent="0.2">
      <c r="U4124" s="5"/>
    </row>
    <row r="4125" spans="21:21" x14ac:dyDescent="0.2">
      <c r="U4125" s="5"/>
    </row>
    <row r="4126" spans="21:21" x14ac:dyDescent="0.2">
      <c r="U4126" s="5"/>
    </row>
    <row r="4127" spans="21:21" x14ac:dyDescent="0.2">
      <c r="U4127" s="5"/>
    </row>
    <row r="4128" spans="21:21" x14ac:dyDescent="0.2">
      <c r="U4128" s="5"/>
    </row>
    <row r="4129" spans="21:21" x14ac:dyDescent="0.2">
      <c r="U4129" s="5"/>
    </row>
    <row r="4130" spans="21:21" x14ac:dyDescent="0.2">
      <c r="U4130" s="5"/>
    </row>
    <row r="4131" spans="21:21" x14ac:dyDescent="0.2">
      <c r="U4131" s="5"/>
    </row>
    <row r="4132" spans="21:21" x14ac:dyDescent="0.2">
      <c r="U4132" s="5"/>
    </row>
    <row r="4133" spans="21:21" x14ac:dyDescent="0.2">
      <c r="U4133" s="5"/>
    </row>
    <row r="4134" spans="21:21" x14ac:dyDescent="0.2">
      <c r="U4134" s="5"/>
    </row>
    <row r="4135" spans="21:21" x14ac:dyDescent="0.2">
      <c r="U4135" s="5"/>
    </row>
    <row r="4136" spans="21:21" x14ac:dyDescent="0.2">
      <c r="U4136" s="5"/>
    </row>
    <row r="4137" spans="21:21" x14ac:dyDescent="0.2">
      <c r="U4137" s="5"/>
    </row>
    <row r="4138" spans="21:21" x14ac:dyDescent="0.2">
      <c r="U4138" s="5"/>
    </row>
    <row r="4139" spans="21:21" x14ac:dyDescent="0.2">
      <c r="U4139" s="5"/>
    </row>
    <row r="4140" spans="21:21" x14ac:dyDescent="0.2">
      <c r="U4140" s="5"/>
    </row>
    <row r="4141" spans="21:21" x14ac:dyDescent="0.2">
      <c r="U4141" s="5"/>
    </row>
    <row r="4142" spans="21:21" x14ac:dyDescent="0.2">
      <c r="U4142" s="5"/>
    </row>
    <row r="4143" spans="21:21" x14ac:dyDescent="0.2">
      <c r="U4143" s="5"/>
    </row>
    <row r="4144" spans="21:21" x14ac:dyDescent="0.2">
      <c r="U4144" s="5"/>
    </row>
    <row r="4145" spans="21:21" x14ac:dyDescent="0.2">
      <c r="U4145" s="5"/>
    </row>
    <row r="4146" spans="21:21" x14ac:dyDescent="0.2">
      <c r="U4146" s="5"/>
    </row>
    <row r="4147" spans="21:21" x14ac:dyDescent="0.2">
      <c r="U4147" s="5"/>
    </row>
    <row r="4148" spans="21:21" x14ac:dyDescent="0.2">
      <c r="U4148" s="5"/>
    </row>
    <row r="4149" spans="21:21" x14ac:dyDescent="0.2">
      <c r="U4149" s="5"/>
    </row>
    <row r="4150" spans="21:21" x14ac:dyDescent="0.2">
      <c r="U4150" s="5"/>
    </row>
    <row r="4151" spans="21:21" x14ac:dyDescent="0.2">
      <c r="U4151" s="5"/>
    </row>
    <row r="4152" spans="21:21" x14ac:dyDescent="0.2">
      <c r="U4152" s="5"/>
    </row>
    <row r="4153" spans="21:21" x14ac:dyDescent="0.2">
      <c r="U4153" s="5"/>
    </row>
    <row r="4154" spans="21:21" x14ac:dyDescent="0.2">
      <c r="U4154" s="5"/>
    </row>
    <row r="4155" spans="21:21" x14ac:dyDescent="0.2">
      <c r="U4155" s="5"/>
    </row>
    <row r="4156" spans="21:21" x14ac:dyDescent="0.2">
      <c r="U4156" s="5"/>
    </row>
    <row r="4157" spans="21:21" x14ac:dyDescent="0.2">
      <c r="U4157" s="5"/>
    </row>
    <row r="4158" spans="21:21" x14ac:dyDescent="0.2">
      <c r="U4158" s="5"/>
    </row>
    <row r="4159" spans="21:21" x14ac:dyDescent="0.2">
      <c r="U4159" s="5"/>
    </row>
    <row r="4160" spans="21:21" x14ac:dyDescent="0.2">
      <c r="U4160" s="5"/>
    </row>
    <row r="4161" spans="21:21" x14ac:dyDescent="0.2">
      <c r="U4161" s="5"/>
    </row>
    <row r="4162" spans="21:21" x14ac:dyDescent="0.2">
      <c r="U4162" s="5"/>
    </row>
    <row r="4163" spans="21:21" x14ac:dyDescent="0.2">
      <c r="U4163" s="5"/>
    </row>
    <row r="4164" spans="21:21" x14ac:dyDescent="0.2">
      <c r="U4164" s="5"/>
    </row>
    <row r="4165" spans="21:21" x14ac:dyDescent="0.2">
      <c r="U4165" s="5"/>
    </row>
    <row r="4166" spans="21:21" x14ac:dyDescent="0.2">
      <c r="U4166" s="5"/>
    </row>
    <row r="4167" spans="21:21" x14ac:dyDescent="0.2">
      <c r="U4167" s="5"/>
    </row>
    <row r="4168" spans="21:21" x14ac:dyDescent="0.2">
      <c r="U4168" s="5"/>
    </row>
    <row r="4169" spans="21:21" x14ac:dyDescent="0.2">
      <c r="U4169" s="5"/>
    </row>
    <row r="4170" spans="21:21" x14ac:dyDescent="0.2">
      <c r="U4170" s="5"/>
    </row>
    <row r="4171" spans="21:21" x14ac:dyDescent="0.2">
      <c r="U4171" s="5"/>
    </row>
    <row r="4172" spans="21:21" x14ac:dyDescent="0.2">
      <c r="U4172" s="5"/>
    </row>
    <row r="4173" spans="21:21" x14ac:dyDescent="0.2">
      <c r="U4173" s="5"/>
    </row>
    <row r="4174" spans="21:21" x14ac:dyDescent="0.2">
      <c r="U4174" s="5"/>
    </row>
    <row r="4175" spans="21:21" x14ac:dyDescent="0.2">
      <c r="U4175" s="5"/>
    </row>
    <row r="4176" spans="21:21" x14ac:dyDescent="0.2">
      <c r="U4176" s="5"/>
    </row>
    <row r="4177" spans="21:21" x14ac:dyDescent="0.2">
      <c r="U4177" s="5"/>
    </row>
    <row r="4178" spans="21:21" x14ac:dyDescent="0.2">
      <c r="U4178" s="5"/>
    </row>
    <row r="4179" spans="21:21" x14ac:dyDescent="0.2">
      <c r="U4179" s="5"/>
    </row>
    <row r="4180" spans="21:21" x14ac:dyDescent="0.2">
      <c r="U4180" s="5"/>
    </row>
    <row r="4181" spans="21:21" x14ac:dyDescent="0.2">
      <c r="U4181" s="5"/>
    </row>
    <row r="4182" spans="21:21" x14ac:dyDescent="0.2">
      <c r="U4182" s="5"/>
    </row>
    <row r="4183" spans="21:21" x14ac:dyDescent="0.2">
      <c r="U4183" s="5"/>
    </row>
    <row r="4184" spans="21:21" x14ac:dyDescent="0.2">
      <c r="U4184" s="5"/>
    </row>
    <row r="4185" spans="21:21" x14ac:dyDescent="0.2">
      <c r="U4185" s="5"/>
    </row>
    <row r="4186" spans="21:21" x14ac:dyDescent="0.2">
      <c r="U4186" s="5"/>
    </row>
    <row r="4187" spans="21:21" x14ac:dyDescent="0.2">
      <c r="U4187" s="5"/>
    </row>
    <row r="4188" spans="21:21" x14ac:dyDescent="0.2">
      <c r="U4188" s="5"/>
    </row>
    <row r="4189" spans="21:21" x14ac:dyDescent="0.2">
      <c r="U4189" s="5"/>
    </row>
    <row r="4190" spans="21:21" x14ac:dyDescent="0.2">
      <c r="U4190" s="5"/>
    </row>
    <row r="4191" spans="21:21" x14ac:dyDescent="0.2">
      <c r="U4191" s="5"/>
    </row>
    <row r="4192" spans="21:21" x14ac:dyDescent="0.2">
      <c r="U4192" s="5"/>
    </row>
    <row r="4193" spans="21:21" x14ac:dyDescent="0.2">
      <c r="U4193" s="5"/>
    </row>
    <row r="4194" spans="21:21" x14ac:dyDescent="0.2">
      <c r="U4194" s="5"/>
    </row>
    <row r="4195" spans="21:21" x14ac:dyDescent="0.2">
      <c r="U4195" s="5"/>
    </row>
    <row r="4196" spans="21:21" x14ac:dyDescent="0.2">
      <c r="U4196" s="5"/>
    </row>
    <row r="4197" spans="21:21" x14ac:dyDescent="0.2">
      <c r="U4197" s="5"/>
    </row>
    <row r="4198" spans="21:21" x14ac:dyDescent="0.2">
      <c r="U4198" s="5"/>
    </row>
    <row r="4199" spans="21:21" x14ac:dyDescent="0.2">
      <c r="U4199" s="5"/>
    </row>
    <row r="4200" spans="21:21" x14ac:dyDescent="0.2">
      <c r="U4200" s="5"/>
    </row>
    <row r="4201" spans="21:21" x14ac:dyDescent="0.2">
      <c r="U4201" s="5"/>
    </row>
    <row r="4202" spans="21:21" x14ac:dyDescent="0.2">
      <c r="U4202" s="5"/>
    </row>
    <row r="4203" spans="21:21" x14ac:dyDescent="0.2">
      <c r="U4203" s="5"/>
    </row>
    <row r="4204" spans="21:21" x14ac:dyDescent="0.2">
      <c r="U4204" s="5"/>
    </row>
    <row r="4205" spans="21:21" x14ac:dyDescent="0.2">
      <c r="U4205" s="5"/>
    </row>
    <row r="4206" spans="21:21" x14ac:dyDescent="0.2">
      <c r="U4206" s="5"/>
    </row>
    <row r="4207" spans="21:21" x14ac:dyDescent="0.2">
      <c r="U4207" s="5"/>
    </row>
    <row r="4208" spans="21:21" x14ac:dyDescent="0.2">
      <c r="U4208" s="5"/>
    </row>
    <row r="4209" spans="21:21" x14ac:dyDescent="0.2">
      <c r="U4209" s="5"/>
    </row>
    <row r="4210" spans="21:21" x14ac:dyDescent="0.2">
      <c r="U4210" s="5"/>
    </row>
    <row r="4211" spans="21:21" x14ac:dyDescent="0.2">
      <c r="U4211" s="5"/>
    </row>
    <row r="4212" spans="21:21" x14ac:dyDescent="0.2">
      <c r="U4212" s="5"/>
    </row>
    <row r="4213" spans="21:21" x14ac:dyDescent="0.2">
      <c r="U4213" s="5"/>
    </row>
    <row r="4214" spans="21:21" x14ac:dyDescent="0.2">
      <c r="U4214" s="5"/>
    </row>
    <row r="4215" spans="21:21" x14ac:dyDescent="0.2">
      <c r="U4215" s="5"/>
    </row>
    <row r="4216" spans="21:21" x14ac:dyDescent="0.2">
      <c r="U4216" s="5"/>
    </row>
    <row r="4217" spans="21:21" x14ac:dyDescent="0.2">
      <c r="U4217" s="5"/>
    </row>
    <row r="4218" spans="21:21" x14ac:dyDescent="0.2">
      <c r="U4218" s="5"/>
    </row>
    <row r="4219" spans="21:21" x14ac:dyDescent="0.2">
      <c r="U4219" s="5"/>
    </row>
    <row r="4220" spans="21:21" x14ac:dyDescent="0.2">
      <c r="U4220" s="5"/>
    </row>
    <row r="4221" spans="21:21" x14ac:dyDescent="0.2">
      <c r="U4221" s="5"/>
    </row>
    <row r="4222" spans="21:21" x14ac:dyDescent="0.2">
      <c r="U4222" s="5"/>
    </row>
    <row r="4223" spans="21:21" x14ac:dyDescent="0.2">
      <c r="U4223" s="5"/>
    </row>
    <row r="4224" spans="21:21" x14ac:dyDescent="0.2">
      <c r="U4224" s="5"/>
    </row>
    <row r="4225" spans="21:21" x14ac:dyDescent="0.2">
      <c r="U4225" s="5"/>
    </row>
    <row r="4226" spans="21:21" x14ac:dyDescent="0.2">
      <c r="U4226" s="5"/>
    </row>
    <row r="4227" spans="21:21" x14ac:dyDescent="0.2">
      <c r="U4227" s="5"/>
    </row>
    <row r="4228" spans="21:21" x14ac:dyDescent="0.2">
      <c r="U4228" s="5"/>
    </row>
    <row r="4229" spans="21:21" x14ac:dyDescent="0.2">
      <c r="U4229" s="5"/>
    </row>
    <row r="4230" spans="21:21" x14ac:dyDescent="0.2">
      <c r="U4230" s="5"/>
    </row>
    <row r="4231" spans="21:21" x14ac:dyDescent="0.2">
      <c r="U4231" s="5"/>
    </row>
    <row r="4232" spans="21:21" x14ac:dyDescent="0.2">
      <c r="U4232" s="5"/>
    </row>
    <row r="4233" spans="21:21" x14ac:dyDescent="0.2">
      <c r="U4233" s="5"/>
    </row>
    <row r="4234" spans="21:21" x14ac:dyDescent="0.2">
      <c r="U4234" s="5"/>
    </row>
    <row r="4235" spans="21:21" x14ac:dyDescent="0.2">
      <c r="U4235" s="5"/>
    </row>
    <row r="4236" spans="21:21" x14ac:dyDescent="0.2">
      <c r="U4236" s="5"/>
    </row>
    <row r="4237" spans="21:21" x14ac:dyDescent="0.2">
      <c r="U4237" s="5"/>
    </row>
    <row r="4238" spans="21:21" x14ac:dyDescent="0.2">
      <c r="U4238" s="5"/>
    </row>
    <row r="4239" spans="21:21" x14ac:dyDescent="0.2">
      <c r="U4239" s="5"/>
    </row>
    <row r="4240" spans="21:21" x14ac:dyDescent="0.2">
      <c r="U4240" s="5"/>
    </row>
    <row r="4241" spans="21:21" x14ac:dyDescent="0.2">
      <c r="U4241" s="5"/>
    </row>
    <row r="4242" spans="21:21" x14ac:dyDescent="0.2">
      <c r="U4242" s="5"/>
    </row>
    <row r="4243" spans="21:21" x14ac:dyDescent="0.2">
      <c r="U4243" s="5"/>
    </row>
    <row r="4244" spans="21:21" x14ac:dyDescent="0.2">
      <c r="U4244" s="5"/>
    </row>
    <row r="4245" spans="21:21" x14ac:dyDescent="0.2">
      <c r="U4245" s="5"/>
    </row>
    <row r="4246" spans="21:21" x14ac:dyDescent="0.2">
      <c r="U4246" s="5"/>
    </row>
    <row r="4247" spans="21:21" x14ac:dyDescent="0.2">
      <c r="U4247" s="5"/>
    </row>
    <row r="4248" spans="21:21" x14ac:dyDescent="0.2">
      <c r="U4248" s="5"/>
    </row>
    <row r="4249" spans="21:21" x14ac:dyDescent="0.2">
      <c r="U4249" s="5"/>
    </row>
    <row r="4250" spans="21:21" x14ac:dyDescent="0.2">
      <c r="U4250" s="5"/>
    </row>
    <row r="4251" spans="21:21" x14ac:dyDescent="0.2">
      <c r="U4251" s="5"/>
    </row>
    <row r="4252" spans="21:21" x14ac:dyDescent="0.2">
      <c r="U4252" s="5"/>
    </row>
    <row r="4253" spans="21:21" x14ac:dyDescent="0.2">
      <c r="U4253" s="5"/>
    </row>
    <row r="4254" spans="21:21" x14ac:dyDescent="0.2">
      <c r="U4254" s="5"/>
    </row>
    <row r="4255" spans="21:21" x14ac:dyDescent="0.2">
      <c r="U4255" s="5"/>
    </row>
    <row r="4256" spans="21:21" x14ac:dyDescent="0.2">
      <c r="U4256" s="5"/>
    </row>
    <row r="4257" spans="21:21" x14ac:dyDescent="0.2">
      <c r="U4257" s="5"/>
    </row>
    <row r="4258" spans="21:21" x14ac:dyDescent="0.2">
      <c r="U4258" s="5"/>
    </row>
    <row r="4259" spans="21:21" x14ac:dyDescent="0.2">
      <c r="U4259" s="5"/>
    </row>
    <row r="4260" spans="21:21" x14ac:dyDescent="0.2">
      <c r="U4260" s="5"/>
    </row>
    <row r="4261" spans="21:21" x14ac:dyDescent="0.2">
      <c r="U4261" s="5"/>
    </row>
    <row r="4262" spans="21:21" x14ac:dyDescent="0.2">
      <c r="U4262" s="5"/>
    </row>
    <row r="4263" spans="21:21" x14ac:dyDescent="0.2">
      <c r="U4263" s="5"/>
    </row>
    <row r="4264" spans="21:21" x14ac:dyDescent="0.2">
      <c r="U4264" s="5"/>
    </row>
    <row r="4265" spans="21:21" x14ac:dyDescent="0.2">
      <c r="U4265" s="5"/>
    </row>
    <row r="4266" spans="21:21" x14ac:dyDescent="0.2">
      <c r="U4266" s="5"/>
    </row>
    <row r="4267" spans="21:21" x14ac:dyDescent="0.2">
      <c r="U4267" s="5"/>
    </row>
    <row r="4268" spans="21:21" x14ac:dyDescent="0.2">
      <c r="U4268" s="5"/>
    </row>
    <row r="4269" spans="21:21" x14ac:dyDescent="0.2">
      <c r="U4269" s="5"/>
    </row>
    <row r="4270" spans="21:21" x14ac:dyDescent="0.2">
      <c r="U4270" s="5"/>
    </row>
    <row r="4271" spans="21:21" x14ac:dyDescent="0.2">
      <c r="U4271" s="5"/>
    </row>
    <row r="4272" spans="21:21" x14ac:dyDescent="0.2">
      <c r="U4272" s="5"/>
    </row>
    <row r="4273" spans="21:21" x14ac:dyDescent="0.2">
      <c r="U4273" s="5"/>
    </row>
    <row r="4274" spans="21:21" x14ac:dyDescent="0.2">
      <c r="U4274" s="5"/>
    </row>
    <row r="4275" spans="21:21" x14ac:dyDescent="0.2">
      <c r="U4275" s="5"/>
    </row>
    <row r="4276" spans="21:21" x14ac:dyDescent="0.2">
      <c r="U4276" s="5"/>
    </row>
    <row r="4277" spans="21:21" x14ac:dyDescent="0.2">
      <c r="U4277" s="5"/>
    </row>
    <row r="4278" spans="21:21" x14ac:dyDescent="0.2">
      <c r="U4278" s="5"/>
    </row>
    <row r="4279" spans="21:21" x14ac:dyDescent="0.2">
      <c r="U4279" s="5"/>
    </row>
    <row r="4280" spans="21:21" x14ac:dyDescent="0.2">
      <c r="U4280" s="5"/>
    </row>
    <row r="4281" spans="21:21" x14ac:dyDescent="0.2">
      <c r="U4281" s="5"/>
    </row>
    <row r="4282" spans="21:21" x14ac:dyDescent="0.2">
      <c r="U4282" s="5"/>
    </row>
    <row r="4283" spans="21:21" x14ac:dyDescent="0.2">
      <c r="U4283" s="5"/>
    </row>
    <row r="4284" spans="21:21" x14ac:dyDescent="0.2">
      <c r="U4284" s="5"/>
    </row>
    <row r="4285" spans="21:21" x14ac:dyDescent="0.2">
      <c r="U4285" s="5"/>
    </row>
    <row r="4286" spans="21:21" x14ac:dyDescent="0.2">
      <c r="U4286" s="5"/>
    </row>
    <row r="4287" spans="21:21" x14ac:dyDescent="0.2">
      <c r="U4287" s="5"/>
    </row>
    <row r="4288" spans="21:21" x14ac:dyDescent="0.2">
      <c r="U4288" s="5"/>
    </row>
    <row r="4289" spans="21:21" x14ac:dyDescent="0.2">
      <c r="U4289" s="5"/>
    </row>
    <row r="4290" spans="21:21" x14ac:dyDescent="0.2">
      <c r="U4290" s="5"/>
    </row>
    <row r="4291" spans="21:21" x14ac:dyDescent="0.2">
      <c r="U4291" s="5"/>
    </row>
    <row r="4292" spans="21:21" x14ac:dyDescent="0.2">
      <c r="U4292" s="5"/>
    </row>
    <row r="4293" spans="21:21" x14ac:dyDescent="0.2">
      <c r="U4293" s="5"/>
    </row>
    <row r="4294" spans="21:21" x14ac:dyDescent="0.2">
      <c r="U4294" s="5"/>
    </row>
    <row r="4295" spans="21:21" x14ac:dyDescent="0.2">
      <c r="U4295" s="5"/>
    </row>
    <row r="4296" spans="21:21" x14ac:dyDescent="0.2">
      <c r="U4296" s="5"/>
    </row>
    <row r="4297" spans="21:21" x14ac:dyDescent="0.2">
      <c r="U4297" s="5"/>
    </row>
    <row r="4298" spans="21:21" x14ac:dyDescent="0.2">
      <c r="U4298" s="5"/>
    </row>
    <row r="4299" spans="21:21" x14ac:dyDescent="0.2">
      <c r="U4299" s="5"/>
    </row>
    <row r="4300" spans="21:21" x14ac:dyDescent="0.2">
      <c r="U4300" s="5"/>
    </row>
    <row r="4301" spans="21:21" x14ac:dyDescent="0.2">
      <c r="U4301" s="5"/>
    </row>
    <row r="4302" spans="21:21" x14ac:dyDescent="0.2">
      <c r="U4302" s="5"/>
    </row>
    <row r="4303" spans="21:21" x14ac:dyDescent="0.2">
      <c r="U4303" s="5"/>
    </row>
    <row r="4304" spans="21:21" x14ac:dyDescent="0.2">
      <c r="U4304" s="5"/>
    </row>
    <row r="4305" spans="21:21" x14ac:dyDescent="0.2">
      <c r="U4305" s="5"/>
    </row>
    <row r="4306" spans="21:21" x14ac:dyDescent="0.2">
      <c r="U4306" s="5"/>
    </row>
    <row r="4307" spans="21:21" x14ac:dyDescent="0.2">
      <c r="U4307" s="5"/>
    </row>
    <row r="4308" spans="21:21" x14ac:dyDescent="0.2">
      <c r="U4308" s="5"/>
    </row>
    <row r="4309" spans="21:21" x14ac:dyDescent="0.2">
      <c r="U4309" s="5"/>
    </row>
    <row r="4310" spans="21:21" x14ac:dyDescent="0.2">
      <c r="U4310" s="5"/>
    </row>
    <row r="4311" spans="21:21" x14ac:dyDescent="0.2">
      <c r="U4311" s="5"/>
    </row>
    <row r="4312" spans="21:21" x14ac:dyDescent="0.2">
      <c r="U4312" s="5"/>
    </row>
    <row r="4313" spans="21:21" x14ac:dyDescent="0.2">
      <c r="U4313" s="5"/>
    </row>
    <row r="4314" spans="21:21" x14ac:dyDescent="0.2">
      <c r="U4314" s="5"/>
    </row>
    <row r="4315" spans="21:21" x14ac:dyDescent="0.2">
      <c r="U4315" s="5"/>
    </row>
    <row r="4316" spans="21:21" x14ac:dyDescent="0.2">
      <c r="U4316" s="5"/>
    </row>
    <row r="4317" spans="21:21" x14ac:dyDescent="0.2">
      <c r="U4317" s="5"/>
    </row>
    <row r="4318" spans="21:21" x14ac:dyDescent="0.2">
      <c r="U4318" s="5"/>
    </row>
    <row r="4319" spans="21:21" x14ac:dyDescent="0.2">
      <c r="U4319" s="5"/>
    </row>
    <row r="4320" spans="21:21" x14ac:dyDescent="0.2">
      <c r="U4320" s="5"/>
    </row>
    <row r="4321" spans="21:21" x14ac:dyDescent="0.2">
      <c r="U4321" s="5"/>
    </row>
    <row r="4322" spans="21:21" x14ac:dyDescent="0.2">
      <c r="U4322" s="5"/>
    </row>
    <row r="4323" spans="21:21" x14ac:dyDescent="0.2">
      <c r="U4323" s="5"/>
    </row>
    <row r="4324" spans="21:21" x14ac:dyDescent="0.2">
      <c r="U4324" s="5"/>
    </row>
    <row r="4325" spans="21:21" x14ac:dyDescent="0.2">
      <c r="U4325" s="5"/>
    </row>
    <row r="4326" spans="21:21" x14ac:dyDescent="0.2">
      <c r="U4326" s="5"/>
    </row>
    <row r="4327" spans="21:21" x14ac:dyDescent="0.2">
      <c r="U4327" s="5"/>
    </row>
    <row r="4328" spans="21:21" x14ac:dyDescent="0.2">
      <c r="U4328" s="5"/>
    </row>
    <row r="4329" spans="21:21" x14ac:dyDescent="0.2">
      <c r="U4329" s="5"/>
    </row>
    <row r="4330" spans="21:21" x14ac:dyDescent="0.2">
      <c r="U4330" s="5"/>
    </row>
    <row r="4331" spans="21:21" x14ac:dyDescent="0.2">
      <c r="U4331" s="5"/>
    </row>
    <row r="4332" spans="21:21" x14ac:dyDescent="0.2">
      <c r="U4332" s="5"/>
    </row>
    <row r="4333" spans="21:21" x14ac:dyDescent="0.2">
      <c r="U4333" s="5"/>
    </row>
    <row r="4334" spans="21:21" x14ac:dyDescent="0.2">
      <c r="U4334" s="5"/>
    </row>
    <row r="4335" spans="21:21" x14ac:dyDescent="0.2">
      <c r="U4335" s="5"/>
    </row>
    <row r="4336" spans="21:21" x14ac:dyDescent="0.2">
      <c r="U4336" s="5"/>
    </row>
    <row r="4337" spans="21:21" x14ac:dyDescent="0.2">
      <c r="U4337" s="5"/>
    </row>
    <row r="4338" spans="21:21" x14ac:dyDescent="0.2">
      <c r="U4338" s="5"/>
    </row>
    <row r="4339" spans="21:21" x14ac:dyDescent="0.2">
      <c r="U4339" s="5"/>
    </row>
    <row r="4340" spans="21:21" x14ac:dyDescent="0.2">
      <c r="U4340" s="5"/>
    </row>
    <row r="4341" spans="21:21" x14ac:dyDescent="0.2">
      <c r="U4341" s="5"/>
    </row>
    <row r="4342" spans="21:21" x14ac:dyDescent="0.2">
      <c r="U4342" s="5"/>
    </row>
    <row r="4343" spans="21:21" x14ac:dyDescent="0.2">
      <c r="U4343" s="5"/>
    </row>
    <row r="4344" spans="21:21" x14ac:dyDescent="0.2">
      <c r="U4344" s="5"/>
    </row>
    <row r="4345" spans="21:21" x14ac:dyDescent="0.2">
      <c r="U4345" s="5"/>
    </row>
    <row r="4346" spans="21:21" x14ac:dyDescent="0.2">
      <c r="U4346" s="5"/>
    </row>
    <row r="4347" spans="21:21" x14ac:dyDescent="0.2">
      <c r="U4347" s="5"/>
    </row>
    <row r="4348" spans="21:21" x14ac:dyDescent="0.2">
      <c r="U4348" s="5"/>
    </row>
    <row r="4349" spans="21:21" x14ac:dyDescent="0.2">
      <c r="U4349" s="5"/>
    </row>
    <row r="4350" spans="21:21" x14ac:dyDescent="0.2">
      <c r="U4350" s="5"/>
    </row>
    <row r="4351" spans="21:21" x14ac:dyDescent="0.2">
      <c r="U4351" s="5"/>
    </row>
    <row r="4352" spans="21:21" x14ac:dyDescent="0.2">
      <c r="U4352" s="5"/>
    </row>
    <row r="4353" spans="21:21" x14ac:dyDescent="0.2">
      <c r="U4353" s="5"/>
    </row>
    <row r="4354" spans="21:21" x14ac:dyDescent="0.2">
      <c r="U4354" s="5"/>
    </row>
    <row r="4355" spans="21:21" x14ac:dyDescent="0.2">
      <c r="U4355" s="5"/>
    </row>
    <row r="4356" spans="21:21" x14ac:dyDescent="0.2">
      <c r="U4356" s="5"/>
    </row>
    <row r="4357" spans="21:21" x14ac:dyDescent="0.2">
      <c r="U4357" s="5"/>
    </row>
    <row r="4358" spans="21:21" x14ac:dyDescent="0.2">
      <c r="U4358" s="5"/>
    </row>
    <row r="4359" spans="21:21" x14ac:dyDescent="0.2">
      <c r="U4359" s="5"/>
    </row>
    <row r="4360" spans="21:21" x14ac:dyDescent="0.2">
      <c r="U4360" s="5"/>
    </row>
    <row r="4361" spans="21:21" x14ac:dyDescent="0.2">
      <c r="U4361" s="5"/>
    </row>
    <row r="4362" spans="21:21" x14ac:dyDescent="0.2">
      <c r="U4362" s="5"/>
    </row>
    <row r="4363" spans="21:21" x14ac:dyDescent="0.2">
      <c r="U4363" s="5"/>
    </row>
    <row r="4364" spans="21:21" x14ac:dyDescent="0.2">
      <c r="U4364" s="5"/>
    </row>
    <row r="4365" spans="21:21" x14ac:dyDescent="0.2">
      <c r="U4365" s="5"/>
    </row>
    <row r="4366" spans="21:21" x14ac:dyDescent="0.2">
      <c r="U4366" s="5"/>
    </row>
    <row r="4367" spans="21:21" x14ac:dyDescent="0.2">
      <c r="U4367" s="5"/>
    </row>
    <row r="4368" spans="21:21" x14ac:dyDescent="0.2">
      <c r="U4368" s="5"/>
    </row>
    <row r="4369" spans="21:21" x14ac:dyDescent="0.2">
      <c r="U4369" s="5"/>
    </row>
    <row r="4370" spans="21:21" x14ac:dyDescent="0.2">
      <c r="U4370" s="5"/>
    </row>
    <row r="4371" spans="21:21" x14ac:dyDescent="0.2">
      <c r="U4371" s="5"/>
    </row>
    <row r="4372" spans="21:21" x14ac:dyDescent="0.2">
      <c r="U4372" s="5"/>
    </row>
    <row r="4373" spans="21:21" x14ac:dyDescent="0.2">
      <c r="U4373" s="5"/>
    </row>
    <row r="4374" spans="21:21" x14ac:dyDescent="0.2">
      <c r="U4374" s="5"/>
    </row>
    <row r="4375" spans="21:21" x14ac:dyDescent="0.2">
      <c r="U4375" s="5"/>
    </row>
    <row r="4376" spans="21:21" x14ac:dyDescent="0.2">
      <c r="U4376" s="5"/>
    </row>
    <row r="4377" spans="21:21" x14ac:dyDescent="0.2">
      <c r="U4377" s="5"/>
    </row>
    <row r="4378" spans="21:21" x14ac:dyDescent="0.2">
      <c r="U4378" s="5"/>
    </row>
    <row r="4379" spans="21:21" x14ac:dyDescent="0.2">
      <c r="U4379" s="5"/>
    </row>
    <row r="4380" spans="21:21" x14ac:dyDescent="0.2">
      <c r="U4380" s="5"/>
    </row>
    <row r="4381" spans="21:21" x14ac:dyDescent="0.2">
      <c r="U4381" s="5"/>
    </row>
    <row r="4382" spans="21:21" x14ac:dyDescent="0.2">
      <c r="U4382" s="5"/>
    </row>
    <row r="4383" spans="21:21" x14ac:dyDescent="0.2">
      <c r="U4383" s="5"/>
    </row>
    <row r="4384" spans="21:21" x14ac:dyDescent="0.2">
      <c r="U4384" s="5"/>
    </row>
    <row r="4385" spans="21:21" x14ac:dyDescent="0.2">
      <c r="U4385" s="5"/>
    </row>
    <row r="4386" spans="21:21" x14ac:dyDescent="0.2">
      <c r="U4386" s="5"/>
    </row>
    <row r="4387" spans="21:21" x14ac:dyDescent="0.2">
      <c r="U4387" s="5"/>
    </row>
    <row r="4388" spans="21:21" x14ac:dyDescent="0.2">
      <c r="U4388" s="5"/>
    </row>
    <row r="4389" spans="21:21" x14ac:dyDescent="0.2">
      <c r="U4389" s="5"/>
    </row>
    <row r="4390" spans="21:21" x14ac:dyDescent="0.2">
      <c r="U4390" s="5"/>
    </row>
    <row r="4391" spans="21:21" x14ac:dyDescent="0.2">
      <c r="U4391" s="5"/>
    </row>
    <row r="4392" spans="21:21" x14ac:dyDescent="0.2">
      <c r="U4392" s="5"/>
    </row>
    <row r="4393" spans="21:21" x14ac:dyDescent="0.2">
      <c r="U4393" s="5"/>
    </row>
    <row r="4394" spans="21:21" x14ac:dyDescent="0.2">
      <c r="U4394" s="5"/>
    </row>
    <row r="4395" spans="21:21" x14ac:dyDescent="0.2">
      <c r="U4395" s="5"/>
    </row>
    <row r="4396" spans="21:21" x14ac:dyDescent="0.2">
      <c r="U4396" s="5"/>
    </row>
    <row r="4397" spans="21:21" x14ac:dyDescent="0.2">
      <c r="U4397" s="5"/>
    </row>
    <row r="4398" spans="21:21" x14ac:dyDescent="0.2">
      <c r="U4398" s="5"/>
    </row>
    <row r="4399" spans="21:21" x14ac:dyDescent="0.2">
      <c r="U4399" s="5"/>
    </row>
    <row r="4400" spans="21:21" x14ac:dyDescent="0.2">
      <c r="U4400" s="5"/>
    </row>
    <row r="4401" spans="21:21" x14ac:dyDescent="0.2">
      <c r="U4401" s="5"/>
    </row>
    <row r="4402" spans="21:21" x14ac:dyDescent="0.2">
      <c r="U4402" s="5"/>
    </row>
    <row r="4403" spans="21:21" x14ac:dyDescent="0.2">
      <c r="U4403" s="5"/>
    </row>
    <row r="4404" spans="21:21" x14ac:dyDescent="0.2">
      <c r="U4404" s="5"/>
    </row>
    <row r="4405" spans="21:21" x14ac:dyDescent="0.2">
      <c r="U4405" s="5"/>
    </row>
    <row r="4406" spans="21:21" x14ac:dyDescent="0.2">
      <c r="U4406" s="5"/>
    </row>
    <row r="4407" spans="21:21" x14ac:dyDescent="0.2">
      <c r="U4407" s="5"/>
    </row>
    <row r="4408" spans="21:21" x14ac:dyDescent="0.2">
      <c r="U4408" s="5"/>
    </row>
    <row r="4409" spans="21:21" x14ac:dyDescent="0.2">
      <c r="U4409" s="5"/>
    </row>
    <row r="4410" spans="21:21" x14ac:dyDescent="0.2">
      <c r="U4410" s="5"/>
    </row>
    <row r="4411" spans="21:21" x14ac:dyDescent="0.2">
      <c r="U4411" s="5"/>
    </row>
    <row r="4412" spans="21:21" x14ac:dyDescent="0.2">
      <c r="U4412" s="5"/>
    </row>
    <row r="4413" spans="21:21" x14ac:dyDescent="0.2">
      <c r="U4413" s="5"/>
    </row>
    <row r="4414" spans="21:21" x14ac:dyDescent="0.2">
      <c r="U4414" s="5"/>
    </row>
    <row r="4415" spans="21:21" x14ac:dyDescent="0.2">
      <c r="U4415" s="5"/>
    </row>
    <row r="4416" spans="21:21" x14ac:dyDescent="0.2">
      <c r="U4416" s="5"/>
    </row>
    <row r="4417" spans="21:21" x14ac:dyDescent="0.2">
      <c r="U4417" s="5"/>
    </row>
    <row r="4418" spans="21:21" x14ac:dyDescent="0.2">
      <c r="U4418" s="5"/>
    </row>
    <row r="4419" spans="21:21" x14ac:dyDescent="0.2">
      <c r="U4419" s="5"/>
    </row>
    <row r="4420" spans="21:21" x14ac:dyDescent="0.2">
      <c r="U4420" s="5"/>
    </row>
    <row r="4421" spans="21:21" x14ac:dyDescent="0.2">
      <c r="U4421" s="5"/>
    </row>
    <row r="4422" spans="21:21" x14ac:dyDescent="0.2">
      <c r="U4422" s="5"/>
    </row>
    <row r="4423" spans="21:21" x14ac:dyDescent="0.2">
      <c r="U4423" s="5"/>
    </row>
    <row r="4424" spans="21:21" x14ac:dyDescent="0.2">
      <c r="U4424" s="5"/>
    </row>
    <row r="4425" spans="21:21" x14ac:dyDescent="0.2">
      <c r="U4425" s="5"/>
    </row>
    <row r="4426" spans="21:21" x14ac:dyDescent="0.2">
      <c r="U4426" s="5"/>
    </row>
    <row r="4427" spans="21:21" x14ac:dyDescent="0.2">
      <c r="U4427" s="5"/>
    </row>
    <row r="4428" spans="21:21" x14ac:dyDescent="0.2">
      <c r="U4428" s="5"/>
    </row>
    <row r="4429" spans="21:21" x14ac:dyDescent="0.2">
      <c r="U4429" s="5"/>
    </row>
    <row r="4430" spans="21:21" x14ac:dyDescent="0.2">
      <c r="U4430" s="5"/>
    </row>
    <row r="4431" spans="21:21" x14ac:dyDescent="0.2">
      <c r="U4431" s="5"/>
    </row>
    <row r="4432" spans="21:21" x14ac:dyDescent="0.2">
      <c r="U4432" s="5"/>
    </row>
    <row r="4433" spans="21:21" x14ac:dyDescent="0.2">
      <c r="U4433" s="5"/>
    </row>
    <row r="4434" spans="21:21" x14ac:dyDescent="0.2">
      <c r="U4434" s="5"/>
    </row>
    <row r="4435" spans="21:21" x14ac:dyDescent="0.2">
      <c r="U4435" s="5"/>
    </row>
    <row r="4436" spans="21:21" x14ac:dyDescent="0.2">
      <c r="U4436" s="5"/>
    </row>
    <row r="4437" spans="21:21" x14ac:dyDescent="0.2">
      <c r="U4437" s="5"/>
    </row>
    <row r="4438" spans="21:21" x14ac:dyDescent="0.2">
      <c r="U4438" s="5"/>
    </row>
    <row r="4439" spans="21:21" x14ac:dyDescent="0.2">
      <c r="U4439" s="5"/>
    </row>
    <row r="4440" spans="21:21" x14ac:dyDescent="0.2">
      <c r="U4440" s="5"/>
    </row>
    <row r="4441" spans="21:21" x14ac:dyDescent="0.2">
      <c r="U4441" s="5"/>
    </row>
    <row r="4442" spans="21:21" x14ac:dyDescent="0.2">
      <c r="U4442" s="5"/>
    </row>
    <row r="4443" spans="21:21" x14ac:dyDescent="0.2">
      <c r="U4443" s="5"/>
    </row>
    <row r="4444" spans="21:21" x14ac:dyDescent="0.2">
      <c r="U4444" s="5"/>
    </row>
    <row r="4445" spans="21:21" x14ac:dyDescent="0.2">
      <c r="U4445" s="5"/>
    </row>
    <row r="4446" spans="21:21" x14ac:dyDescent="0.2">
      <c r="U4446" s="5"/>
    </row>
    <row r="4447" spans="21:21" x14ac:dyDescent="0.2">
      <c r="U4447" s="5"/>
    </row>
    <row r="4448" spans="21:21" x14ac:dyDescent="0.2">
      <c r="U4448" s="5"/>
    </row>
    <row r="4449" spans="21:21" x14ac:dyDescent="0.2">
      <c r="U4449" s="5"/>
    </row>
    <row r="4450" spans="21:21" x14ac:dyDescent="0.2">
      <c r="U4450" s="5"/>
    </row>
    <row r="4451" spans="21:21" x14ac:dyDescent="0.2">
      <c r="U4451" s="5"/>
    </row>
    <row r="4452" spans="21:21" x14ac:dyDescent="0.2">
      <c r="U4452" s="5"/>
    </row>
    <row r="4453" spans="21:21" x14ac:dyDescent="0.2">
      <c r="U4453" s="5"/>
    </row>
    <row r="4454" spans="21:21" x14ac:dyDescent="0.2">
      <c r="U4454" s="5"/>
    </row>
    <row r="4455" spans="21:21" x14ac:dyDescent="0.2">
      <c r="U4455" s="5"/>
    </row>
    <row r="4456" spans="21:21" x14ac:dyDescent="0.2">
      <c r="U4456" s="5"/>
    </row>
    <row r="4457" spans="21:21" x14ac:dyDescent="0.2">
      <c r="U4457" s="5"/>
    </row>
    <row r="4458" spans="21:21" x14ac:dyDescent="0.2">
      <c r="U4458" s="5"/>
    </row>
    <row r="4459" spans="21:21" x14ac:dyDescent="0.2">
      <c r="U4459" s="5"/>
    </row>
    <row r="4460" spans="21:21" x14ac:dyDescent="0.2">
      <c r="U4460" s="5"/>
    </row>
    <row r="4461" spans="21:21" x14ac:dyDescent="0.2">
      <c r="U4461" s="5"/>
    </row>
    <row r="4462" spans="21:21" x14ac:dyDescent="0.2">
      <c r="U4462" s="5"/>
    </row>
    <row r="4463" spans="21:21" x14ac:dyDescent="0.2">
      <c r="U4463" s="5"/>
    </row>
    <row r="4464" spans="21:21" x14ac:dyDescent="0.2">
      <c r="U4464" s="5"/>
    </row>
    <row r="4465" spans="21:21" x14ac:dyDescent="0.2">
      <c r="U4465" s="5"/>
    </row>
    <row r="4466" spans="21:21" x14ac:dyDescent="0.2">
      <c r="U4466" s="5"/>
    </row>
    <row r="4467" spans="21:21" x14ac:dyDescent="0.2">
      <c r="U4467" s="5"/>
    </row>
    <row r="4468" spans="21:21" x14ac:dyDescent="0.2">
      <c r="U4468" s="5"/>
    </row>
    <row r="4469" spans="21:21" x14ac:dyDescent="0.2">
      <c r="U4469" s="5"/>
    </row>
    <row r="4470" spans="21:21" x14ac:dyDescent="0.2">
      <c r="U4470" s="5"/>
    </row>
    <row r="4471" spans="21:21" x14ac:dyDescent="0.2">
      <c r="U4471" s="5"/>
    </row>
    <row r="4472" spans="21:21" x14ac:dyDescent="0.2">
      <c r="U4472" s="5"/>
    </row>
    <row r="4473" spans="21:21" x14ac:dyDescent="0.2">
      <c r="U4473" s="5"/>
    </row>
    <row r="4474" spans="21:21" x14ac:dyDescent="0.2">
      <c r="U4474" s="5"/>
    </row>
    <row r="4475" spans="21:21" x14ac:dyDescent="0.2">
      <c r="U4475" s="5"/>
    </row>
    <row r="4476" spans="21:21" x14ac:dyDescent="0.2">
      <c r="U4476" s="5"/>
    </row>
    <row r="4477" spans="21:21" x14ac:dyDescent="0.2">
      <c r="U4477" s="5"/>
    </row>
    <row r="4478" spans="21:21" x14ac:dyDescent="0.2">
      <c r="U4478" s="5"/>
    </row>
    <row r="4479" spans="21:21" x14ac:dyDescent="0.2">
      <c r="U4479" s="5"/>
    </row>
    <row r="4480" spans="21:21" x14ac:dyDescent="0.2">
      <c r="U4480" s="5"/>
    </row>
    <row r="4481" spans="21:21" x14ac:dyDescent="0.2">
      <c r="U4481" s="5"/>
    </row>
    <row r="4482" spans="21:21" x14ac:dyDescent="0.2">
      <c r="U4482" s="5"/>
    </row>
    <row r="4483" spans="21:21" x14ac:dyDescent="0.2">
      <c r="U4483" s="5"/>
    </row>
    <row r="4484" spans="21:21" x14ac:dyDescent="0.2">
      <c r="U4484" s="5"/>
    </row>
    <row r="4485" spans="21:21" x14ac:dyDescent="0.2">
      <c r="U4485" s="5"/>
    </row>
    <row r="4486" spans="21:21" x14ac:dyDescent="0.2">
      <c r="U4486" s="5"/>
    </row>
    <row r="4487" spans="21:21" x14ac:dyDescent="0.2">
      <c r="U4487" s="5"/>
    </row>
    <row r="4488" spans="21:21" x14ac:dyDescent="0.2">
      <c r="U4488" s="5"/>
    </row>
    <row r="4489" spans="21:21" x14ac:dyDescent="0.2">
      <c r="U4489" s="5"/>
    </row>
    <row r="4490" spans="21:21" x14ac:dyDescent="0.2">
      <c r="U4490" s="5"/>
    </row>
    <row r="4491" spans="21:21" x14ac:dyDescent="0.2">
      <c r="U4491" s="5"/>
    </row>
    <row r="4492" spans="21:21" x14ac:dyDescent="0.2">
      <c r="U4492" s="5"/>
    </row>
    <row r="4493" spans="21:21" x14ac:dyDescent="0.2">
      <c r="U4493" s="5"/>
    </row>
    <row r="4494" spans="21:21" x14ac:dyDescent="0.2">
      <c r="U4494" s="5"/>
    </row>
    <row r="4495" spans="21:21" x14ac:dyDescent="0.2">
      <c r="U4495" s="5"/>
    </row>
    <row r="4496" spans="21:21" x14ac:dyDescent="0.2">
      <c r="U4496" s="5"/>
    </row>
    <row r="4497" spans="21:21" x14ac:dyDescent="0.2">
      <c r="U4497" s="5"/>
    </row>
    <row r="4498" spans="21:21" x14ac:dyDescent="0.2">
      <c r="U4498" s="5"/>
    </row>
    <row r="4499" spans="21:21" x14ac:dyDescent="0.2">
      <c r="U4499" s="5"/>
    </row>
    <row r="4500" spans="21:21" x14ac:dyDescent="0.2">
      <c r="U4500" s="5"/>
    </row>
    <row r="4501" spans="21:21" x14ac:dyDescent="0.2">
      <c r="U4501" s="5"/>
    </row>
    <row r="4502" spans="21:21" x14ac:dyDescent="0.2">
      <c r="U4502" s="5"/>
    </row>
    <row r="4503" spans="21:21" x14ac:dyDescent="0.2">
      <c r="U4503" s="5"/>
    </row>
    <row r="4504" spans="21:21" x14ac:dyDescent="0.2">
      <c r="U4504" s="5"/>
    </row>
    <row r="4505" spans="21:21" x14ac:dyDescent="0.2">
      <c r="U4505" s="5"/>
    </row>
    <row r="4506" spans="21:21" x14ac:dyDescent="0.2">
      <c r="U4506" s="5"/>
    </row>
    <row r="4507" spans="21:21" x14ac:dyDescent="0.2">
      <c r="U4507" s="5"/>
    </row>
    <row r="4508" spans="21:21" x14ac:dyDescent="0.2">
      <c r="U4508" s="5"/>
    </row>
    <row r="4509" spans="21:21" x14ac:dyDescent="0.2">
      <c r="U4509" s="5"/>
    </row>
    <row r="4510" spans="21:21" x14ac:dyDescent="0.2">
      <c r="U4510" s="5"/>
    </row>
    <row r="4511" spans="21:21" x14ac:dyDescent="0.2">
      <c r="U4511" s="5"/>
    </row>
    <row r="4512" spans="21:21" x14ac:dyDescent="0.2">
      <c r="U4512" s="5"/>
    </row>
    <row r="4513" spans="21:21" x14ac:dyDescent="0.2">
      <c r="U4513" s="5"/>
    </row>
    <row r="4514" spans="21:21" x14ac:dyDescent="0.2">
      <c r="U4514" s="5"/>
    </row>
    <row r="4515" spans="21:21" x14ac:dyDescent="0.2">
      <c r="U4515" s="5"/>
    </row>
    <row r="4516" spans="21:21" x14ac:dyDescent="0.2">
      <c r="U4516" s="5"/>
    </row>
    <row r="4517" spans="21:21" x14ac:dyDescent="0.2">
      <c r="U4517" s="5"/>
    </row>
    <row r="4518" spans="21:21" x14ac:dyDescent="0.2">
      <c r="U4518" s="5"/>
    </row>
    <row r="4519" spans="21:21" x14ac:dyDescent="0.2">
      <c r="U4519" s="5"/>
    </row>
    <row r="4520" spans="21:21" x14ac:dyDescent="0.2">
      <c r="U4520" s="5"/>
    </row>
    <row r="4521" spans="21:21" x14ac:dyDescent="0.2">
      <c r="U4521" s="5"/>
    </row>
    <row r="4522" spans="21:21" x14ac:dyDescent="0.2">
      <c r="U4522" s="5"/>
    </row>
    <row r="4523" spans="21:21" x14ac:dyDescent="0.2">
      <c r="U4523" s="5"/>
    </row>
    <row r="4524" spans="21:21" x14ac:dyDescent="0.2">
      <c r="U4524" s="5"/>
    </row>
    <row r="4525" spans="21:21" x14ac:dyDescent="0.2">
      <c r="U4525" s="5"/>
    </row>
    <row r="4526" spans="21:21" x14ac:dyDescent="0.2">
      <c r="U4526" s="5"/>
    </row>
    <row r="4527" spans="21:21" x14ac:dyDescent="0.2">
      <c r="U4527" s="5"/>
    </row>
    <row r="4528" spans="21:21" x14ac:dyDescent="0.2">
      <c r="U4528" s="5"/>
    </row>
    <row r="4529" spans="21:21" x14ac:dyDescent="0.2">
      <c r="U4529" s="5"/>
    </row>
    <row r="4530" spans="21:21" x14ac:dyDescent="0.2">
      <c r="U4530" s="5"/>
    </row>
    <row r="4531" spans="21:21" x14ac:dyDescent="0.2">
      <c r="U4531" s="5"/>
    </row>
    <row r="4532" spans="21:21" x14ac:dyDescent="0.2">
      <c r="U4532" s="5"/>
    </row>
    <row r="4533" spans="21:21" x14ac:dyDescent="0.2">
      <c r="U4533" s="5"/>
    </row>
    <row r="4534" spans="21:21" x14ac:dyDescent="0.2">
      <c r="U4534" s="5"/>
    </row>
    <row r="4535" spans="21:21" x14ac:dyDescent="0.2">
      <c r="U4535" s="5"/>
    </row>
    <row r="4536" spans="21:21" x14ac:dyDescent="0.2">
      <c r="U4536" s="5"/>
    </row>
    <row r="4537" spans="21:21" x14ac:dyDescent="0.2">
      <c r="U4537" s="5"/>
    </row>
    <row r="4538" spans="21:21" x14ac:dyDescent="0.2">
      <c r="U4538" s="5"/>
    </row>
    <row r="4539" spans="21:21" x14ac:dyDescent="0.2">
      <c r="U4539" s="5"/>
    </row>
    <row r="4540" spans="21:21" x14ac:dyDescent="0.2">
      <c r="U4540" s="5"/>
    </row>
    <row r="4541" spans="21:21" x14ac:dyDescent="0.2">
      <c r="U4541" s="5"/>
    </row>
    <row r="4542" spans="21:21" x14ac:dyDescent="0.2">
      <c r="U4542" s="5"/>
    </row>
    <row r="4543" spans="21:21" x14ac:dyDescent="0.2">
      <c r="U4543" s="5"/>
    </row>
    <row r="4544" spans="21:21" x14ac:dyDescent="0.2">
      <c r="U4544" s="5"/>
    </row>
    <row r="4545" spans="21:21" x14ac:dyDescent="0.2">
      <c r="U4545" s="5"/>
    </row>
    <row r="4546" spans="21:21" x14ac:dyDescent="0.2">
      <c r="U4546" s="5"/>
    </row>
    <row r="4547" spans="21:21" x14ac:dyDescent="0.2">
      <c r="U4547" s="5"/>
    </row>
    <row r="4548" spans="21:21" x14ac:dyDescent="0.2">
      <c r="U4548" s="5"/>
    </row>
    <row r="4549" spans="21:21" x14ac:dyDescent="0.2">
      <c r="U4549" s="5"/>
    </row>
    <row r="4550" spans="21:21" x14ac:dyDescent="0.2">
      <c r="U4550" s="5"/>
    </row>
    <row r="4551" spans="21:21" x14ac:dyDescent="0.2">
      <c r="U4551" s="5"/>
    </row>
    <row r="4552" spans="21:21" x14ac:dyDescent="0.2">
      <c r="U4552" s="5"/>
    </row>
    <row r="4553" spans="21:21" x14ac:dyDescent="0.2">
      <c r="U4553" s="5"/>
    </row>
    <row r="4554" spans="21:21" x14ac:dyDescent="0.2">
      <c r="U4554" s="5"/>
    </row>
    <row r="4555" spans="21:21" x14ac:dyDescent="0.2">
      <c r="U4555" s="5"/>
    </row>
    <row r="4556" spans="21:21" x14ac:dyDescent="0.2">
      <c r="U4556" s="5"/>
    </row>
    <row r="4557" spans="21:21" x14ac:dyDescent="0.2">
      <c r="U4557" s="5"/>
    </row>
    <row r="4558" spans="21:21" x14ac:dyDescent="0.2">
      <c r="U4558" s="5"/>
    </row>
    <row r="4559" spans="21:21" x14ac:dyDescent="0.2">
      <c r="U4559" s="5"/>
    </row>
    <row r="4560" spans="21:21" x14ac:dyDescent="0.2">
      <c r="U4560" s="5"/>
    </row>
    <row r="4561" spans="21:21" x14ac:dyDescent="0.2">
      <c r="U4561" s="5"/>
    </row>
    <row r="4562" spans="21:21" x14ac:dyDescent="0.2">
      <c r="U4562" s="5"/>
    </row>
    <row r="4563" spans="21:21" x14ac:dyDescent="0.2">
      <c r="U4563" s="5"/>
    </row>
    <row r="4564" spans="21:21" x14ac:dyDescent="0.2">
      <c r="U4564" s="5"/>
    </row>
    <row r="4565" spans="21:21" x14ac:dyDescent="0.2">
      <c r="U4565" s="5"/>
    </row>
    <row r="4566" spans="21:21" x14ac:dyDescent="0.2">
      <c r="U4566" s="5"/>
    </row>
    <row r="4567" spans="21:21" x14ac:dyDescent="0.2">
      <c r="U4567" s="5"/>
    </row>
    <row r="4568" spans="21:21" x14ac:dyDescent="0.2">
      <c r="U4568" s="5"/>
    </row>
    <row r="4569" spans="21:21" x14ac:dyDescent="0.2">
      <c r="U4569" s="5"/>
    </row>
    <row r="4570" spans="21:21" x14ac:dyDescent="0.2">
      <c r="U4570" s="5"/>
    </row>
    <row r="4571" spans="21:21" x14ac:dyDescent="0.2">
      <c r="U4571" s="5"/>
    </row>
    <row r="4572" spans="21:21" x14ac:dyDescent="0.2">
      <c r="U4572" s="5"/>
    </row>
    <row r="4573" spans="21:21" x14ac:dyDescent="0.2">
      <c r="U4573" s="5"/>
    </row>
    <row r="4574" spans="21:21" x14ac:dyDescent="0.2">
      <c r="U4574" s="5"/>
    </row>
    <row r="4575" spans="21:21" x14ac:dyDescent="0.2">
      <c r="U4575" s="5"/>
    </row>
    <row r="4576" spans="21:21" x14ac:dyDescent="0.2">
      <c r="U4576" s="5"/>
    </row>
    <row r="4577" spans="21:21" x14ac:dyDescent="0.2">
      <c r="U4577" s="5"/>
    </row>
    <row r="4578" spans="21:21" x14ac:dyDescent="0.2">
      <c r="U4578" s="5"/>
    </row>
    <row r="4579" spans="21:21" x14ac:dyDescent="0.2">
      <c r="U4579" s="5"/>
    </row>
    <row r="4580" spans="21:21" x14ac:dyDescent="0.2">
      <c r="U4580" s="5"/>
    </row>
    <row r="4581" spans="21:21" x14ac:dyDescent="0.2">
      <c r="U4581" s="5"/>
    </row>
    <row r="4582" spans="21:21" x14ac:dyDescent="0.2">
      <c r="U4582" s="5"/>
    </row>
    <row r="4583" spans="21:21" x14ac:dyDescent="0.2">
      <c r="U4583" s="5"/>
    </row>
    <row r="4584" spans="21:21" x14ac:dyDescent="0.2">
      <c r="U4584" s="5"/>
    </row>
    <row r="4585" spans="21:21" x14ac:dyDescent="0.2">
      <c r="U4585" s="5"/>
    </row>
    <row r="4586" spans="21:21" x14ac:dyDescent="0.2">
      <c r="U4586" s="5"/>
    </row>
    <row r="4587" spans="21:21" x14ac:dyDescent="0.2">
      <c r="U4587" s="5"/>
    </row>
    <row r="4588" spans="21:21" x14ac:dyDescent="0.2">
      <c r="U4588" s="5"/>
    </row>
    <row r="4589" spans="21:21" x14ac:dyDescent="0.2">
      <c r="U4589" s="5"/>
    </row>
    <row r="4590" spans="21:21" x14ac:dyDescent="0.2">
      <c r="U4590" s="5"/>
    </row>
    <row r="4591" spans="21:21" x14ac:dyDescent="0.2">
      <c r="U4591" s="5"/>
    </row>
    <row r="4592" spans="21:21" x14ac:dyDescent="0.2">
      <c r="U4592" s="5"/>
    </row>
    <row r="4593" spans="21:21" x14ac:dyDescent="0.2">
      <c r="U4593" s="5"/>
    </row>
    <row r="4594" spans="21:21" x14ac:dyDescent="0.2">
      <c r="U4594" s="5"/>
    </row>
    <row r="4595" spans="21:21" x14ac:dyDescent="0.2">
      <c r="U4595" s="5"/>
    </row>
    <row r="4596" spans="21:21" x14ac:dyDescent="0.2">
      <c r="U4596" s="5"/>
    </row>
    <row r="4597" spans="21:21" x14ac:dyDescent="0.2">
      <c r="U4597" s="5"/>
    </row>
    <row r="4598" spans="21:21" x14ac:dyDescent="0.2">
      <c r="U4598" s="5"/>
    </row>
    <row r="4599" spans="21:21" x14ac:dyDescent="0.2">
      <c r="U4599" s="5"/>
    </row>
    <row r="4600" spans="21:21" x14ac:dyDescent="0.2">
      <c r="U4600" s="5"/>
    </row>
    <row r="4601" spans="21:21" x14ac:dyDescent="0.2">
      <c r="U4601" s="5"/>
    </row>
    <row r="4602" spans="21:21" x14ac:dyDescent="0.2">
      <c r="U4602" s="5"/>
    </row>
    <row r="4603" spans="21:21" x14ac:dyDescent="0.2">
      <c r="U4603" s="5"/>
    </row>
    <row r="4604" spans="21:21" x14ac:dyDescent="0.2">
      <c r="U4604" s="5"/>
    </row>
    <row r="4605" spans="21:21" x14ac:dyDescent="0.2">
      <c r="U4605" s="5"/>
    </row>
    <row r="4606" spans="21:21" x14ac:dyDescent="0.2">
      <c r="U4606" s="5"/>
    </row>
    <row r="4607" spans="21:21" x14ac:dyDescent="0.2">
      <c r="U4607" s="5"/>
    </row>
    <row r="4608" spans="21:21" x14ac:dyDescent="0.2">
      <c r="U4608" s="5"/>
    </row>
    <row r="4609" spans="21:21" x14ac:dyDescent="0.2">
      <c r="U4609" s="5"/>
    </row>
    <row r="4610" spans="21:21" x14ac:dyDescent="0.2">
      <c r="U4610" s="5"/>
    </row>
    <row r="4611" spans="21:21" x14ac:dyDescent="0.2">
      <c r="U4611" s="5"/>
    </row>
    <row r="4612" spans="21:21" x14ac:dyDescent="0.2">
      <c r="U4612" s="5"/>
    </row>
    <row r="4613" spans="21:21" x14ac:dyDescent="0.2">
      <c r="U4613" s="5"/>
    </row>
    <row r="4614" spans="21:21" x14ac:dyDescent="0.2">
      <c r="U4614" s="5"/>
    </row>
    <row r="4615" spans="21:21" x14ac:dyDescent="0.2">
      <c r="U4615" s="5"/>
    </row>
    <row r="4616" spans="21:21" x14ac:dyDescent="0.2">
      <c r="U4616" s="5"/>
    </row>
    <row r="4617" spans="21:21" x14ac:dyDescent="0.2">
      <c r="U4617" s="5"/>
    </row>
    <row r="4618" spans="21:21" x14ac:dyDescent="0.2">
      <c r="U4618" s="5"/>
    </row>
    <row r="4619" spans="21:21" x14ac:dyDescent="0.2">
      <c r="U4619" s="5"/>
    </row>
    <row r="4620" spans="21:21" x14ac:dyDescent="0.2">
      <c r="U4620" s="5"/>
    </row>
    <row r="4621" spans="21:21" x14ac:dyDescent="0.2">
      <c r="U4621" s="5"/>
    </row>
    <row r="4622" spans="21:21" x14ac:dyDescent="0.2">
      <c r="U4622" s="5"/>
    </row>
    <row r="4623" spans="21:21" x14ac:dyDescent="0.2">
      <c r="U4623" s="5"/>
    </row>
    <row r="4624" spans="21:21" x14ac:dyDescent="0.2">
      <c r="U4624" s="5"/>
    </row>
    <row r="4625" spans="21:21" x14ac:dyDescent="0.2">
      <c r="U4625" s="5"/>
    </row>
    <row r="4626" spans="21:21" x14ac:dyDescent="0.2">
      <c r="U4626" s="5"/>
    </row>
    <row r="4627" spans="21:21" x14ac:dyDescent="0.2">
      <c r="U4627" s="5"/>
    </row>
    <row r="4628" spans="21:21" x14ac:dyDescent="0.2">
      <c r="U4628" s="5"/>
    </row>
    <row r="4629" spans="21:21" x14ac:dyDescent="0.2">
      <c r="U4629" s="5"/>
    </row>
    <row r="4630" spans="21:21" x14ac:dyDescent="0.2">
      <c r="U4630" s="5"/>
    </row>
    <row r="4631" spans="21:21" x14ac:dyDescent="0.2">
      <c r="U4631" s="5"/>
    </row>
    <row r="4632" spans="21:21" x14ac:dyDescent="0.2">
      <c r="U4632" s="5"/>
    </row>
    <row r="4633" spans="21:21" x14ac:dyDescent="0.2">
      <c r="U4633" s="5"/>
    </row>
    <row r="4634" spans="21:21" x14ac:dyDescent="0.2">
      <c r="U4634" s="5"/>
    </row>
    <row r="4635" spans="21:21" x14ac:dyDescent="0.2">
      <c r="U4635" s="5"/>
    </row>
    <row r="4636" spans="21:21" x14ac:dyDescent="0.2">
      <c r="U4636" s="5"/>
    </row>
    <row r="4637" spans="21:21" x14ac:dyDescent="0.2">
      <c r="U4637" s="5"/>
    </row>
    <row r="4638" spans="21:21" x14ac:dyDescent="0.2">
      <c r="U4638" s="5"/>
    </row>
    <row r="4639" spans="21:21" x14ac:dyDescent="0.2">
      <c r="U4639" s="5"/>
    </row>
    <row r="4640" spans="21:21" x14ac:dyDescent="0.2">
      <c r="U4640" s="5"/>
    </row>
    <row r="4641" spans="21:21" x14ac:dyDescent="0.2">
      <c r="U4641" s="5"/>
    </row>
    <row r="4642" spans="21:21" x14ac:dyDescent="0.2">
      <c r="U4642" s="5"/>
    </row>
    <row r="4643" spans="21:21" x14ac:dyDescent="0.2">
      <c r="U4643" s="5"/>
    </row>
    <row r="4644" spans="21:21" x14ac:dyDescent="0.2">
      <c r="U4644" s="5"/>
    </row>
    <row r="4645" spans="21:21" x14ac:dyDescent="0.2">
      <c r="U4645" s="5"/>
    </row>
    <row r="4646" spans="21:21" x14ac:dyDescent="0.2">
      <c r="U4646" s="5"/>
    </row>
    <row r="4647" spans="21:21" x14ac:dyDescent="0.2">
      <c r="U4647" s="5"/>
    </row>
    <row r="4648" spans="21:21" x14ac:dyDescent="0.2">
      <c r="U4648" s="5"/>
    </row>
    <row r="4649" spans="21:21" x14ac:dyDescent="0.2">
      <c r="U4649" s="5"/>
    </row>
    <row r="4650" spans="21:21" x14ac:dyDescent="0.2">
      <c r="U4650" s="5"/>
    </row>
    <row r="4651" spans="21:21" x14ac:dyDescent="0.2">
      <c r="U4651" s="5"/>
    </row>
    <row r="4652" spans="21:21" x14ac:dyDescent="0.2">
      <c r="U4652" s="5"/>
    </row>
    <row r="4653" spans="21:21" x14ac:dyDescent="0.2">
      <c r="U4653" s="5"/>
    </row>
    <row r="4654" spans="21:21" x14ac:dyDescent="0.2">
      <c r="U4654" s="5"/>
    </row>
    <row r="4655" spans="21:21" x14ac:dyDescent="0.2">
      <c r="U4655" s="5"/>
    </row>
    <row r="4656" spans="21:21" x14ac:dyDescent="0.2">
      <c r="U4656" s="5"/>
    </row>
    <row r="4657" spans="21:21" x14ac:dyDescent="0.2">
      <c r="U4657" s="5"/>
    </row>
    <row r="4658" spans="21:21" x14ac:dyDescent="0.2">
      <c r="U4658" s="5"/>
    </row>
    <row r="4659" spans="21:21" x14ac:dyDescent="0.2">
      <c r="U4659" s="5"/>
    </row>
    <row r="4660" spans="21:21" x14ac:dyDescent="0.2">
      <c r="U4660" s="5"/>
    </row>
    <row r="4661" spans="21:21" x14ac:dyDescent="0.2">
      <c r="U4661" s="5"/>
    </row>
    <row r="4662" spans="21:21" x14ac:dyDescent="0.2">
      <c r="U4662" s="5"/>
    </row>
    <row r="4663" spans="21:21" x14ac:dyDescent="0.2">
      <c r="U4663" s="5"/>
    </row>
    <row r="4664" spans="21:21" x14ac:dyDescent="0.2">
      <c r="U4664" s="5"/>
    </row>
    <row r="4665" spans="21:21" x14ac:dyDescent="0.2">
      <c r="U4665" s="5"/>
    </row>
    <row r="4666" spans="21:21" x14ac:dyDescent="0.2">
      <c r="U4666" s="5"/>
    </row>
    <row r="4667" spans="21:21" x14ac:dyDescent="0.2">
      <c r="U4667" s="5"/>
    </row>
    <row r="4668" spans="21:21" x14ac:dyDescent="0.2">
      <c r="U4668" s="5"/>
    </row>
    <row r="4669" spans="21:21" x14ac:dyDescent="0.2">
      <c r="U4669" s="5"/>
    </row>
    <row r="4670" spans="21:21" x14ac:dyDescent="0.2">
      <c r="U4670" s="5"/>
    </row>
    <row r="4671" spans="21:21" x14ac:dyDescent="0.2">
      <c r="U4671" s="5"/>
    </row>
    <row r="4672" spans="21:21" x14ac:dyDescent="0.2">
      <c r="U4672" s="5"/>
    </row>
    <row r="4673" spans="21:21" x14ac:dyDescent="0.2">
      <c r="U4673" s="5"/>
    </row>
    <row r="4674" spans="21:21" x14ac:dyDescent="0.2">
      <c r="U4674" s="5"/>
    </row>
    <row r="4675" spans="21:21" x14ac:dyDescent="0.2">
      <c r="U4675" s="5"/>
    </row>
    <row r="4676" spans="21:21" x14ac:dyDescent="0.2">
      <c r="U4676" s="5"/>
    </row>
    <row r="4677" spans="21:21" x14ac:dyDescent="0.2">
      <c r="U4677" s="5"/>
    </row>
    <row r="4678" spans="21:21" x14ac:dyDescent="0.2">
      <c r="U4678" s="5"/>
    </row>
    <row r="4679" spans="21:21" x14ac:dyDescent="0.2">
      <c r="U4679" s="5"/>
    </row>
    <row r="4680" spans="21:21" x14ac:dyDescent="0.2">
      <c r="U4680" s="5"/>
    </row>
    <row r="4681" spans="21:21" x14ac:dyDescent="0.2">
      <c r="U4681" s="5"/>
    </row>
    <row r="4682" spans="21:21" x14ac:dyDescent="0.2">
      <c r="U4682" s="5"/>
    </row>
    <row r="4683" spans="21:21" x14ac:dyDescent="0.2">
      <c r="U4683" s="5"/>
    </row>
    <row r="4684" spans="21:21" x14ac:dyDescent="0.2">
      <c r="U4684" s="5"/>
    </row>
    <row r="4685" spans="21:21" x14ac:dyDescent="0.2">
      <c r="U4685" s="5"/>
    </row>
    <row r="4686" spans="21:21" x14ac:dyDescent="0.2">
      <c r="U4686" s="5"/>
    </row>
    <row r="4687" spans="21:21" x14ac:dyDescent="0.2">
      <c r="U4687" s="5"/>
    </row>
    <row r="4688" spans="21:21" x14ac:dyDescent="0.2">
      <c r="U4688" s="5"/>
    </row>
    <row r="4689" spans="21:21" x14ac:dyDescent="0.2">
      <c r="U4689" s="5"/>
    </row>
    <row r="4690" spans="21:21" x14ac:dyDescent="0.2">
      <c r="U4690" s="5"/>
    </row>
    <row r="4691" spans="21:21" x14ac:dyDescent="0.2">
      <c r="U4691" s="5"/>
    </row>
    <row r="4692" spans="21:21" x14ac:dyDescent="0.2">
      <c r="U4692" s="5"/>
    </row>
    <row r="4693" spans="21:21" x14ac:dyDescent="0.2">
      <c r="U4693" s="5"/>
    </row>
    <row r="4694" spans="21:21" x14ac:dyDescent="0.2">
      <c r="U4694" s="5"/>
    </row>
    <row r="4695" spans="21:21" x14ac:dyDescent="0.2">
      <c r="U4695" s="5"/>
    </row>
    <row r="4696" spans="21:21" x14ac:dyDescent="0.2">
      <c r="U4696" s="5"/>
    </row>
    <row r="4697" spans="21:21" x14ac:dyDescent="0.2">
      <c r="U4697" s="5"/>
    </row>
    <row r="4698" spans="21:21" x14ac:dyDescent="0.2">
      <c r="U4698" s="5"/>
    </row>
    <row r="4699" spans="21:21" x14ac:dyDescent="0.2">
      <c r="U4699" s="5"/>
    </row>
    <row r="4700" spans="21:21" x14ac:dyDescent="0.2">
      <c r="U4700" s="5"/>
    </row>
    <row r="4701" spans="21:21" x14ac:dyDescent="0.2">
      <c r="U4701" s="5"/>
    </row>
    <row r="4702" spans="21:21" x14ac:dyDescent="0.2">
      <c r="U4702" s="5"/>
    </row>
    <row r="4703" spans="21:21" x14ac:dyDescent="0.2">
      <c r="U4703" s="5"/>
    </row>
    <row r="4704" spans="21:21" x14ac:dyDescent="0.2">
      <c r="U4704" s="5"/>
    </row>
    <row r="4705" spans="21:21" x14ac:dyDescent="0.2">
      <c r="U4705" s="5"/>
    </row>
    <row r="4706" spans="21:21" x14ac:dyDescent="0.2">
      <c r="U4706" s="5"/>
    </row>
    <row r="4707" spans="21:21" x14ac:dyDescent="0.2">
      <c r="U4707" s="5"/>
    </row>
    <row r="4708" spans="21:21" x14ac:dyDescent="0.2">
      <c r="U4708" s="5"/>
    </row>
    <row r="4709" spans="21:21" x14ac:dyDescent="0.2">
      <c r="U4709" s="5"/>
    </row>
    <row r="4710" spans="21:21" x14ac:dyDescent="0.2">
      <c r="U4710" s="5"/>
    </row>
    <row r="4711" spans="21:21" x14ac:dyDescent="0.2">
      <c r="U4711" s="5"/>
    </row>
    <row r="4712" spans="21:21" x14ac:dyDescent="0.2">
      <c r="U4712" s="5"/>
    </row>
    <row r="4713" spans="21:21" x14ac:dyDescent="0.2">
      <c r="U4713" s="5"/>
    </row>
    <row r="4714" spans="21:21" x14ac:dyDescent="0.2">
      <c r="U4714" s="5"/>
    </row>
    <row r="4715" spans="21:21" x14ac:dyDescent="0.2">
      <c r="U4715" s="5"/>
    </row>
    <row r="4716" spans="21:21" x14ac:dyDescent="0.2">
      <c r="U4716" s="5"/>
    </row>
    <row r="4717" spans="21:21" x14ac:dyDescent="0.2">
      <c r="U4717" s="5"/>
    </row>
    <row r="4718" spans="21:21" x14ac:dyDescent="0.2">
      <c r="U4718" s="5"/>
    </row>
    <row r="4719" spans="21:21" x14ac:dyDescent="0.2">
      <c r="U4719" s="5"/>
    </row>
    <row r="4720" spans="21:21" x14ac:dyDescent="0.2">
      <c r="U4720" s="5"/>
    </row>
    <row r="4721" spans="21:21" x14ac:dyDescent="0.2">
      <c r="U4721" s="5"/>
    </row>
    <row r="4722" spans="21:21" x14ac:dyDescent="0.2">
      <c r="U4722" s="5"/>
    </row>
    <row r="4723" spans="21:21" x14ac:dyDescent="0.2">
      <c r="U4723" s="5"/>
    </row>
    <row r="4724" spans="21:21" x14ac:dyDescent="0.2">
      <c r="U4724" s="5"/>
    </row>
    <row r="4725" spans="21:21" x14ac:dyDescent="0.2">
      <c r="U4725" s="5"/>
    </row>
    <row r="4726" spans="21:21" x14ac:dyDescent="0.2">
      <c r="U4726" s="5"/>
    </row>
    <row r="4727" spans="21:21" x14ac:dyDescent="0.2">
      <c r="U4727" s="5"/>
    </row>
    <row r="4728" spans="21:21" x14ac:dyDescent="0.2">
      <c r="U4728" s="5"/>
    </row>
    <row r="4729" spans="21:21" x14ac:dyDescent="0.2">
      <c r="U4729" s="5"/>
    </row>
    <row r="4730" spans="21:21" x14ac:dyDescent="0.2">
      <c r="U4730" s="5"/>
    </row>
    <row r="4731" spans="21:21" x14ac:dyDescent="0.2">
      <c r="U4731" s="5"/>
    </row>
    <row r="4732" spans="21:21" x14ac:dyDescent="0.2">
      <c r="U4732" s="5"/>
    </row>
    <row r="4733" spans="21:21" x14ac:dyDescent="0.2">
      <c r="U4733" s="5"/>
    </row>
    <row r="4734" spans="21:21" x14ac:dyDescent="0.2">
      <c r="U4734" s="5"/>
    </row>
    <row r="4735" spans="21:21" x14ac:dyDescent="0.2">
      <c r="U4735" s="5"/>
    </row>
    <row r="4736" spans="21:21" x14ac:dyDescent="0.2">
      <c r="U4736" s="5"/>
    </row>
    <row r="4737" spans="21:21" x14ac:dyDescent="0.2">
      <c r="U4737" s="5"/>
    </row>
    <row r="4738" spans="21:21" x14ac:dyDescent="0.2">
      <c r="U4738" s="5"/>
    </row>
    <row r="4739" spans="21:21" x14ac:dyDescent="0.2">
      <c r="U4739" s="5"/>
    </row>
    <row r="4740" spans="21:21" x14ac:dyDescent="0.2">
      <c r="U4740" s="5"/>
    </row>
    <row r="4741" spans="21:21" x14ac:dyDescent="0.2">
      <c r="U4741" s="5"/>
    </row>
    <row r="4742" spans="21:21" x14ac:dyDescent="0.2">
      <c r="U4742" s="5"/>
    </row>
    <row r="4743" spans="21:21" x14ac:dyDescent="0.2">
      <c r="U4743" s="5"/>
    </row>
    <row r="4744" spans="21:21" x14ac:dyDescent="0.2">
      <c r="U4744" s="5"/>
    </row>
    <row r="4745" spans="21:21" x14ac:dyDescent="0.2">
      <c r="U4745" s="5"/>
    </row>
    <row r="4746" spans="21:21" x14ac:dyDescent="0.2">
      <c r="U4746" s="5"/>
    </row>
    <row r="4747" spans="21:21" x14ac:dyDescent="0.2">
      <c r="U4747" s="5"/>
    </row>
    <row r="4748" spans="21:21" x14ac:dyDescent="0.2">
      <c r="U4748" s="5"/>
    </row>
    <row r="4749" spans="21:21" x14ac:dyDescent="0.2">
      <c r="U4749" s="5"/>
    </row>
    <row r="4750" spans="21:21" x14ac:dyDescent="0.2">
      <c r="U4750" s="5"/>
    </row>
    <row r="4751" spans="21:21" x14ac:dyDescent="0.2">
      <c r="U4751" s="5"/>
    </row>
    <row r="4752" spans="21:21" x14ac:dyDescent="0.2">
      <c r="U4752" s="5"/>
    </row>
    <row r="4753" spans="21:21" x14ac:dyDescent="0.2">
      <c r="U4753" s="5"/>
    </row>
    <row r="4754" spans="21:21" x14ac:dyDescent="0.2">
      <c r="U4754" s="5"/>
    </row>
    <row r="4755" spans="21:21" x14ac:dyDescent="0.2">
      <c r="U4755" s="5"/>
    </row>
    <row r="4756" spans="21:21" x14ac:dyDescent="0.2">
      <c r="U4756" s="5"/>
    </row>
    <row r="4757" spans="21:21" x14ac:dyDescent="0.2">
      <c r="U4757" s="5"/>
    </row>
    <row r="4758" spans="21:21" x14ac:dyDescent="0.2">
      <c r="U4758" s="5"/>
    </row>
    <row r="4759" spans="21:21" x14ac:dyDescent="0.2">
      <c r="U4759" s="5"/>
    </row>
    <row r="4760" spans="21:21" x14ac:dyDescent="0.2">
      <c r="U4760" s="5"/>
    </row>
    <row r="4761" spans="21:21" x14ac:dyDescent="0.2">
      <c r="U4761" s="5"/>
    </row>
    <row r="4762" spans="21:21" x14ac:dyDescent="0.2">
      <c r="U4762" s="5"/>
    </row>
    <row r="4763" spans="21:21" x14ac:dyDescent="0.2">
      <c r="U4763" s="5"/>
    </row>
    <row r="4764" spans="21:21" x14ac:dyDescent="0.2">
      <c r="U4764" s="5"/>
    </row>
    <row r="4765" spans="21:21" x14ac:dyDescent="0.2">
      <c r="U4765" s="5"/>
    </row>
    <row r="4766" spans="21:21" x14ac:dyDescent="0.2">
      <c r="U4766" s="5"/>
    </row>
    <row r="4767" spans="21:21" x14ac:dyDescent="0.2">
      <c r="U4767" s="5"/>
    </row>
    <row r="4768" spans="21:21" x14ac:dyDescent="0.2">
      <c r="U4768" s="5"/>
    </row>
    <row r="4769" spans="21:21" x14ac:dyDescent="0.2">
      <c r="U4769" s="5"/>
    </row>
    <row r="4770" spans="21:21" x14ac:dyDescent="0.2">
      <c r="U4770" s="5"/>
    </row>
    <row r="4771" spans="21:21" x14ac:dyDescent="0.2">
      <c r="U4771" s="5"/>
    </row>
    <row r="4772" spans="21:21" x14ac:dyDescent="0.2">
      <c r="U4772" s="5"/>
    </row>
    <row r="4773" spans="21:21" x14ac:dyDescent="0.2">
      <c r="U4773" s="5"/>
    </row>
    <row r="4774" spans="21:21" x14ac:dyDescent="0.2">
      <c r="U4774" s="5"/>
    </row>
    <row r="4775" spans="21:21" x14ac:dyDescent="0.2">
      <c r="U4775" s="5"/>
    </row>
    <row r="4776" spans="21:21" x14ac:dyDescent="0.2">
      <c r="U4776" s="5"/>
    </row>
    <row r="4777" spans="21:21" x14ac:dyDescent="0.2">
      <c r="U4777" s="5"/>
    </row>
    <row r="4778" spans="21:21" x14ac:dyDescent="0.2">
      <c r="U4778" s="5"/>
    </row>
    <row r="4779" spans="21:21" x14ac:dyDescent="0.2">
      <c r="U4779" s="5"/>
    </row>
    <row r="4780" spans="21:21" x14ac:dyDescent="0.2">
      <c r="U4780" s="5"/>
    </row>
    <row r="4781" spans="21:21" x14ac:dyDescent="0.2">
      <c r="U4781" s="5"/>
    </row>
    <row r="4782" spans="21:21" x14ac:dyDescent="0.2">
      <c r="U4782" s="5"/>
    </row>
    <row r="4783" spans="21:21" x14ac:dyDescent="0.2">
      <c r="U4783" s="5"/>
    </row>
    <row r="4784" spans="21:21" x14ac:dyDescent="0.2">
      <c r="U4784" s="5"/>
    </row>
    <row r="4785" spans="21:21" x14ac:dyDescent="0.2">
      <c r="U4785" s="5"/>
    </row>
    <row r="4786" spans="21:21" x14ac:dyDescent="0.2">
      <c r="U4786" s="5"/>
    </row>
    <row r="4787" spans="21:21" x14ac:dyDescent="0.2">
      <c r="U4787" s="5"/>
    </row>
    <row r="4788" spans="21:21" x14ac:dyDescent="0.2">
      <c r="U4788" s="5"/>
    </row>
    <row r="4789" spans="21:21" x14ac:dyDescent="0.2">
      <c r="U4789" s="5"/>
    </row>
    <row r="4790" spans="21:21" x14ac:dyDescent="0.2">
      <c r="U4790" s="5"/>
    </row>
    <row r="4791" spans="21:21" x14ac:dyDescent="0.2">
      <c r="U4791" s="5"/>
    </row>
    <row r="4792" spans="21:21" x14ac:dyDescent="0.2">
      <c r="U4792" s="5"/>
    </row>
    <row r="4793" spans="21:21" x14ac:dyDescent="0.2">
      <c r="U4793" s="5"/>
    </row>
    <row r="4794" spans="21:21" x14ac:dyDescent="0.2">
      <c r="U4794" s="5"/>
    </row>
    <row r="4795" spans="21:21" x14ac:dyDescent="0.2">
      <c r="U4795" s="5"/>
    </row>
    <row r="4796" spans="21:21" x14ac:dyDescent="0.2">
      <c r="U4796" s="5"/>
    </row>
    <row r="4797" spans="21:21" x14ac:dyDescent="0.2">
      <c r="U4797" s="5"/>
    </row>
    <row r="4798" spans="21:21" x14ac:dyDescent="0.2">
      <c r="U4798" s="5"/>
    </row>
    <row r="4799" spans="21:21" x14ac:dyDescent="0.2">
      <c r="U4799" s="5"/>
    </row>
    <row r="4800" spans="21:21" x14ac:dyDescent="0.2">
      <c r="U4800" s="5"/>
    </row>
    <row r="4801" spans="21:21" x14ac:dyDescent="0.2">
      <c r="U4801" s="5"/>
    </row>
    <row r="4802" spans="21:21" x14ac:dyDescent="0.2">
      <c r="U4802" s="5"/>
    </row>
    <row r="4803" spans="21:21" x14ac:dyDescent="0.2">
      <c r="U4803" s="5"/>
    </row>
    <row r="4804" spans="21:21" x14ac:dyDescent="0.2">
      <c r="U4804" s="5"/>
    </row>
    <row r="4805" spans="21:21" x14ac:dyDescent="0.2">
      <c r="U4805" s="5"/>
    </row>
    <row r="4806" spans="21:21" x14ac:dyDescent="0.2">
      <c r="U4806" s="5"/>
    </row>
    <row r="4807" spans="21:21" x14ac:dyDescent="0.2">
      <c r="U4807" s="5"/>
    </row>
    <row r="4808" spans="21:21" x14ac:dyDescent="0.2">
      <c r="U4808" s="5"/>
    </row>
    <row r="4809" spans="21:21" x14ac:dyDescent="0.2">
      <c r="U4809" s="5"/>
    </row>
    <row r="4810" spans="21:21" x14ac:dyDescent="0.2">
      <c r="U4810" s="5"/>
    </row>
    <row r="4811" spans="21:21" x14ac:dyDescent="0.2">
      <c r="U4811" s="5"/>
    </row>
    <row r="4812" spans="21:21" x14ac:dyDescent="0.2">
      <c r="U4812" s="5"/>
    </row>
    <row r="4813" spans="21:21" x14ac:dyDescent="0.2">
      <c r="U4813" s="5"/>
    </row>
    <row r="4814" spans="21:21" x14ac:dyDescent="0.2">
      <c r="U4814" s="5"/>
    </row>
    <row r="4815" spans="21:21" x14ac:dyDescent="0.2">
      <c r="U4815" s="5"/>
    </row>
    <row r="4816" spans="21:21" x14ac:dyDescent="0.2">
      <c r="U4816" s="5"/>
    </row>
    <row r="4817" spans="21:21" x14ac:dyDescent="0.2">
      <c r="U4817" s="5"/>
    </row>
    <row r="4818" spans="21:21" x14ac:dyDescent="0.2">
      <c r="U4818" s="5"/>
    </row>
    <row r="4819" spans="21:21" x14ac:dyDescent="0.2">
      <c r="U4819" s="5"/>
    </row>
    <row r="4820" spans="21:21" x14ac:dyDescent="0.2">
      <c r="U4820" s="5"/>
    </row>
    <row r="4821" spans="21:21" x14ac:dyDescent="0.2">
      <c r="U4821" s="5"/>
    </row>
    <row r="4822" spans="21:21" x14ac:dyDescent="0.2">
      <c r="U4822" s="5"/>
    </row>
    <row r="4823" spans="21:21" x14ac:dyDescent="0.2">
      <c r="U4823" s="5"/>
    </row>
    <row r="4824" spans="21:21" x14ac:dyDescent="0.2">
      <c r="U4824" s="5"/>
    </row>
    <row r="4825" spans="21:21" x14ac:dyDescent="0.2">
      <c r="U4825" s="5"/>
    </row>
    <row r="4826" spans="21:21" x14ac:dyDescent="0.2">
      <c r="U4826" s="5"/>
    </row>
    <row r="4827" spans="21:21" x14ac:dyDescent="0.2">
      <c r="U4827" s="5"/>
    </row>
    <row r="4828" spans="21:21" x14ac:dyDescent="0.2">
      <c r="U4828" s="5"/>
    </row>
    <row r="4829" spans="21:21" x14ac:dyDescent="0.2">
      <c r="U4829" s="5"/>
    </row>
    <row r="4830" spans="21:21" x14ac:dyDescent="0.2">
      <c r="U4830" s="5"/>
    </row>
    <row r="4831" spans="21:21" x14ac:dyDescent="0.2">
      <c r="U4831" s="5"/>
    </row>
    <row r="4832" spans="21:21" x14ac:dyDescent="0.2">
      <c r="U4832" s="5"/>
    </row>
    <row r="4833" spans="21:21" x14ac:dyDescent="0.2">
      <c r="U4833" s="5"/>
    </row>
    <row r="4834" spans="21:21" x14ac:dyDescent="0.2">
      <c r="U4834" s="5"/>
    </row>
    <row r="4835" spans="21:21" x14ac:dyDescent="0.2">
      <c r="U4835" s="5"/>
    </row>
    <row r="4836" spans="21:21" x14ac:dyDescent="0.2">
      <c r="U4836" s="5"/>
    </row>
    <row r="4837" spans="21:21" x14ac:dyDescent="0.2">
      <c r="U4837" s="5"/>
    </row>
    <row r="4838" spans="21:21" x14ac:dyDescent="0.2">
      <c r="U4838" s="5"/>
    </row>
    <row r="4839" spans="21:21" x14ac:dyDescent="0.2">
      <c r="U4839" s="5"/>
    </row>
    <row r="4840" spans="21:21" x14ac:dyDescent="0.2">
      <c r="U4840" s="5"/>
    </row>
    <row r="4841" spans="21:21" x14ac:dyDescent="0.2">
      <c r="U4841" s="5"/>
    </row>
    <row r="4842" spans="21:21" x14ac:dyDescent="0.2">
      <c r="U4842" s="5"/>
    </row>
    <row r="4843" spans="21:21" x14ac:dyDescent="0.2">
      <c r="U4843" s="5"/>
    </row>
    <row r="4844" spans="21:21" x14ac:dyDescent="0.2">
      <c r="U4844" s="5"/>
    </row>
    <row r="4845" spans="21:21" x14ac:dyDescent="0.2">
      <c r="U4845" s="5"/>
    </row>
    <row r="4846" spans="21:21" x14ac:dyDescent="0.2">
      <c r="U4846" s="5"/>
    </row>
    <row r="4847" spans="21:21" x14ac:dyDescent="0.2">
      <c r="U4847" s="5"/>
    </row>
    <row r="4848" spans="21:21" x14ac:dyDescent="0.2">
      <c r="U4848" s="5"/>
    </row>
    <row r="4849" spans="21:21" x14ac:dyDescent="0.2">
      <c r="U4849" s="5"/>
    </row>
    <row r="4850" spans="21:21" x14ac:dyDescent="0.2">
      <c r="U4850" s="5"/>
    </row>
    <row r="4851" spans="21:21" x14ac:dyDescent="0.2">
      <c r="U4851" s="5"/>
    </row>
    <row r="4852" spans="21:21" x14ac:dyDescent="0.2">
      <c r="U4852" s="5"/>
    </row>
    <row r="4853" spans="21:21" x14ac:dyDescent="0.2">
      <c r="U4853" s="5"/>
    </row>
    <row r="4854" spans="21:21" x14ac:dyDescent="0.2">
      <c r="U4854" s="5"/>
    </row>
    <row r="4855" spans="21:21" x14ac:dyDescent="0.2">
      <c r="U4855" s="5"/>
    </row>
    <row r="4856" spans="21:21" x14ac:dyDescent="0.2">
      <c r="U4856" s="5"/>
    </row>
    <row r="4857" spans="21:21" x14ac:dyDescent="0.2">
      <c r="U4857" s="5"/>
    </row>
    <row r="4858" spans="21:21" x14ac:dyDescent="0.2">
      <c r="U4858" s="5"/>
    </row>
    <row r="4859" spans="21:21" x14ac:dyDescent="0.2">
      <c r="U4859" s="5"/>
    </row>
    <row r="4860" spans="21:21" x14ac:dyDescent="0.2">
      <c r="U4860" s="5"/>
    </row>
    <row r="4861" spans="21:21" x14ac:dyDescent="0.2">
      <c r="U4861" s="5"/>
    </row>
    <row r="4862" spans="21:21" x14ac:dyDescent="0.2">
      <c r="U4862" s="5"/>
    </row>
    <row r="4863" spans="21:21" x14ac:dyDescent="0.2">
      <c r="U4863" s="5"/>
    </row>
    <row r="4864" spans="21:21" x14ac:dyDescent="0.2">
      <c r="U4864" s="5"/>
    </row>
    <row r="4865" spans="21:21" x14ac:dyDescent="0.2">
      <c r="U4865" s="5"/>
    </row>
    <row r="4866" spans="21:21" x14ac:dyDescent="0.2">
      <c r="U4866" s="5"/>
    </row>
    <row r="4867" spans="21:21" x14ac:dyDescent="0.2">
      <c r="U4867" s="5"/>
    </row>
    <row r="4868" spans="21:21" x14ac:dyDescent="0.2">
      <c r="U4868" s="5"/>
    </row>
    <row r="4869" spans="21:21" x14ac:dyDescent="0.2">
      <c r="U4869" s="5"/>
    </row>
    <row r="4870" spans="21:21" x14ac:dyDescent="0.2">
      <c r="U4870" s="5"/>
    </row>
    <row r="4871" spans="21:21" x14ac:dyDescent="0.2">
      <c r="U4871" s="5"/>
    </row>
    <row r="4872" spans="21:21" x14ac:dyDescent="0.2">
      <c r="U4872" s="5"/>
    </row>
    <row r="4873" spans="21:21" x14ac:dyDescent="0.2">
      <c r="U4873" s="5"/>
    </row>
    <row r="4874" spans="21:21" x14ac:dyDescent="0.2">
      <c r="U4874" s="5"/>
    </row>
    <row r="4875" spans="21:21" x14ac:dyDescent="0.2">
      <c r="U4875" s="5"/>
    </row>
    <row r="4876" spans="21:21" x14ac:dyDescent="0.2">
      <c r="U4876" s="5"/>
    </row>
    <row r="4877" spans="21:21" x14ac:dyDescent="0.2">
      <c r="U4877" s="5"/>
    </row>
    <row r="4878" spans="21:21" x14ac:dyDescent="0.2">
      <c r="U4878" s="5"/>
    </row>
    <row r="4879" spans="21:21" x14ac:dyDescent="0.2">
      <c r="U4879" s="5"/>
    </row>
    <row r="4880" spans="21:21" x14ac:dyDescent="0.2">
      <c r="U4880" s="5"/>
    </row>
    <row r="4881" spans="21:21" x14ac:dyDescent="0.2">
      <c r="U4881" s="5"/>
    </row>
    <row r="4882" spans="21:21" x14ac:dyDescent="0.2">
      <c r="U4882" s="5"/>
    </row>
    <row r="4883" spans="21:21" x14ac:dyDescent="0.2">
      <c r="U4883" s="5"/>
    </row>
    <row r="4884" spans="21:21" x14ac:dyDescent="0.2">
      <c r="U4884" s="5"/>
    </row>
    <row r="4885" spans="21:21" x14ac:dyDescent="0.2">
      <c r="U4885" s="5"/>
    </row>
    <row r="4886" spans="21:21" x14ac:dyDescent="0.2">
      <c r="U4886" s="5"/>
    </row>
    <row r="4887" spans="21:21" x14ac:dyDescent="0.2">
      <c r="U4887" s="5"/>
    </row>
    <row r="4888" spans="21:21" x14ac:dyDescent="0.2">
      <c r="U4888" s="5"/>
    </row>
    <row r="4889" spans="21:21" x14ac:dyDescent="0.2">
      <c r="U4889" s="5"/>
    </row>
    <row r="4890" spans="21:21" x14ac:dyDescent="0.2">
      <c r="U4890" s="5"/>
    </row>
    <row r="4891" spans="21:21" x14ac:dyDescent="0.2">
      <c r="U4891" s="5"/>
    </row>
    <row r="4892" spans="21:21" x14ac:dyDescent="0.2">
      <c r="U4892" s="5"/>
    </row>
    <row r="4893" spans="21:21" x14ac:dyDescent="0.2">
      <c r="U4893" s="5"/>
    </row>
    <row r="4894" spans="21:21" x14ac:dyDescent="0.2">
      <c r="U4894" s="5"/>
    </row>
    <row r="4895" spans="21:21" x14ac:dyDescent="0.2">
      <c r="U4895" s="5"/>
    </row>
    <row r="4896" spans="21:21" x14ac:dyDescent="0.2">
      <c r="U4896" s="5"/>
    </row>
    <row r="4897" spans="21:21" x14ac:dyDescent="0.2">
      <c r="U4897" s="5"/>
    </row>
    <row r="4898" spans="21:21" x14ac:dyDescent="0.2">
      <c r="U4898" s="5"/>
    </row>
    <row r="4899" spans="21:21" x14ac:dyDescent="0.2">
      <c r="U4899" s="5"/>
    </row>
    <row r="4900" spans="21:21" x14ac:dyDescent="0.2">
      <c r="U4900" s="5"/>
    </row>
    <row r="4901" spans="21:21" x14ac:dyDescent="0.2">
      <c r="U4901" s="5"/>
    </row>
    <row r="4902" spans="21:21" x14ac:dyDescent="0.2">
      <c r="U4902" s="5"/>
    </row>
    <row r="4903" spans="21:21" x14ac:dyDescent="0.2">
      <c r="U4903" s="5"/>
    </row>
    <row r="4904" spans="21:21" x14ac:dyDescent="0.2">
      <c r="U4904" s="5"/>
    </row>
    <row r="4905" spans="21:21" x14ac:dyDescent="0.2">
      <c r="U4905" s="5"/>
    </row>
    <row r="4906" spans="21:21" x14ac:dyDescent="0.2">
      <c r="U4906" s="5"/>
    </row>
    <row r="4907" spans="21:21" x14ac:dyDescent="0.2">
      <c r="U4907" s="5"/>
    </row>
    <row r="4908" spans="21:21" x14ac:dyDescent="0.2">
      <c r="U4908" s="5"/>
    </row>
    <row r="4909" spans="21:21" x14ac:dyDescent="0.2">
      <c r="U4909" s="5"/>
    </row>
    <row r="4910" spans="21:21" x14ac:dyDescent="0.2">
      <c r="U4910" s="5"/>
    </row>
    <row r="4911" spans="21:21" x14ac:dyDescent="0.2">
      <c r="U4911" s="5"/>
    </row>
    <row r="4912" spans="21:21" x14ac:dyDescent="0.2">
      <c r="U4912" s="5"/>
    </row>
    <row r="4913" spans="21:21" x14ac:dyDescent="0.2">
      <c r="U4913" s="5"/>
    </row>
    <row r="4914" spans="21:21" x14ac:dyDescent="0.2">
      <c r="U4914" s="5"/>
    </row>
    <row r="4915" spans="21:21" x14ac:dyDescent="0.2">
      <c r="U4915" s="5"/>
    </row>
    <row r="4916" spans="21:21" x14ac:dyDescent="0.2">
      <c r="U4916" s="5"/>
    </row>
    <row r="4917" spans="21:21" x14ac:dyDescent="0.2">
      <c r="U4917" s="5"/>
    </row>
    <row r="4918" spans="21:21" x14ac:dyDescent="0.2">
      <c r="U4918" s="5"/>
    </row>
    <row r="4919" spans="21:21" x14ac:dyDescent="0.2">
      <c r="U4919" s="5"/>
    </row>
    <row r="4920" spans="21:21" x14ac:dyDescent="0.2">
      <c r="U4920" s="5"/>
    </row>
    <row r="4921" spans="21:21" x14ac:dyDescent="0.2">
      <c r="U4921" s="5"/>
    </row>
    <row r="4922" spans="21:21" x14ac:dyDescent="0.2">
      <c r="U4922" s="5"/>
    </row>
    <row r="4923" spans="21:21" x14ac:dyDescent="0.2">
      <c r="U4923" s="5"/>
    </row>
    <row r="4924" spans="21:21" x14ac:dyDescent="0.2">
      <c r="U4924" s="5"/>
    </row>
    <row r="4925" spans="21:21" x14ac:dyDescent="0.2">
      <c r="U4925" s="5"/>
    </row>
    <row r="4926" spans="21:21" x14ac:dyDescent="0.2">
      <c r="U4926" s="5"/>
    </row>
    <row r="4927" spans="21:21" x14ac:dyDescent="0.2">
      <c r="U4927" s="5"/>
    </row>
    <row r="4928" spans="21:21" x14ac:dyDescent="0.2">
      <c r="U4928" s="5"/>
    </row>
    <row r="4929" spans="21:21" x14ac:dyDescent="0.2">
      <c r="U4929" s="5"/>
    </row>
    <row r="4930" spans="21:21" x14ac:dyDescent="0.2">
      <c r="U4930" s="5"/>
    </row>
    <row r="4931" spans="21:21" x14ac:dyDescent="0.2">
      <c r="U4931" s="5"/>
    </row>
    <row r="4932" spans="21:21" x14ac:dyDescent="0.2">
      <c r="U4932" s="5"/>
    </row>
    <row r="4933" spans="21:21" x14ac:dyDescent="0.2">
      <c r="U4933" s="5"/>
    </row>
    <row r="4934" spans="21:21" x14ac:dyDescent="0.2">
      <c r="U4934" s="5"/>
    </row>
    <row r="4935" spans="21:21" x14ac:dyDescent="0.2">
      <c r="U4935" s="5"/>
    </row>
    <row r="4936" spans="21:21" x14ac:dyDescent="0.2">
      <c r="U4936" s="5"/>
    </row>
    <row r="4937" spans="21:21" x14ac:dyDescent="0.2">
      <c r="U4937" s="5"/>
    </row>
    <row r="4938" spans="21:21" x14ac:dyDescent="0.2">
      <c r="U4938" s="5"/>
    </row>
    <row r="4939" spans="21:21" x14ac:dyDescent="0.2">
      <c r="U4939" s="5"/>
    </row>
    <row r="4940" spans="21:21" x14ac:dyDescent="0.2">
      <c r="U4940" s="5"/>
    </row>
    <row r="4941" spans="21:21" x14ac:dyDescent="0.2">
      <c r="U4941" s="5"/>
    </row>
    <row r="4942" spans="21:21" x14ac:dyDescent="0.2">
      <c r="U4942" s="5"/>
    </row>
    <row r="4943" spans="21:21" x14ac:dyDescent="0.2">
      <c r="U4943" s="5"/>
    </row>
    <row r="4944" spans="21:21" x14ac:dyDescent="0.2">
      <c r="U4944" s="5"/>
    </row>
    <row r="4945" spans="21:21" x14ac:dyDescent="0.2">
      <c r="U4945" s="5"/>
    </row>
    <row r="4946" spans="21:21" x14ac:dyDescent="0.2">
      <c r="U4946" s="5"/>
    </row>
    <row r="4947" spans="21:21" x14ac:dyDescent="0.2">
      <c r="U4947" s="5"/>
    </row>
    <row r="4948" spans="21:21" x14ac:dyDescent="0.2">
      <c r="U4948" s="5"/>
    </row>
    <row r="4949" spans="21:21" x14ac:dyDescent="0.2">
      <c r="U4949" s="5"/>
    </row>
    <row r="4950" spans="21:21" x14ac:dyDescent="0.2">
      <c r="U4950" s="5"/>
    </row>
    <row r="4951" spans="21:21" x14ac:dyDescent="0.2">
      <c r="U4951" s="5"/>
    </row>
    <row r="4952" spans="21:21" x14ac:dyDescent="0.2">
      <c r="U4952" s="5"/>
    </row>
    <row r="4953" spans="21:21" x14ac:dyDescent="0.2">
      <c r="U4953" s="5"/>
    </row>
    <row r="4954" spans="21:21" x14ac:dyDescent="0.2">
      <c r="U4954" s="5"/>
    </row>
    <row r="4955" spans="21:21" x14ac:dyDescent="0.2">
      <c r="U4955" s="5"/>
    </row>
    <row r="4956" spans="21:21" x14ac:dyDescent="0.2">
      <c r="U4956" s="5"/>
    </row>
    <row r="4957" spans="21:21" x14ac:dyDescent="0.2">
      <c r="U4957" s="5"/>
    </row>
    <row r="4958" spans="21:21" x14ac:dyDescent="0.2">
      <c r="U4958" s="5"/>
    </row>
    <row r="4959" spans="21:21" x14ac:dyDescent="0.2">
      <c r="U4959" s="5"/>
    </row>
    <row r="4960" spans="21:21" x14ac:dyDescent="0.2">
      <c r="U4960" s="5"/>
    </row>
    <row r="4961" spans="21:21" x14ac:dyDescent="0.2">
      <c r="U4961" s="5"/>
    </row>
    <row r="4962" spans="21:21" x14ac:dyDescent="0.2">
      <c r="U4962" s="5"/>
    </row>
    <row r="4963" spans="21:21" x14ac:dyDescent="0.2">
      <c r="U4963" s="5"/>
    </row>
    <row r="4964" spans="21:21" x14ac:dyDescent="0.2">
      <c r="U4964" s="5"/>
    </row>
    <row r="4965" spans="21:21" x14ac:dyDescent="0.2">
      <c r="U4965" s="5"/>
    </row>
    <row r="4966" spans="21:21" x14ac:dyDescent="0.2">
      <c r="U4966" s="5"/>
    </row>
    <row r="4967" spans="21:21" x14ac:dyDescent="0.2">
      <c r="U4967" s="5"/>
    </row>
    <row r="4968" spans="21:21" x14ac:dyDescent="0.2">
      <c r="U4968" s="5"/>
    </row>
    <row r="4969" spans="21:21" x14ac:dyDescent="0.2">
      <c r="U4969" s="5"/>
    </row>
    <row r="4970" spans="21:21" x14ac:dyDescent="0.2">
      <c r="U4970" s="5"/>
    </row>
    <row r="4971" spans="21:21" x14ac:dyDescent="0.2">
      <c r="U4971" s="5"/>
    </row>
    <row r="4972" spans="21:21" x14ac:dyDescent="0.2">
      <c r="U4972" s="5"/>
    </row>
    <row r="4973" spans="21:21" x14ac:dyDescent="0.2">
      <c r="U4973" s="5"/>
    </row>
    <row r="4974" spans="21:21" x14ac:dyDescent="0.2">
      <c r="U4974" s="5"/>
    </row>
    <row r="4975" spans="21:21" x14ac:dyDescent="0.2">
      <c r="U4975" s="5"/>
    </row>
    <row r="4976" spans="21:21" x14ac:dyDescent="0.2">
      <c r="U4976" s="5"/>
    </row>
    <row r="4977" spans="21:21" x14ac:dyDescent="0.2">
      <c r="U4977" s="5"/>
    </row>
    <row r="4978" spans="21:21" x14ac:dyDescent="0.2">
      <c r="U4978" s="5"/>
    </row>
    <row r="4979" spans="21:21" x14ac:dyDescent="0.2">
      <c r="U4979" s="5"/>
    </row>
    <row r="4980" spans="21:21" x14ac:dyDescent="0.2">
      <c r="U4980" s="5"/>
    </row>
    <row r="4981" spans="21:21" x14ac:dyDescent="0.2">
      <c r="U4981" s="5"/>
    </row>
    <row r="4982" spans="21:21" x14ac:dyDescent="0.2">
      <c r="U4982" s="5"/>
    </row>
    <row r="4983" spans="21:21" x14ac:dyDescent="0.2">
      <c r="U4983" s="5"/>
    </row>
    <row r="4984" spans="21:21" x14ac:dyDescent="0.2">
      <c r="U4984" s="5"/>
    </row>
    <row r="4985" spans="21:21" x14ac:dyDescent="0.2">
      <c r="U4985" s="5"/>
    </row>
    <row r="4986" spans="21:21" x14ac:dyDescent="0.2">
      <c r="U4986" s="5"/>
    </row>
    <row r="4987" spans="21:21" x14ac:dyDescent="0.2">
      <c r="U4987" s="5"/>
    </row>
    <row r="4988" spans="21:21" x14ac:dyDescent="0.2">
      <c r="U4988" s="5"/>
    </row>
    <row r="4989" spans="21:21" x14ac:dyDescent="0.2">
      <c r="U4989" s="5"/>
    </row>
    <row r="4990" spans="21:21" x14ac:dyDescent="0.2">
      <c r="U4990" s="5"/>
    </row>
    <row r="4991" spans="21:21" x14ac:dyDescent="0.2">
      <c r="U4991" s="5"/>
    </row>
    <row r="4992" spans="21:21" x14ac:dyDescent="0.2">
      <c r="U4992" s="5"/>
    </row>
    <row r="4993" spans="21:21" x14ac:dyDescent="0.2">
      <c r="U4993" s="5"/>
    </row>
    <row r="4994" spans="21:21" x14ac:dyDescent="0.2">
      <c r="U4994" s="5"/>
    </row>
    <row r="4995" spans="21:21" x14ac:dyDescent="0.2">
      <c r="U4995" s="5"/>
    </row>
    <row r="4996" spans="21:21" x14ac:dyDescent="0.2">
      <c r="U4996" s="5"/>
    </row>
    <row r="4997" spans="21:21" x14ac:dyDescent="0.2">
      <c r="U4997" s="5"/>
    </row>
    <row r="4998" spans="21:21" x14ac:dyDescent="0.2">
      <c r="U4998" s="5"/>
    </row>
    <row r="4999" spans="21:21" x14ac:dyDescent="0.2">
      <c r="U4999" s="5"/>
    </row>
    <row r="5000" spans="21:21" x14ac:dyDescent="0.2">
      <c r="U5000" s="5"/>
    </row>
    <row r="5001" spans="21:21" x14ac:dyDescent="0.2">
      <c r="U5001" s="5"/>
    </row>
    <row r="5002" spans="21:21" x14ac:dyDescent="0.2">
      <c r="U5002" s="5"/>
    </row>
    <row r="5003" spans="21:21" x14ac:dyDescent="0.2">
      <c r="U5003" s="5"/>
    </row>
    <row r="5004" spans="21:21" x14ac:dyDescent="0.2">
      <c r="U5004" s="5"/>
    </row>
    <row r="5005" spans="21:21" x14ac:dyDescent="0.2">
      <c r="U5005" s="5"/>
    </row>
    <row r="5006" spans="21:21" x14ac:dyDescent="0.2">
      <c r="U5006" s="5"/>
    </row>
    <row r="5007" spans="21:21" x14ac:dyDescent="0.2">
      <c r="U5007" s="5"/>
    </row>
    <row r="5008" spans="21:21" x14ac:dyDescent="0.2">
      <c r="U5008" s="5"/>
    </row>
    <row r="5009" spans="21:21" x14ac:dyDescent="0.2">
      <c r="U5009" s="5"/>
    </row>
    <row r="5010" spans="21:21" x14ac:dyDescent="0.2">
      <c r="U5010" s="5"/>
    </row>
    <row r="5011" spans="21:21" x14ac:dyDescent="0.2">
      <c r="U5011" s="5"/>
    </row>
    <row r="5012" spans="21:21" x14ac:dyDescent="0.2">
      <c r="U5012" s="5"/>
    </row>
    <row r="5013" spans="21:21" x14ac:dyDescent="0.2">
      <c r="U5013" s="5"/>
    </row>
    <row r="5014" spans="21:21" x14ac:dyDescent="0.2">
      <c r="U5014" s="5"/>
    </row>
    <row r="5015" spans="21:21" x14ac:dyDescent="0.2">
      <c r="U5015" s="5"/>
    </row>
    <row r="5016" spans="21:21" x14ac:dyDescent="0.2">
      <c r="U5016" s="5"/>
    </row>
    <row r="5017" spans="21:21" x14ac:dyDescent="0.2">
      <c r="U5017" s="5"/>
    </row>
    <row r="5018" spans="21:21" x14ac:dyDescent="0.2">
      <c r="U5018" s="5"/>
    </row>
    <row r="5019" spans="21:21" x14ac:dyDescent="0.2">
      <c r="U5019" s="5"/>
    </row>
    <row r="5020" spans="21:21" x14ac:dyDescent="0.2">
      <c r="U5020" s="5"/>
    </row>
    <row r="5021" spans="21:21" x14ac:dyDescent="0.2">
      <c r="U5021" s="5"/>
    </row>
    <row r="5022" spans="21:21" x14ac:dyDescent="0.2">
      <c r="U5022" s="5"/>
    </row>
    <row r="5023" spans="21:21" x14ac:dyDescent="0.2">
      <c r="U5023" s="5"/>
    </row>
    <row r="5024" spans="21:21" x14ac:dyDescent="0.2">
      <c r="U5024" s="5"/>
    </row>
    <row r="5025" spans="21:21" x14ac:dyDescent="0.2">
      <c r="U5025" s="5"/>
    </row>
    <row r="5026" spans="21:21" x14ac:dyDescent="0.2">
      <c r="U5026" s="5"/>
    </row>
    <row r="5027" spans="21:21" x14ac:dyDescent="0.2">
      <c r="U5027" s="5"/>
    </row>
    <row r="5028" spans="21:21" x14ac:dyDescent="0.2">
      <c r="U5028" s="5"/>
    </row>
    <row r="5029" spans="21:21" x14ac:dyDescent="0.2">
      <c r="U5029" s="5"/>
    </row>
    <row r="5030" spans="21:21" x14ac:dyDescent="0.2">
      <c r="U5030" s="5"/>
    </row>
    <row r="5031" spans="21:21" x14ac:dyDescent="0.2">
      <c r="U5031" s="5"/>
    </row>
    <row r="5032" spans="21:21" x14ac:dyDescent="0.2">
      <c r="U5032" s="5"/>
    </row>
    <row r="5033" spans="21:21" x14ac:dyDescent="0.2">
      <c r="U5033" s="5"/>
    </row>
    <row r="5034" spans="21:21" x14ac:dyDescent="0.2">
      <c r="U5034" s="5"/>
    </row>
    <row r="5035" spans="21:21" x14ac:dyDescent="0.2">
      <c r="U5035" s="5"/>
    </row>
    <row r="5036" spans="21:21" x14ac:dyDescent="0.2">
      <c r="U5036" s="5"/>
    </row>
    <row r="5037" spans="21:21" x14ac:dyDescent="0.2">
      <c r="U5037" s="5"/>
    </row>
    <row r="5038" spans="21:21" x14ac:dyDescent="0.2">
      <c r="U5038" s="5"/>
    </row>
    <row r="5039" spans="21:21" x14ac:dyDescent="0.2">
      <c r="U5039" s="5"/>
    </row>
    <row r="5040" spans="21:21" x14ac:dyDescent="0.2">
      <c r="U5040" s="5"/>
    </row>
    <row r="5041" spans="21:21" x14ac:dyDescent="0.2">
      <c r="U5041" s="5"/>
    </row>
    <row r="5042" spans="21:21" x14ac:dyDescent="0.2">
      <c r="U5042" s="5"/>
    </row>
    <row r="5043" spans="21:21" x14ac:dyDescent="0.2">
      <c r="U5043" s="5"/>
    </row>
    <row r="5044" spans="21:21" x14ac:dyDescent="0.2">
      <c r="U5044" s="5"/>
    </row>
    <row r="5045" spans="21:21" x14ac:dyDescent="0.2">
      <c r="U5045" s="5"/>
    </row>
    <row r="5046" spans="21:21" x14ac:dyDescent="0.2">
      <c r="U5046" s="5"/>
    </row>
    <row r="5047" spans="21:21" x14ac:dyDescent="0.2">
      <c r="U5047" s="5"/>
    </row>
    <row r="5048" spans="21:21" x14ac:dyDescent="0.2">
      <c r="U5048" s="5"/>
    </row>
    <row r="5049" spans="21:21" x14ac:dyDescent="0.2">
      <c r="U5049" s="5"/>
    </row>
    <row r="5050" spans="21:21" x14ac:dyDescent="0.2">
      <c r="U5050" s="5"/>
    </row>
    <row r="5051" spans="21:21" x14ac:dyDescent="0.2">
      <c r="U5051" s="5"/>
    </row>
    <row r="5052" spans="21:21" x14ac:dyDescent="0.2">
      <c r="U5052" s="5"/>
    </row>
    <row r="5053" spans="21:21" x14ac:dyDescent="0.2">
      <c r="U5053" s="5"/>
    </row>
    <row r="5054" spans="21:21" x14ac:dyDescent="0.2">
      <c r="U5054" s="5"/>
    </row>
    <row r="5055" spans="21:21" x14ac:dyDescent="0.2">
      <c r="U5055" s="5"/>
    </row>
    <row r="5056" spans="21:21" x14ac:dyDescent="0.2">
      <c r="U5056" s="5"/>
    </row>
    <row r="5057" spans="21:21" x14ac:dyDescent="0.2">
      <c r="U5057" s="5"/>
    </row>
    <row r="5058" spans="21:21" x14ac:dyDescent="0.2">
      <c r="U5058" s="5"/>
    </row>
    <row r="5059" spans="21:21" x14ac:dyDescent="0.2">
      <c r="U5059" s="5"/>
    </row>
    <row r="5060" spans="21:21" x14ac:dyDescent="0.2">
      <c r="U5060" s="5"/>
    </row>
    <row r="5061" spans="21:21" x14ac:dyDescent="0.2">
      <c r="U5061" s="5"/>
    </row>
    <row r="5062" spans="21:21" x14ac:dyDescent="0.2">
      <c r="U5062" s="5"/>
    </row>
    <row r="5063" spans="21:21" x14ac:dyDescent="0.2">
      <c r="U5063" s="5"/>
    </row>
    <row r="5064" spans="21:21" x14ac:dyDescent="0.2">
      <c r="U5064" s="5"/>
    </row>
    <row r="5065" spans="21:21" x14ac:dyDescent="0.2">
      <c r="U5065" s="5"/>
    </row>
    <row r="5066" spans="21:21" x14ac:dyDescent="0.2">
      <c r="U5066" s="5"/>
    </row>
    <row r="5067" spans="21:21" x14ac:dyDescent="0.2">
      <c r="U5067" s="5"/>
    </row>
    <row r="5068" spans="21:21" x14ac:dyDescent="0.2">
      <c r="U5068" s="5"/>
    </row>
    <row r="5069" spans="21:21" x14ac:dyDescent="0.2">
      <c r="U5069" s="5"/>
    </row>
    <row r="5070" spans="21:21" x14ac:dyDescent="0.2">
      <c r="U5070" s="5"/>
    </row>
    <row r="5071" spans="21:21" x14ac:dyDescent="0.2">
      <c r="U5071" s="5"/>
    </row>
    <row r="5072" spans="21:21" x14ac:dyDescent="0.2">
      <c r="U5072" s="5"/>
    </row>
    <row r="5073" spans="21:21" x14ac:dyDescent="0.2">
      <c r="U5073" s="5"/>
    </row>
    <row r="5074" spans="21:21" x14ac:dyDescent="0.2">
      <c r="U5074" s="5"/>
    </row>
    <row r="5075" spans="21:21" x14ac:dyDescent="0.2">
      <c r="U5075" s="5"/>
    </row>
    <row r="5076" spans="21:21" x14ac:dyDescent="0.2">
      <c r="U5076" s="5"/>
    </row>
    <row r="5077" spans="21:21" x14ac:dyDescent="0.2">
      <c r="U5077" s="5"/>
    </row>
    <row r="5078" spans="21:21" x14ac:dyDescent="0.2">
      <c r="U5078" s="5"/>
    </row>
    <row r="5079" spans="21:21" x14ac:dyDescent="0.2">
      <c r="U5079" s="5"/>
    </row>
    <row r="5080" spans="21:21" x14ac:dyDescent="0.2">
      <c r="U5080" s="5"/>
    </row>
    <row r="5081" spans="21:21" x14ac:dyDescent="0.2">
      <c r="U5081" s="5"/>
    </row>
    <row r="5082" spans="21:21" x14ac:dyDescent="0.2">
      <c r="U5082" s="5"/>
    </row>
    <row r="5083" spans="21:21" x14ac:dyDescent="0.2">
      <c r="U5083" s="5"/>
    </row>
    <row r="5084" spans="21:21" x14ac:dyDescent="0.2">
      <c r="U5084" s="5"/>
    </row>
    <row r="5085" spans="21:21" x14ac:dyDescent="0.2">
      <c r="U5085" s="5"/>
    </row>
    <row r="5086" spans="21:21" x14ac:dyDescent="0.2">
      <c r="U5086" s="5"/>
    </row>
    <row r="5087" spans="21:21" x14ac:dyDescent="0.2">
      <c r="U5087" s="5"/>
    </row>
    <row r="5088" spans="21:21" x14ac:dyDescent="0.2">
      <c r="U5088" s="5"/>
    </row>
    <row r="5089" spans="21:21" x14ac:dyDescent="0.2">
      <c r="U5089" s="5"/>
    </row>
    <row r="5090" spans="21:21" x14ac:dyDescent="0.2">
      <c r="U5090" s="5"/>
    </row>
    <row r="5091" spans="21:21" x14ac:dyDescent="0.2">
      <c r="U5091" s="5"/>
    </row>
    <row r="5092" spans="21:21" x14ac:dyDescent="0.2">
      <c r="U5092" s="5"/>
    </row>
    <row r="5093" spans="21:21" x14ac:dyDescent="0.2">
      <c r="U5093" s="5"/>
    </row>
    <row r="5094" spans="21:21" x14ac:dyDescent="0.2">
      <c r="U5094" s="5"/>
    </row>
    <row r="5095" spans="21:21" x14ac:dyDescent="0.2">
      <c r="U5095" s="5"/>
    </row>
    <row r="5096" spans="21:21" x14ac:dyDescent="0.2">
      <c r="U5096" s="5"/>
    </row>
    <row r="5097" spans="21:21" x14ac:dyDescent="0.2">
      <c r="U5097" s="5"/>
    </row>
    <row r="5098" spans="21:21" x14ac:dyDescent="0.2">
      <c r="U5098" s="5"/>
    </row>
    <row r="5099" spans="21:21" x14ac:dyDescent="0.2">
      <c r="U5099" s="5"/>
    </row>
    <row r="5100" spans="21:21" x14ac:dyDescent="0.2">
      <c r="U5100" s="5"/>
    </row>
    <row r="5101" spans="21:21" x14ac:dyDescent="0.2">
      <c r="U5101" s="5"/>
    </row>
    <row r="5102" spans="21:21" x14ac:dyDescent="0.2">
      <c r="U5102" s="5"/>
    </row>
    <row r="5103" spans="21:21" x14ac:dyDescent="0.2">
      <c r="U5103" s="5"/>
    </row>
    <row r="5104" spans="21:21" x14ac:dyDescent="0.2">
      <c r="U5104" s="5"/>
    </row>
    <row r="5105" spans="21:21" x14ac:dyDescent="0.2">
      <c r="U5105" s="5"/>
    </row>
    <row r="5106" spans="21:21" x14ac:dyDescent="0.2">
      <c r="U5106" s="5"/>
    </row>
    <row r="5107" spans="21:21" x14ac:dyDescent="0.2">
      <c r="U5107" s="5"/>
    </row>
    <row r="5108" spans="21:21" x14ac:dyDescent="0.2">
      <c r="U5108" s="5"/>
    </row>
    <row r="5109" spans="21:21" x14ac:dyDescent="0.2">
      <c r="U5109" s="5"/>
    </row>
    <row r="5110" spans="21:21" x14ac:dyDescent="0.2">
      <c r="U5110" s="5"/>
    </row>
    <row r="5111" spans="21:21" x14ac:dyDescent="0.2">
      <c r="U5111" s="5"/>
    </row>
    <row r="5112" spans="21:21" x14ac:dyDescent="0.2">
      <c r="U5112" s="5"/>
    </row>
    <row r="5113" spans="21:21" x14ac:dyDescent="0.2">
      <c r="U5113" s="5"/>
    </row>
    <row r="5114" spans="21:21" x14ac:dyDescent="0.2">
      <c r="U5114" s="5"/>
    </row>
    <row r="5115" spans="21:21" x14ac:dyDescent="0.2">
      <c r="U5115" s="5"/>
    </row>
    <row r="5116" spans="21:21" x14ac:dyDescent="0.2">
      <c r="U5116" s="5"/>
    </row>
    <row r="5117" spans="21:21" x14ac:dyDescent="0.2">
      <c r="U5117" s="5"/>
    </row>
    <row r="5118" spans="21:21" x14ac:dyDescent="0.2">
      <c r="U5118" s="5"/>
    </row>
    <row r="5119" spans="21:21" x14ac:dyDescent="0.2">
      <c r="U5119" s="5"/>
    </row>
    <row r="5120" spans="21:21" x14ac:dyDescent="0.2">
      <c r="U5120" s="5"/>
    </row>
    <row r="5121" spans="21:21" x14ac:dyDescent="0.2">
      <c r="U5121" s="5"/>
    </row>
    <row r="5122" spans="21:21" x14ac:dyDescent="0.2">
      <c r="U5122" s="5"/>
    </row>
    <row r="5123" spans="21:21" x14ac:dyDescent="0.2">
      <c r="U5123" s="5"/>
    </row>
    <row r="5124" spans="21:21" x14ac:dyDescent="0.2">
      <c r="U5124" s="5"/>
    </row>
    <row r="5125" spans="21:21" x14ac:dyDescent="0.2">
      <c r="U5125" s="5"/>
    </row>
    <row r="5126" spans="21:21" x14ac:dyDescent="0.2">
      <c r="U5126" s="5"/>
    </row>
    <row r="5127" spans="21:21" x14ac:dyDescent="0.2">
      <c r="U5127" s="5"/>
    </row>
    <row r="5128" spans="21:21" x14ac:dyDescent="0.2">
      <c r="U5128" s="5"/>
    </row>
    <row r="5129" spans="21:21" x14ac:dyDescent="0.2">
      <c r="U5129" s="5"/>
    </row>
    <row r="5130" spans="21:21" x14ac:dyDescent="0.2">
      <c r="U5130" s="5"/>
    </row>
    <row r="5131" spans="21:21" x14ac:dyDescent="0.2">
      <c r="U5131" s="5"/>
    </row>
    <row r="5132" spans="21:21" x14ac:dyDescent="0.2">
      <c r="U5132" s="5"/>
    </row>
    <row r="5133" spans="21:21" x14ac:dyDescent="0.2">
      <c r="U5133" s="5"/>
    </row>
    <row r="5134" spans="21:21" x14ac:dyDescent="0.2">
      <c r="U5134" s="5"/>
    </row>
    <row r="5135" spans="21:21" x14ac:dyDescent="0.2">
      <c r="U5135" s="5"/>
    </row>
    <row r="5136" spans="21:21" x14ac:dyDescent="0.2">
      <c r="U5136" s="5"/>
    </row>
    <row r="5137" spans="21:21" x14ac:dyDescent="0.2">
      <c r="U5137" s="5"/>
    </row>
    <row r="5138" spans="21:21" x14ac:dyDescent="0.2">
      <c r="U5138" s="5"/>
    </row>
    <row r="5139" spans="21:21" x14ac:dyDescent="0.2">
      <c r="U5139" s="5"/>
    </row>
    <row r="5140" spans="21:21" x14ac:dyDescent="0.2">
      <c r="U5140" s="5"/>
    </row>
    <row r="5141" spans="21:21" x14ac:dyDescent="0.2">
      <c r="U5141" s="5"/>
    </row>
    <row r="5142" spans="21:21" x14ac:dyDescent="0.2">
      <c r="U5142" s="5"/>
    </row>
    <row r="5143" spans="21:21" x14ac:dyDescent="0.2">
      <c r="U5143" s="5"/>
    </row>
    <row r="5144" spans="21:21" x14ac:dyDescent="0.2">
      <c r="U5144" s="5"/>
    </row>
    <row r="5145" spans="21:21" x14ac:dyDescent="0.2">
      <c r="U5145" s="5"/>
    </row>
    <row r="5146" spans="21:21" x14ac:dyDescent="0.2">
      <c r="U5146" s="5"/>
    </row>
    <row r="5147" spans="21:21" x14ac:dyDescent="0.2">
      <c r="U5147" s="5"/>
    </row>
    <row r="5148" spans="21:21" x14ac:dyDescent="0.2">
      <c r="U5148" s="5"/>
    </row>
    <row r="5149" spans="21:21" x14ac:dyDescent="0.2">
      <c r="U5149" s="5"/>
    </row>
    <row r="5150" spans="21:21" x14ac:dyDescent="0.2">
      <c r="U5150" s="5"/>
    </row>
    <row r="5151" spans="21:21" x14ac:dyDescent="0.2">
      <c r="U5151" s="5"/>
    </row>
    <row r="5152" spans="21:21" x14ac:dyDescent="0.2">
      <c r="U5152" s="5"/>
    </row>
    <row r="5153" spans="21:21" x14ac:dyDescent="0.2">
      <c r="U5153" s="5"/>
    </row>
    <row r="5154" spans="21:21" x14ac:dyDescent="0.2">
      <c r="U5154" s="5"/>
    </row>
    <row r="5155" spans="21:21" x14ac:dyDescent="0.2">
      <c r="U5155" s="5"/>
    </row>
    <row r="5156" spans="21:21" x14ac:dyDescent="0.2">
      <c r="U5156" s="5"/>
    </row>
    <row r="5157" spans="21:21" x14ac:dyDescent="0.2">
      <c r="U5157" s="5"/>
    </row>
    <row r="5158" spans="21:21" x14ac:dyDescent="0.2">
      <c r="U5158" s="5"/>
    </row>
    <row r="5159" spans="21:21" x14ac:dyDescent="0.2">
      <c r="U5159" s="5"/>
    </row>
    <row r="5160" spans="21:21" x14ac:dyDescent="0.2">
      <c r="U5160" s="5"/>
    </row>
    <row r="5161" spans="21:21" x14ac:dyDescent="0.2">
      <c r="U5161" s="5"/>
    </row>
    <row r="5162" spans="21:21" x14ac:dyDescent="0.2">
      <c r="U5162" s="5"/>
    </row>
    <row r="5163" spans="21:21" x14ac:dyDescent="0.2">
      <c r="U5163" s="5"/>
    </row>
    <row r="5164" spans="21:21" x14ac:dyDescent="0.2">
      <c r="U5164" s="5"/>
    </row>
    <row r="5165" spans="21:21" x14ac:dyDescent="0.2">
      <c r="U5165" s="5"/>
    </row>
    <row r="5166" spans="21:21" x14ac:dyDescent="0.2">
      <c r="U5166" s="5"/>
    </row>
    <row r="5167" spans="21:21" x14ac:dyDescent="0.2">
      <c r="U5167" s="5"/>
    </row>
    <row r="5168" spans="21:21" x14ac:dyDescent="0.2">
      <c r="U5168" s="5"/>
    </row>
    <row r="5169" spans="21:21" x14ac:dyDescent="0.2">
      <c r="U5169" s="5"/>
    </row>
    <row r="5170" spans="21:21" x14ac:dyDescent="0.2">
      <c r="U5170" s="5"/>
    </row>
    <row r="5171" spans="21:21" x14ac:dyDescent="0.2">
      <c r="U5171" s="5"/>
    </row>
    <row r="5172" spans="21:21" x14ac:dyDescent="0.2">
      <c r="U5172" s="5"/>
    </row>
    <row r="5173" spans="21:21" x14ac:dyDescent="0.2">
      <c r="U5173" s="5"/>
    </row>
    <row r="5174" spans="21:21" x14ac:dyDescent="0.2">
      <c r="U5174" s="5"/>
    </row>
    <row r="5175" spans="21:21" x14ac:dyDescent="0.2">
      <c r="U5175" s="5"/>
    </row>
    <row r="5176" spans="21:21" x14ac:dyDescent="0.2">
      <c r="U5176" s="5"/>
    </row>
    <row r="5177" spans="21:21" x14ac:dyDescent="0.2">
      <c r="U5177" s="5"/>
    </row>
    <row r="5178" spans="21:21" x14ac:dyDescent="0.2">
      <c r="U5178" s="5"/>
    </row>
    <row r="5179" spans="21:21" x14ac:dyDescent="0.2">
      <c r="U5179" s="5"/>
    </row>
    <row r="5180" spans="21:21" x14ac:dyDescent="0.2">
      <c r="U5180" s="5"/>
    </row>
    <row r="5181" spans="21:21" x14ac:dyDescent="0.2">
      <c r="U5181" s="5"/>
    </row>
    <row r="5182" spans="21:21" x14ac:dyDescent="0.2">
      <c r="U5182" s="5"/>
    </row>
    <row r="5183" spans="21:21" x14ac:dyDescent="0.2">
      <c r="U5183" s="5"/>
    </row>
    <row r="5184" spans="21:21" x14ac:dyDescent="0.2">
      <c r="U5184" s="5"/>
    </row>
    <row r="5185" spans="21:21" x14ac:dyDescent="0.2">
      <c r="U5185" s="5"/>
    </row>
    <row r="5186" spans="21:21" x14ac:dyDescent="0.2">
      <c r="U5186" s="5"/>
    </row>
    <row r="5187" spans="21:21" x14ac:dyDescent="0.2">
      <c r="U5187" s="5"/>
    </row>
    <row r="5188" spans="21:21" x14ac:dyDescent="0.2">
      <c r="U5188" s="5"/>
    </row>
    <row r="5189" spans="21:21" x14ac:dyDescent="0.2">
      <c r="U5189" s="5"/>
    </row>
    <row r="5190" spans="21:21" x14ac:dyDescent="0.2">
      <c r="U5190" s="5"/>
    </row>
    <row r="5191" spans="21:21" x14ac:dyDescent="0.2">
      <c r="U5191" s="5"/>
    </row>
    <row r="5192" spans="21:21" x14ac:dyDescent="0.2">
      <c r="U5192" s="5"/>
    </row>
    <row r="5193" spans="21:21" x14ac:dyDescent="0.2">
      <c r="U5193" s="5"/>
    </row>
    <row r="5194" spans="21:21" x14ac:dyDescent="0.2">
      <c r="U5194" s="5"/>
    </row>
    <row r="5195" spans="21:21" x14ac:dyDescent="0.2">
      <c r="U5195" s="5"/>
    </row>
    <row r="5196" spans="21:21" x14ac:dyDescent="0.2">
      <c r="U5196" s="5"/>
    </row>
    <row r="5197" spans="21:21" x14ac:dyDescent="0.2">
      <c r="U5197" s="5"/>
    </row>
    <row r="5198" spans="21:21" x14ac:dyDescent="0.2">
      <c r="U5198" s="5"/>
    </row>
    <row r="5199" spans="21:21" x14ac:dyDescent="0.2">
      <c r="U5199" s="5"/>
    </row>
    <row r="5200" spans="21:21" x14ac:dyDescent="0.2">
      <c r="U5200" s="5"/>
    </row>
    <row r="5201" spans="21:21" x14ac:dyDescent="0.2">
      <c r="U5201" s="5"/>
    </row>
    <row r="5202" spans="21:21" x14ac:dyDescent="0.2">
      <c r="U5202" s="5"/>
    </row>
    <row r="5203" spans="21:21" x14ac:dyDescent="0.2">
      <c r="U5203" s="5"/>
    </row>
    <row r="5204" spans="21:21" x14ac:dyDescent="0.2">
      <c r="U5204" s="5"/>
    </row>
    <row r="5205" spans="21:21" x14ac:dyDescent="0.2">
      <c r="U5205" s="5"/>
    </row>
    <row r="5206" spans="21:21" x14ac:dyDescent="0.2">
      <c r="U5206" s="5"/>
    </row>
    <row r="5207" spans="21:21" x14ac:dyDescent="0.2">
      <c r="U5207" s="5"/>
    </row>
    <row r="5208" spans="21:21" x14ac:dyDescent="0.2">
      <c r="U5208" s="5"/>
    </row>
    <row r="5209" spans="21:21" x14ac:dyDescent="0.2">
      <c r="U5209" s="5"/>
    </row>
    <row r="5210" spans="21:21" x14ac:dyDescent="0.2">
      <c r="U5210" s="5"/>
    </row>
    <row r="5211" spans="21:21" x14ac:dyDescent="0.2">
      <c r="U5211" s="5"/>
    </row>
    <row r="5212" spans="21:21" x14ac:dyDescent="0.2">
      <c r="U5212" s="5"/>
    </row>
    <row r="5213" spans="21:21" x14ac:dyDescent="0.2">
      <c r="U5213" s="5"/>
    </row>
    <row r="5214" spans="21:21" x14ac:dyDescent="0.2">
      <c r="U5214" s="5"/>
    </row>
    <row r="5215" spans="21:21" x14ac:dyDescent="0.2">
      <c r="U5215" s="5"/>
    </row>
    <row r="5216" spans="21:21" x14ac:dyDescent="0.2">
      <c r="U5216" s="5"/>
    </row>
    <row r="5217" spans="21:21" x14ac:dyDescent="0.2">
      <c r="U5217" s="5"/>
    </row>
    <row r="5218" spans="21:21" x14ac:dyDescent="0.2">
      <c r="U5218" s="5"/>
    </row>
    <row r="5219" spans="21:21" x14ac:dyDescent="0.2">
      <c r="U5219" s="5"/>
    </row>
    <row r="5220" spans="21:21" x14ac:dyDescent="0.2">
      <c r="U5220" s="5"/>
    </row>
    <row r="5221" spans="21:21" x14ac:dyDescent="0.2">
      <c r="U5221" s="5"/>
    </row>
    <row r="5222" spans="21:21" x14ac:dyDescent="0.2">
      <c r="U5222" s="5"/>
    </row>
    <row r="5223" spans="21:21" x14ac:dyDescent="0.2">
      <c r="U5223" s="5"/>
    </row>
    <row r="5224" spans="21:21" x14ac:dyDescent="0.2">
      <c r="U5224" s="5"/>
    </row>
    <row r="5225" spans="21:21" x14ac:dyDescent="0.2">
      <c r="U5225" s="5"/>
    </row>
    <row r="5226" spans="21:21" x14ac:dyDescent="0.2">
      <c r="U5226" s="5"/>
    </row>
    <row r="5227" spans="21:21" x14ac:dyDescent="0.2">
      <c r="U5227" s="5"/>
    </row>
    <row r="5228" spans="21:21" x14ac:dyDescent="0.2">
      <c r="U5228" s="5"/>
    </row>
    <row r="5229" spans="21:21" x14ac:dyDescent="0.2">
      <c r="U5229" s="5"/>
    </row>
    <row r="5230" spans="21:21" x14ac:dyDescent="0.2">
      <c r="U5230" s="5"/>
    </row>
    <row r="5231" spans="21:21" x14ac:dyDescent="0.2">
      <c r="U5231" s="5"/>
    </row>
    <row r="5232" spans="21:21" x14ac:dyDescent="0.2">
      <c r="U5232" s="5"/>
    </row>
    <row r="5233" spans="21:21" x14ac:dyDescent="0.2">
      <c r="U5233" s="5"/>
    </row>
    <row r="5234" spans="21:21" x14ac:dyDescent="0.2">
      <c r="U5234" s="5"/>
    </row>
    <row r="5235" spans="21:21" x14ac:dyDescent="0.2">
      <c r="U5235" s="5"/>
    </row>
    <row r="5236" spans="21:21" x14ac:dyDescent="0.2">
      <c r="U5236" s="5"/>
    </row>
    <row r="5237" spans="21:21" x14ac:dyDescent="0.2">
      <c r="U5237" s="5"/>
    </row>
    <row r="5238" spans="21:21" x14ac:dyDescent="0.2">
      <c r="U5238" s="5"/>
    </row>
    <row r="5239" spans="21:21" x14ac:dyDescent="0.2">
      <c r="U5239" s="5"/>
    </row>
    <row r="5240" spans="21:21" x14ac:dyDescent="0.2">
      <c r="U5240" s="5"/>
    </row>
    <row r="5241" spans="21:21" x14ac:dyDescent="0.2">
      <c r="U5241" s="5"/>
    </row>
    <row r="5242" spans="21:21" x14ac:dyDescent="0.2">
      <c r="U5242" s="5"/>
    </row>
    <row r="5243" spans="21:21" x14ac:dyDescent="0.2">
      <c r="U5243" s="5"/>
    </row>
    <row r="5244" spans="21:21" x14ac:dyDescent="0.2">
      <c r="U5244" s="5"/>
    </row>
    <row r="5245" spans="21:21" x14ac:dyDescent="0.2">
      <c r="U5245" s="5"/>
    </row>
    <row r="5246" spans="21:21" x14ac:dyDescent="0.2">
      <c r="U5246" s="5"/>
    </row>
    <row r="5247" spans="21:21" x14ac:dyDescent="0.2">
      <c r="U5247" s="5"/>
    </row>
    <row r="5248" spans="21:21" x14ac:dyDescent="0.2">
      <c r="U5248" s="5"/>
    </row>
    <row r="5249" spans="21:21" x14ac:dyDescent="0.2">
      <c r="U5249" s="5"/>
    </row>
    <row r="5250" spans="21:21" x14ac:dyDescent="0.2">
      <c r="U5250" s="5"/>
    </row>
    <row r="5251" spans="21:21" x14ac:dyDescent="0.2">
      <c r="U5251" s="5"/>
    </row>
    <row r="5252" spans="21:21" x14ac:dyDescent="0.2">
      <c r="U5252" s="5"/>
    </row>
    <row r="5253" spans="21:21" x14ac:dyDescent="0.2">
      <c r="U5253" s="5"/>
    </row>
    <row r="5254" spans="21:21" x14ac:dyDescent="0.2">
      <c r="U5254" s="5"/>
    </row>
    <row r="5255" spans="21:21" x14ac:dyDescent="0.2">
      <c r="U5255" s="5"/>
    </row>
    <row r="5256" spans="21:21" x14ac:dyDescent="0.2">
      <c r="U5256" s="5"/>
    </row>
    <row r="5257" spans="21:21" x14ac:dyDescent="0.2">
      <c r="U5257" s="5"/>
    </row>
    <row r="5258" spans="21:21" x14ac:dyDescent="0.2">
      <c r="U5258" s="5"/>
    </row>
    <row r="5259" spans="21:21" x14ac:dyDescent="0.2">
      <c r="U5259" s="5"/>
    </row>
    <row r="5260" spans="21:21" x14ac:dyDescent="0.2">
      <c r="U5260" s="5"/>
    </row>
    <row r="5261" spans="21:21" x14ac:dyDescent="0.2">
      <c r="U5261" s="5"/>
    </row>
    <row r="5262" spans="21:21" x14ac:dyDescent="0.2">
      <c r="U5262" s="5"/>
    </row>
    <row r="5263" spans="21:21" x14ac:dyDescent="0.2">
      <c r="U5263" s="5"/>
    </row>
    <row r="5264" spans="21:21" x14ac:dyDescent="0.2">
      <c r="U5264" s="5"/>
    </row>
    <row r="5265" spans="21:21" x14ac:dyDescent="0.2">
      <c r="U5265" s="5"/>
    </row>
    <row r="5266" spans="21:21" x14ac:dyDescent="0.2">
      <c r="U5266" s="5"/>
    </row>
    <row r="5267" spans="21:21" x14ac:dyDescent="0.2">
      <c r="U5267" s="5"/>
    </row>
    <row r="5268" spans="21:21" x14ac:dyDescent="0.2">
      <c r="U5268" s="5"/>
    </row>
    <row r="5269" spans="21:21" x14ac:dyDescent="0.2">
      <c r="U5269" s="5"/>
    </row>
    <row r="5270" spans="21:21" x14ac:dyDescent="0.2">
      <c r="U5270" s="5"/>
    </row>
    <row r="5271" spans="21:21" x14ac:dyDescent="0.2">
      <c r="U5271" s="5"/>
    </row>
    <row r="5272" spans="21:21" x14ac:dyDescent="0.2">
      <c r="U5272" s="5"/>
    </row>
    <row r="5273" spans="21:21" x14ac:dyDescent="0.2">
      <c r="U5273" s="5"/>
    </row>
    <row r="5274" spans="21:21" x14ac:dyDescent="0.2">
      <c r="U5274" s="5"/>
    </row>
    <row r="5275" spans="21:21" x14ac:dyDescent="0.2">
      <c r="U5275" s="5"/>
    </row>
    <row r="5276" spans="21:21" x14ac:dyDescent="0.2">
      <c r="U5276" s="5"/>
    </row>
    <row r="5277" spans="21:21" x14ac:dyDescent="0.2">
      <c r="U5277" s="5"/>
    </row>
    <row r="5278" spans="21:21" x14ac:dyDescent="0.2">
      <c r="U5278" s="5"/>
    </row>
    <row r="5279" spans="21:21" x14ac:dyDescent="0.2">
      <c r="U5279" s="5"/>
    </row>
    <row r="5280" spans="21:21" x14ac:dyDescent="0.2">
      <c r="U5280" s="5"/>
    </row>
    <row r="5281" spans="21:21" x14ac:dyDescent="0.2">
      <c r="U5281" s="5"/>
    </row>
    <row r="5282" spans="21:21" x14ac:dyDescent="0.2">
      <c r="U5282" s="5"/>
    </row>
    <row r="5283" spans="21:21" x14ac:dyDescent="0.2">
      <c r="U5283" s="5"/>
    </row>
    <row r="5284" spans="21:21" x14ac:dyDescent="0.2">
      <c r="U5284" s="5"/>
    </row>
    <row r="5285" spans="21:21" x14ac:dyDescent="0.2">
      <c r="U5285" s="5"/>
    </row>
    <row r="5286" spans="21:21" x14ac:dyDescent="0.2">
      <c r="U5286" s="5"/>
    </row>
    <row r="5287" spans="21:21" x14ac:dyDescent="0.2">
      <c r="U5287" s="5"/>
    </row>
    <row r="5288" spans="21:21" x14ac:dyDescent="0.2">
      <c r="U5288" s="5"/>
    </row>
    <row r="5289" spans="21:21" x14ac:dyDescent="0.2">
      <c r="U5289" s="5"/>
    </row>
    <row r="5290" spans="21:21" x14ac:dyDescent="0.2">
      <c r="U5290" s="5"/>
    </row>
    <row r="5291" spans="21:21" x14ac:dyDescent="0.2">
      <c r="U5291" s="5"/>
    </row>
    <row r="5292" spans="21:21" x14ac:dyDescent="0.2">
      <c r="U5292" s="5"/>
    </row>
    <row r="5293" spans="21:21" x14ac:dyDescent="0.2">
      <c r="U5293" s="5"/>
    </row>
    <row r="5294" spans="21:21" x14ac:dyDescent="0.2">
      <c r="U5294" s="5"/>
    </row>
    <row r="5295" spans="21:21" x14ac:dyDescent="0.2">
      <c r="U5295" s="5"/>
    </row>
    <row r="5296" spans="21:21" x14ac:dyDescent="0.2">
      <c r="U5296" s="5"/>
    </row>
    <row r="5297" spans="21:21" x14ac:dyDescent="0.2">
      <c r="U5297" s="5"/>
    </row>
    <row r="5298" spans="21:21" x14ac:dyDescent="0.2">
      <c r="U5298" s="5"/>
    </row>
    <row r="5299" spans="21:21" x14ac:dyDescent="0.2">
      <c r="U5299" s="5"/>
    </row>
    <row r="5300" spans="21:21" x14ac:dyDescent="0.2">
      <c r="U5300" s="5"/>
    </row>
    <row r="5301" spans="21:21" x14ac:dyDescent="0.2">
      <c r="U5301" s="5"/>
    </row>
    <row r="5302" spans="21:21" x14ac:dyDescent="0.2">
      <c r="U5302" s="5"/>
    </row>
    <row r="5303" spans="21:21" x14ac:dyDescent="0.2">
      <c r="U5303" s="5"/>
    </row>
    <row r="5304" spans="21:21" x14ac:dyDescent="0.2">
      <c r="U5304" s="5"/>
    </row>
    <row r="5305" spans="21:21" x14ac:dyDescent="0.2">
      <c r="U5305" s="5"/>
    </row>
    <row r="5306" spans="21:21" x14ac:dyDescent="0.2">
      <c r="U5306" s="5"/>
    </row>
    <row r="5307" spans="21:21" x14ac:dyDescent="0.2">
      <c r="U5307" s="5"/>
    </row>
    <row r="5308" spans="21:21" x14ac:dyDescent="0.2">
      <c r="U5308" s="5"/>
    </row>
    <row r="5309" spans="21:21" x14ac:dyDescent="0.2">
      <c r="U5309" s="5"/>
    </row>
    <row r="5310" spans="21:21" x14ac:dyDescent="0.2">
      <c r="U5310" s="5"/>
    </row>
    <row r="5311" spans="21:21" x14ac:dyDescent="0.2">
      <c r="U5311" s="5"/>
    </row>
    <row r="5312" spans="21:21" x14ac:dyDescent="0.2">
      <c r="U5312" s="5"/>
    </row>
    <row r="5313" spans="21:21" x14ac:dyDescent="0.2">
      <c r="U5313" s="5"/>
    </row>
    <row r="5314" spans="21:21" x14ac:dyDescent="0.2">
      <c r="U5314" s="5"/>
    </row>
    <row r="5315" spans="21:21" x14ac:dyDescent="0.2">
      <c r="U5315" s="5"/>
    </row>
    <row r="5316" spans="21:21" x14ac:dyDescent="0.2">
      <c r="U5316" s="5"/>
    </row>
    <row r="5317" spans="21:21" x14ac:dyDescent="0.2">
      <c r="U5317" s="5"/>
    </row>
    <row r="5318" spans="21:21" x14ac:dyDescent="0.2">
      <c r="U5318" s="5"/>
    </row>
    <row r="5319" spans="21:21" x14ac:dyDescent="0.2">
      <c r="U5319" s="5"/>
    </row>
    <row r="5320" spans="21:21" x14ac:dyDescent="0.2">
      <c r="U5320" s="5"/>
    </row>
    <row r="5321" spans="21:21" x14ac:dyDescent="0.2">
      <c r="U5321" s="5"/>
    </row>
    <row r="5322" spans="21:21" x14ac:dyDescent="0.2">
      <c r="U5322" s="5"/>
    </row>
    <row r="5323" spans="21:21" x14ac:dyDescent="0.2">
      <c r="U5323" s="5"/>
    </row>
    <row r="5324" spans="21:21" x14ac:dyDescent="0.2">
      <c r="U5324" s="5"/>
    </row>
    <row r="5325" spans="21:21" x14ac:dyDescent="0.2">
      <c r="U5325" s="5"/>
    </row>
    <row r="5326" spans="21:21" x14ac:dyDescent="0.2">
      <c r="U5326" s="5"/>
    </row>
    <row r="5327" spans="21:21" x14ac:dyDescent="0.2">
      <c r="U5327" s="5"/>
    </row>
    <row r="5328" spans="21:21" x14ac:dyDescent="0.2">
      <c r="U5328" s="5"/>
    </row>
    <row r="5329" spans="21:21" x14ac:dyDescent="0.2">
      <c r="U5329" s="5"/>
    </row>
    <row r="5330" spans="21:21" x14ac:dyDescent="0.2">
      <c r="U5330" s="5"/>
    </row>
    <row r="5331" spans="21:21" x14ac:dyDescent="0.2">
      <c r="U5331" s="5"/>
    </row>
    <row r="5332" spans="21:21" x14ac:dyDescent="0.2">
      <c r="U5332" s="5"/>
    </row>
    <row r="5333" spans="21:21" x14ac:dyDescent="0.2">
      <c r="U5333" s="5"/>
    </row>
    <row r="5334" spans="21:21" x14ac:dyDescent="0.2">
      <c r="U5334" s="5"/>
    </row>
    <row r="5335" spans="21:21" x14ac:dyDescent="0.2">
      <c r="U5335" s="5"/>
    </row>
    <row r="5336" spans="21:21" x14ac:dyDescent="0.2">
      <c r="U5336" s="5"/>
    </row>
    <row r="5337" spans="21:21" x14ac:dyDescent="0.2">
      <c r="U5337" s="5"/>
    </row>
    <row r="5338" spans="21:21" x14ac:dyDescent="0.2">
      <c r="U5338" s="5"/>
    </row>
    <row r="5339" spans="21:21" x14ac:dyDescent="0.2">
      <c r="U5339" s="5"/>
    </row>
    <row r="5340" spans="21:21" x14ac:dyDescent="0.2">
      <c r="U5340" s="5"/>
    </row>
    <row r="5341" spans="21:21" x14ac:dyDescent="0.2">
      <c r="U5341" s="5"/>
    </row>
    <row r="5342" spans="21:21" x14ac:dyDescent="0.2">
      <c r="U5342" s="5"/>
    </row>
    <row r="5343" spans="21:21" x14ac:dyDescent="0.2">
      <c r="U5343" s="5"/>
    </row>
    <row r="5344" spans="21:21" x14ac:dyDescent="0.2">
      <c r="U5344" s="5"/>
    </row>
    <row r="5345" spans="21:21" x14ac:dyDescent="0.2">
      <c r="U5345" s="5"/>
    </row>
    <row r="5346" spans="21:21" x14ac:dyDescent="0.2">
      <c r="U5346" s="5"/>
    </row>
    <row r="5347" spans="21:21" x14ac:dyDescent="0.2">
      <c r="U5347" s="5"/>
    </row>
    <row r="5348" spans="21:21" x14ac:dyDescent="0.2">
      <c r="U5348" s="5"/>
    </row>
    <row r="5349" spans="21:21" x14ac:dyDescent="0.2">
      <c r="U5349" s="5"/>
    </row>
    <row r="5350" spans="21:21" x14ac:dyDescent="0.2">
      <c r="U5350" s="5"/>
    </row>
    <row r="5351" spans="21:21" x14ac:dyDescent="0.2">
      <c r="U5351" s="5"/>
    </row>
    <row r="5352" spans="21:21" x14ac:dyDescent="0.2">
      <c r="U5352" s="5"/>
    </row>
    <row r="5353" spans="21:21" x14ac:dyDescent="0.2">
      <c r="U5353" s="5"/>
    </row>
    <row r="5354" spans="21:21" x14ac:dyDescent="0.2">
      <c r="U5354" s="5"/>
    </row>
    <row r="5355" spans="21:21" x14ac:dyDescent="0.2">
      <c r="U5355" s="5"/>
    </row>
    <row r="5356" spans="21:21" x14ac:dyDescent="0.2">
      <c r="U5356" s="5"/>
    </row>
    <row r="5357" spans="21:21" x14ac:dyDescent="0.2">
      <c r="U5357" s="5"/>
    </row>
    <row r="5358" spans="21:21" x14ac:dyDescent="0.2">
      <c r="U5358" s="5"/>
    </row>
    <row r="5359" spans="21:21" x14ac:dyDescent="0.2">
      <c r="U5359" s="5"/>
    </row>
    <row r="5360" spans="21:21" x14ac:dyDescent="0.2">
      <c r="U5360" s="5"/>
    </row>
    <row r="5361" spans="21:21" x14ac:dyDescent="0.2">
      <c r="U5361" s="5"/>
    </row>
    <row r="5362" spans="21:21" x14ac:dyDescent="0.2">
      <c r="U5362" s="5"/>
    </row>
    <row r="5363" spans="21:21" x14ac:dyDescent="0.2">
      <c r="U5363" s="5"/>
    </row>
    <row r="5364" spans="21:21" x14ac:dyDescent="0.2">
      <c r="U5364" s="5"/>
    </row>
    <row r="5365" spans="21:21" x14ac:dyDescent="0.2">
      <c r="U5365" s="5"/>
    </row>
    <row r="5366" spans="21:21" x14ac:dyDescent="0.2">
      <c r="U5366" s="5"/>
    </row>
    <row r="5367" spans="21:21" x14ac:dyDescent="0.2">
      <c r="U5367" s="5"/>
    </row>
    <row r="5368" spans="21:21" x14ac:dyDescent="0.2">
      <c r="U5368" s="5"/>
    </row>
    <row r="5369" spans="21:21" x14ac:dyDescent="0.2">
      <c r="U5369" s="5"/>
    </row>
    <row r="5370" spans="21:21" x14ac:dyDescent="0.2">
      <c r="U5370" s="5"/>
    </row>
    <row r="5371" spans="21:21" x14ac:dyDescent="0.2">
      <c r="U5371" s="5"/>
    </row>
    <row r="5372" spans="21:21" x14ac:dyDescent="0.2">
      <c r="U5372" s="5"/>
    </row>
    <row r="5373" spans="21:21" x14ac:dyDescent="0.2">
      <c r="U5373" s="5"/>
    </row>
    <row r="5374" spans="21:21" x14ac:dyDescent="0.2">
      <c r="U5374" s="5"/>
    </row>
    <row r="5375" spans="21:21" x14ac:dyDescent="0.2">
      <c r="U5375" s="5"/>
    </row>
    <row r="5376" spans="21:21" x14ac:dyDescent="0.2">
      <c r="U5376" s="5"/>
    </row>
    <row r="5377" spans="21:21" x14ac:dyDescent="0.2">
      <c r="U5377" s="5"/>
    </row>
    <row r="5378" spans="21:21" x14ac:dyDescent="0.2">
      <c r="U5378" s="5"/>
    </row>
    <row r="5379" spans="21:21" x14ac:dyDescent="0.2">
      <c r="U5379" s="5"/>
    </row>
    <row r="5380" spans="21:21" x14ac:dyDescent="0.2">
      <c r="U5380" s="5"/>
    </row>
    <row r="5381" spans="21:21" x14ac:dyDescent="0.2">
      <c r="U5381" s="5"/>
    </row>
    <row r="5382" spans="21:21" x14ac:dyDescent="0.2">
      <c r="U5382" s="5"/>
    </row>
    <row r="5383" spans="21:21" x14ac:dyDescent="0.2">
      <c r="U5383" s="5"/>
    </row>
    <row r="5384" spans="21:21" x14ac:dyDescent="0.2">
      <c r="U5384" s="5"/>
    </row>
    <row r="5385" spans="21:21" x14ac:dyDescent="0.2">
      <c r="U5385" s="5"/>
    </row>
    <row r="5386" spans="21:21" x14ac:dyDescent="0.2">
      <c r="U5386" s="5"/>
    </row>
    <row r="5387" spans="21:21" x14ac:dyDescent="0.2">
      <c r="U5387" s="5"/>
    </row>
    <row r="5388" spans="21:21" x14ac:dyDescent="0.2">
      <c r="U5388" s="5"/>
    </row>
    <row r="5389" spans="21:21" x14ac:dyDescent="0.2">
      <c r="U5389" s="5"/>
    </row>
    <row r="5390" spans="21:21" x14ac:dyDescent="0.2">
      <c r="U5390" s="5"/>
    </row>
    <row r="5391" spans="21:21" x14ac:dyDescent="0.2">
      <c r="U5391" s="5"/>
    </row>
    <row r="5392" spans="21:21" x14ac:dyDescent="0.2">
      <c r="U5392" s="5"/>
    </row>
    <row r="5393" spans="21:21" x14ac:dyDescent="0.2">
      <c r="U5393" s="5"/>
    </row>
    <row r="5394" spans="21:21" x14ac:dyDescent="0.2">
      <c r="U5394" s="5"/>
    </row>
    <row r="5395" spans="21:21" x14ac:dyDescent="0.2">
      <c r="U5395" s="5"/>
    </row>
    <row r="5396" spans="21:21" x14ac:dyDescent="0.2">
      <c r="U5396" s="5"/>
    </row>
    <row r="5397" spans="21:21" x14ac:dyDescent="0.2">
      <c r="U5397" s="5"/>
    </row>
    <row r="5398" spans="21:21" x14ac:dyDescent="0.2">
      <c r="U5398" s="5"/>
    </row>
    <row r="5399" spans="21:21" x14ac:dyDescent="0.2">
      <c r="U5399" s="5"/>
    </row>
    <row r="5400" spans="21:21" x14ac:dyDescent="0.2">
      <c r="U5400" s="5"/>
    </row>
    <row r="5401" spans="21:21" x14ac:dyDescent="0.2">
      <c r="U5401" s="5"/>
    </row>
    <row r="5402" spans="21:21" x14ac:dyDescent="0.2">
      <c r="U5402" s="5"/>
    </row>
    <row r="5403" spans="21:21" x14ac:dyDescent="0.2">
      <c r="U5403" s="5"/>
    </row>
    <row r="5404" spans="21:21" x14ac:dyDescent="0.2">
      <c r="U5404" s="5"/>
    </row>
    <row r="5405" spans="21:21" x14ac:dyDescent="0.2">
      <c r="U5405" s="5"/>
    </row>
    <row r="5406" spans="21:21" x14ac:dyDescent="0.2">
      <c r="U5406" s="5"/>
    </row>
    <row r="5407" spans="21:21" x14ac:dyDescent="0.2">
      <c r="U5407" s="5"/>
    </row>
    <row r="5408" spans="21:21" x14ac:dyDescent="0.2">
      <c r="U5408" s="5"/>
    </row>
    <row r="5409" spans="21:21" x14ac:dyDescent="0.2">
      <c r="U5409" s="5"/>
    </row>
    <row r="5410" spans="21:21" x14ac:dyDescent="0.2">
      <c r="U5410" s="5"/>
    </row>
    <row r="5411" spans="21:21" x14ac:dyDescent="0.2">
      <c r="U5411" s="5"/>
    </row>
    <row r="5412" spans="21:21" x14ac:dyDescent="0.2">
      <c r="U5412" s="5"/>
    </row>
    <row r="5413" spans="21:21" x14ac:dyDescent="0.2">
      <c r="U5413" s="5"/>
    </row>
    <row r="5414" spans="21:21" x14ac:dyDescent="0.2">
      <c r="U5414" s="5"/>
    </row>
    <row r="5415" spans="21:21" x14ac:dyDescent="0.2">
      <c r="U5415" s="5"/>
    </row>
    <row r="5416" spans="21:21" x14ac:dyDescent="0.2">
      <c r="U5416" s="5"/>
    </row>
    <row r="5417" spans="21:21" x14ac:dyDescent="0.2">
      <c r="U5417" s="5"/>
    </row>
    <row r="5418" spans="21:21" x14ac:dyDescent="0.2">
      <c r="U5418" s="5"/>
    </row>
    <row r="5419" spans="21:21" x14ac:dyDescent="0.2">
      <c r="U5419" s="5"/>
    </row>
    <row r="5420" spans="21:21" x14ac:dyDescent="0.2">
      <c r="U5420" s="5"/>
    </row>
    <row r="5421" spans="21:21" x14ac:dyDescent="0.2">
      <c r="U5421" s="5"/>
    </row>
    <row r="5422" spans="21:21" x14ac:dyDescent="0.2">
      <c r="U5422" s="5"/>
    </row>
    <row r="5423" spans="21:21" x14ac:dyDescent="0.2">
      <c r="U5423" s="5"/>
    </row>
    <row r="5424" spans="21:21" x14ac:dyDescent="0.2">
      <c r="U5424" s="5"/>
    </row>
    <row r="5425" spans="21:21" x14ac:dyDescent="0.2">
      <c r="U5425" s="5"/>
    </row>
    <row r="5426" spans="21:21" x14ac:dyDescent="0.2">
      <c r="U5426" s="5"/>
    </row>
    <row r="5427" spans="21:21" x14ac:dyDescent="0.2">
      <c r="U5427" s="5"/>
    </row>
    <row r="5428" spans="21:21" x14ac:dyDescent="0.2">
      <c r="U5428" s="5"/>
    </row>
    <row r="5429" spans="21:21" x14ac:dyDescent="0.2">
      <c r="U5429" s="5"/>
    </row>
    <row r="5430" spans="21:21" x14ac:dyDescent="0.2">
      <c r="U5430" s="5"/>
    </row>
    <row r="5431" spans="21:21" x14ac:dyDescent="0.2">
      <c r="U5431" s="5"/>
    </row>
    <row r="5432" spans="21:21" x14ac:dyDescent="0.2">
      <c r="U5432" s="5"/>
    </row>
    <row r="5433" spans="21:21" x14ac:dyDescent="0.2">
      <c r="U5433" s="5"/>
    </row>
    <row r="5434" spans="21:21" x14ac:dyDescent="0.2">
      <c r="U5434" s="5"/>
    </row>
    <row r="5435" spans="21:21" x14ac:dyDescent="0.2">
      <c r="U5435" s="5"/>
    </row>
    <row r="5436" spans="21:21" x14ac:dyDescent="0.2">
      <c r="U5436" s="5"/>
    </row>
    <row r="5437" spans="21:21" x14ac:dyDescent="0.2">
      <c r="U5437" s="5"/>
    </row>
    <row r="5438" spans="21:21" x14ac:dyDescent="0.2">
      <c r="U5438" s="5"/>
    </row>
    <row r="5439" spans="21:21" x14ac:dyDescent="0.2">
      <c r="U5439" s="5"/>
    </row>
    <row r="5440" spans="21:21" x14ac:dyDescent="0.2">
      <c r="U5440" s="5"/>
    </row>
    <row r="5441" spans="21:21" x14ac:dyDescent="0.2">
      <c r="U5441" s="5"/>
    </row>
    <row r="5442" spans="21:21" x14ac:dyDescent="0.2">
      <c r="U5442" s="5"/>
    </row>
    <row r="5443" spans="21:21" x14ac:dyDescent="0.2">
      <c r="U5443" s="5"/>
    </row>
    <row r="5444" spans="21:21" x14ac:dyDescent="0.2">
      <c r="U5444" s="5"/>
    </row>
    <row r="5445" spans="21:21" x14ac:dyDescent="0.2">
      <c r="U5445" s="5"/>
    </row>
    <row r="5446" spans="21:21" x14ac:dyDescent="0.2">
      <c r="U5446" s="5"/>
    </row>
    <row r="5447" spans="21:21" x14ac:dyDescent="0.2">
      <c r="U5447" s="5"/>
    </row>
    <row r="5448" spans="21:21" x14ac:dyDescent="0.2">
      <c r="U5448" s="5"/>
    </row>
    <row r="5449" spans="21:21" x14ac:dyDescent="0.2">
      <c r="U5449" s="5"/>
    </row>
    <row r="5450" spans="21:21" x14ac:dyDescent="0.2">
      <c r="U5450" s="5"/>
    </row>
    <row r="5451" spans="21:21" x14ac:dyDescent="0.2">
      <c r="U5451" s="5"/>
    </row>
    <row r="5452" spans="21:21" x14ac:dyDescent="0.2">
      <c r="U5452" s="5"/>
    </row>
    <row r="5453" spans="21:21" x14ac:dyDescent="0.2">
      <c r="U5453" s="5"/>
    </row>
    <row r="5454" spans="21:21" x14ac:dyDescent="0.2">
      <c r="U5454" s="5"/>
    </row>
    <row r="5455" spans="21:21" x14ac:dyDescent="0.2">
      <c r="U5455" s="5"/>
    </row>
    <row r="5456" spans="21:21" x14ac:dyDescent="0.2">
      <c r="U5456" s="5"/>
    </row>
    <row r="5457" spans="21:21" x14ac:dyDescent="0.2">
      <c r="U5457" s="5"/>
    </row>
    <row r="5458" spans="21:21" x14ac:dyDescent="0.2">
      <c r="U5458" s="5"/>
    </row>
    <row r="5459" spans="21:21" x14ac:dyDescent="0.2">
      <c r="U5459" s="5"/>
    </row>
    <row r="5460" spans="21:21" x14ac:dyDescent="0.2">
      <c r="U5460" s="5"/>
    </row>
    <row r="5461" spans="21:21" x14ac:dyDescent="0.2">
      <c r="U5461" s="5"/>
    </row>
    <row r="5462" spans="21:21" x14ac:dyDescent="0.2">
      <c r="U5462" s="5"/>
    </row>
    <row r="5463" spans="21:21" x14ac:dyDescent="0.2">
      <c r="U5463" s="5"/>
    </row>
    <row r="5464" spans="21:21" x14ac:dyDescent="0.2">
      <c r="U5464" s="5"/>
    </row>
    <row r="5465" spans="21:21" x14ac:dyDescent="0.2">
      <c r="U5465" s="5"/>
    </row>
    <row r="5466" spans="21:21" x14ac:dyDescent="0.2">
      <c r="U5466" s="5"/>
    </row>
    <row r="5467" spans="21:21" x14ac:dyDescent="0.2">
      <c r="U5467" s="5"/>
    </row>
    <row r="5468" spans="21:21" x14ac:dyDescent="0.2">
      <c r="U5468" s="5"/>
    </row>
    <row r="5469" spans="21:21" x14ac:dyDescent="0.2">
      <c r="U5469" s="5"/>
    </row>
    <row r="5470" spans="21:21" x14ac:dyDescent="0.2">
      <c r="U5470" s="5"/>
    </row>
    <row r="5471" spans="21:21" x14ac:dyDescent="0.2">
      <c r="U5471" s="5"/>
    </row>
    <row r="5472" spans="21:21" x14ac:dyDescent="0.2">
      <c r="U5472" s="5"/>
    </row>
    <row r="5473" spans="21:21" x14ac:dyDescent="0.2">
      <c r="U5473" s="5"/>
    </row>
    <row r="5474" spans="21:21" x14ac:dyDescent="0.2">
      <c r="U5474" s="5"/>
    </row>
    <row r="5475" spans="21:21" x14ac:dyDescent="0.2">
      <c r="U5475" s="5"/>
    </row>
    <row r="5476" spans="21:21" x14ac:dyDescent="0.2">
      <c r="U5476" s="5"/>
    </row>
    <row r="5477" spans="21:21" x14ac:dyDescent="0.2">
      <c r="U5477" s="5"/>
    </row>
    <row r="5478" spans="21:21" x14ac:dyDescent="0.2">
      <c r="U5478" s="5"/>
    </row>
    <row r="5479" spans="21:21" x14ac:dyDescent="0.2">
      <c r="U5479" s="5"/>
    </row>
    <row r="5480" spans="21:21" x14ac:dyDescent="0.2">
      <c r="U5480" s="5"/>
    </row>
    <row r="5481" spans="21:21" x14ac:dyDescent="0.2">
      <c r="U5481" s="5"/>
    </row>
    <row r="5482" spans="21:21" x14ac:dyDescent="0.2">
      <c r="U5482" s="5"/>
    </row>
    <row r="5483" spans="21:21" x14ac:dyDescent="0.2">
      <c r="U5483" s="5"/>
    </row>
    <row r="5484" spans="21:21" x14ac:dyDescent="0.2">
      <c r="U5484" s="5"/>
    </row>
    <row r="5485" spans="21:21" x14ac:dyDescent="0.2">
      <c r="U5485" s="5"/>
    </row>
    <row r="5486" spans="21:21" x14ac:dyDescent="0.2">
      <c r="U5486" s="5"/>
    </row>
    <row r="5487" spans="21:21" x14ac:dyDescent="0.2">
      <c r="U5487" s="5"/>
    </row>
    <row r="5488" spans="21:21" x14ac:dyDescent="0.2">
      <c r="U5488" s="5"/>
    </row>
    <row r="5489" spans="21:21" x14ac:dyDescent="0.2">
      <c r="U5489" s="5"/>
    </row>
    <row r="5490" spans="21:21" x14ac:dyDescent="0.2">
      <c r="U5490" s="5"/>
    </row>
    <row r="5491" spans="21:21" x14ac:dyDescent="0.2">
      <c r="U5491" s="5"/>
    </row>
    <row r="5492" spans="21:21" x14ac:dyDescent="0.2">
      <c r="U5492" s="5"/>
    </row>
    <row r="5493" spans="21:21" x14ac:dyDescent="0.2">
      <c r="U5493" s="5"/>
    </row>
    <row r="5494" spans="21:21" x14ac:dyDescent="0.2">
      <c r="U5494" s="5"/>
    </row>
    <row r="5495" spans="21:21" x14ac:dyDescent="0.2">
      <c r="U5495" s="5"/>
    </row>
    <row r="5496" spans="21:21" x14ac:dyDescent="0.2">
      <c r="U5496" s="5"/>
    </row>
    <row r="5497" spans="21:21" x14ac:dyDescent="0.2">
      <c r="U5497" s="5"/>
    </row>
    <row r="5498" spans="21:21" x14ac:dyDescent="0.2">
      <c r="U5498" s="5"/>
    </row>
    <row r="5499" spans="21:21" x14ac:dyDescent="0.2">
      <c r="U5499" s="5"/>
    </row>
    <row r="5500" spans="21:21" x14ac:dyDescent="0.2">
      <c r="U5500" s="5"/>
    </row>
    <row r="5501" spans="21:21" x14ac:dyDescent="0.2">
      <c r="U5501" s="5"/>
    </row>
    <row r="5502" spans="21:21" x14ac:dyDescent="0.2">
      <c r="U5502" s="5"/>
    </row>
    <row r="5503" spans="21:21" x14ac:dyDescent="0.2">
      <c r="U5503" s="5"/>
    </row>
    <row r="5504" spans="21:21" x14ac:dyDescent="0.2">
      <c r="U5504" s="5"/>
    </row>
    <row r="5505" spans="21:21" x14ac:dyDescent="0.2">
      <c r="U5505" s="5"/>
    </row>
    <row r="5506" spans="21:21" x14ac:dyDescent="0.2">
      <c r="U5506" s="5"/>
    </row>
    <row r="5507" spans="21:21" x14ac:dyDescent="0.2">
      <c r="U5507" s="5"/>
    </row>
    <row r="5508" spans="21:21" x14ac:dyDescent="0.2">
      <c r="U5508" s="5"/>
    </row>
    <row r="5509" spans="21:21" x14ac:dyDescent="0.2">
      <c r="U5509" s="5"/>
    </row>
    <row r="5510" spans="21:21" x14ac:dyDescent="0.2">
      <c r="U5510" s="5"/>
    </row>
    <row r="5511" spans="21:21" x14ac:dyDescent="0.2">
      <c r="U5511" s="5"/>
    </row>
    <row r="5512" spans="21:21" x14ac:dyDescent="0.2">
      <c r="U5512" s="5"/>
    </row>
    <row r="5513" spans="21:21" x14ac:dyDescent="0.2">
      <c r="U5513" s="5"/>
    </row>
    <row r="5514" spans="21:21" x14ac:dyDescent="0.2">
      <c r="U5514" s="5"/>
    </row>
    <row r="5515" spans="21:21" x14ac:dyDescent="0.2">
      <c r="U5515" s="5"/>
    </row>
    <row r="5516" spans="21:21" x14ac:dyDescent="0.2">
      <c r="U5516" s="5"/>
    </row>
    <row r="5517" spans="21:21" x14ac:dyDescent="0.2">
      <c r="U5517" s="5"/>
    </row>
    <row r="5518" spans="21:21" x14ac:dyDescent="0.2">
      <c r="U5518" s="5"/>
    </row>
    <row r="5519" spans="21:21" x14ac:dyDescent="0.2">
      <c r="U5519" s="5"/>
    </row>
    <row r="5520" spans="21:21" x14ac:dyDescent="0.2">
      <c r="U5520" s="5"/>
    </row>
    <row r="5521" spans="21:21" x14ac:dyDescent="0.2">
      <c r="U5521" s="5"/>
    </row>
    <row r="5522" spans="21:21" x14ac:dyDescent="0.2">
      <c r="U5522" s="5"/>
    </row>
    <row r="5523" spans="21:21" x14ac:dyDescent="0.2">
      <c r="U5523" s="5"/>
    </row>
    <row r="5524" spans="21:21" x14ac:dyDescent="0.2">
      <c r="U5524" s="5"/>
    </row>
    <row r="5525" spans="21:21" x14ac:dyDescent="0.2">
      <c r="U5525" s="5"/>
    </row>
    <row r="5526" spans="21:21" x14ac:dyDescent="0.2">
      <c r="U5526" s="5"/>
    </row>
    <row r="5527" spans="21:21" x14ac:dyDescent="0.2">
      <c r="U5527" s="5"/>
    </row>
    <row r="5528" spans="21:21" x14ac:dyDescent="0.2">
      <c r="U5528" s="5"/>
    </row>
    <row r="5529" spans="21:21" x14ac:dyDescent="0.2">
      <c r="U5529" s="5"/>
    </row>
    <row r="5530" spans="21:21" x14ac:dyDescent="0.2">
      <c r="U5530" s="5"/>
    </row>
    <row r="5531" spans="21:21" x14ac:dyDescent="0.2">
      <c r="U5531" s="5"/>
    </row>
    <row r="5532" spans="21:21" x14ac:dyDescent="0.2">
      <c r="U5532" s="5"/>
    </row>
    <row r="5533" spans="21:21" x14ac:dyDescent="0.2">
      <c r="U5533" s="5"/>
    </row>
    <row r="5534" spans="21:21" x14ac:dyDescent="0.2">
      <c r="U5534" s="5"/>
    </row>
    <row r="5535" spans="21:21" x14ac:dyDescent="0.2">
      <c r="U5535" s="5"/>
    </row>
    <row r="5536" spans="21:21" x14ac:dyDescent="0.2">
      <c r="U5536" s="5"/>
    </row>
    <row r="5537" spans="21:21" x14ac:dyDescent="0.2">
      <c r="U5537" s="5"/>
    </row>
    <row r="5538" spans="21:21" x14ac:dyDescent="0.2">
      <c r="U5538" s="5"/>
    </row>
    <row r="5539" spans="21:21" x14ac:dyDescent="0.2">
      <c r="U5539" s="5"/>
    </row>
    <row r="5540" spans="21:21" x14ac:dyDescent="0.2">
      <c r="U5540" s="5"/>
    </row>
    <row r="5541" spans="21:21" x14ac:dyDescent="0.2">
      <c r="U5541" s="5"/>
    </row>
    <row r="5542" spans="21:21" x14ac:dyDescent="0.2">
      <c r="U5542" s="5"/>
    </row>
    <row r="5543" spans="21:21" x14ac:dyDescent="0.2">
      <c r="U5543" s="5"/>
    </row>
    <row r="5544" spans="21:21" x14ac:dyDescent="0.2">
      <c r="U5544" s="5"/>
    </row>
    <row r="5545" spans="21:21" x14ac:dyDescent="0.2">
      <c r="U5545" s="5"/>
    </row>
    <row r="5546" spans="21:21" x14ac:dyDescent="0.2">
      <c r="U5546" s="5"/>
    </row>
    <row r="5547" spans="21:21" x14ac:dyDescent="0.2">
      <c r="U5547" s="5"/>
    </row>
    <row r="5548" spans="21:21" x14ac:dyDescent="0.2">
      <c r="U5548" s="5"/>
    </row>
    <row r="5549" spans="21:21" x14ac:dyDescent="0.2">
      <c r="U5549" s="5"/>
    </row>
    <row r="5550" spans="21:21" x14ac:dyDescent="0.2">
      <c r="U5550" s="5"/>
    </row>
    <row r="5551" spans="21:21" x14ac:dyDescent="0.2">
      <c r="U5551" s="5"/>
    </row>
    <row r="5552" spans="21:21" x14ac:dyDescent="0.2">
      <c r="U5552" s="5"/>
    </row>
    <row r="5553" spans="21:21" x14ac:dyDescent="0.2">
      <c r="U5553" s="5"/>
    </row>
    <row r="5554" spans="21:21" x14ac:dyDescent="0.2">
      <c r="U5554" s="5"/>
    </row>
    <row r="5555" spans="21:21" x14ac:dyDescent="0.2">
      <c r="U5555" s="5"/>
    </row>
    <row r="5556" spans="21:21" x14ac:dyDescent="0.2">
      <c r="U5556" s="5"/>
    </row>
    <row r="5557" spans="21:21" x14ac:dyDescent="0.2">
      <c r="U5557" s="5"/>
    </row>
    <row r="5558" spans="21:21" x14ac:dyDescent="0.2">
      <c r="U5558" s="5"/>
    </row>
    <row r="5559" spans="21:21" x14ac:dyDescent="0.2">
      <c r="U5559" s="5"/>
    </row>
    <row r="5560" spans="21:21" x14ac:dyDescent="0.2">
      <c r="U5560" s="5"/>
    </row>
    <row r="5561" spans="21:21" x14ac:dyDescent="0.2">
      <c r="U5561" s="5"/>
    </row>
    <row r="5562" spans="21:21" x14ac:dyDescent="0.2">
      <c r="U5562" s="5"/>
    </row>
    <row r="5563" spans="21:21" x14ac:dyDescent="0.2">
      <c r="U5563" s="5"/>
    </row>
    <row r="5564" spans="21:21" x14ac:dyDescent="0.2">
      <c r="U5564" s="5"/>
    </row>
    <row r="5565" spans="21:21" x14ac:dyDescent="0.2">
      <c r="U5565" s="5"/>
    </row>
    <row r="5566" spans="21:21" x14ac:dyDescent="0.2">
      <c r="U5566" s="5"/>
    </row>
    <row r="5567" spans="21:21" x14ac:dyDescent="0.2">
      <c r="U5567" s="5"/>
    </row>
    <row r="5568" spans="21:21" x14ac:dyDescent="0.2">
      <c r="U5568" s="5"/>
    </row>
    <row r="5569" spans="21:21" x14ac:dyDescent="0.2">
      <c r="U5569" s="5"/>
    </row>
    <row r="5570" spans="21:21" x14ac:dyDescent="0.2">
      <c r="U5570" s="5"/>
    </row>
    <row r="5571" spans="21:21" x14ac:dyDescent="0.2">
      <c r="U5571" s="5"/>
    </row>
    <row r="5572" spans="21:21" x14ac:dyDescent="0.2">
      <c r="U5572" s="5"/>
    </row>
    <row r="5573" spans="21:21" x14ac:dyDescent="0.2">
      <c r="U5573" s="5"/>
    </row>
    <row r="5574" spans="21:21" x14ac:dyDescent="0.2">
      <c r="U5574" s="5"/>
    </row>
    <row r="5575" spans="21:21" x14ac:dyDescent="0.2">
      <c r="U5575" s="5"/>
    </row>
    <row r="5576" spans="21:21" x14ac:dyDescent="0.2">
      <c r="U5576" s="5"/>
    </row>
    <row r="5577" spans="21:21" x14ac:dyDescent="0.2">
      <c r="U5577" s="5"/>
    </row>
    <row r="5578" spans="21:21" x14ac:dyDescent="0.2">
      <c r="U5578" s="5"/>
    </row>
    <row r="5579" spans="21:21" x14ac:dyDescent="0.2">
      <c r="U5579" s="5"/>
    </row>
    <row r="5580" spans="21:21" x14ac:dyDescent="0.2">
      <c r="U5580" s="5"/>
    </row>
    <row r="5581" spans="21:21" x14ac:dyDescent="0.2">
      <c r="U5581" s="5"/>
    </row>
    <row r="5582" spans="21:21" x14ac:dyDescent="0.2">
      <c r="U5582" s="5"/>
    </row>
    <row r="5583" spans="21:21" x14ac:dyDescent="0.2">
      <c r="U5583" s="5"/>
    </row>
    <row r="5584" spans="21:21" x14ac:dyDescent="0.2">
      <c r="U5584" s="5"/>
    </row>
    <row r="5585" spans="21:21" x14ac:dyDescent="0.2">
      <c r="U5585" s="5"/>
    </row>
    <row r="5586" spans="21:21" x14ac:dyDescent="0.2">
      <c r="U5586" s="5"/>
    </row>
    <row r="5587" spans="21:21" x14ac:dyDescent="0.2">
      <c r="U5587" s="5"/>
    </row>
    <row r="5588" spans="21:21" x14ac:dyDescent="0.2">
      <c r="U5588" s="5"/>
    </row>
    <row r="5589" spans="21:21" x14ac:dyDescent="0.2">
      <c r="U5589" s="5"/>
    </row>
    <row r="5590" spans="21:21" x14ac:dyDescent="0.2">
      <c r="U5590" s="5"/>
    </row>
    <row r="5591" spans="21:21" x14ac:dyDescent="0.2">
      <c r="U5591" s="5"/>
    </row>
    <row r="5592" spans="21:21" x14ac:dyDescent="0.2">
      <c r="U5592" s="5"/>
    </row>
    <row r="5593" spans="21:21" x14ac:dyDescent="0.2">
      <c r="U5593" s="5"/>
    </row>
    <row r="5594" spans="21:21" x14ac:dyDescent="0.2">
      <c r="U5594" s="5"/>
    </row>
    <row r="5595" spans="21:21" x14ac:dyDescent="0.2">
      <c r="U5595" s="5"/>
    </row>
    <row r="5596" spans="21:21" x14ac:dyDescent="0.2">
      <c r="U5596" s="5"/>
    </row>
    <row r="5597" spans="21:21" x14ac:dyDescent="0.2">
      <c r="U5597" s="5"/>
    </row>
    <row r="5598" spans="21:21" x14ac:dyDescent="0.2">
      <c r="U5598" s="5"/>
    </row>
    <row r="5599" spans="21:21" x14ac:dyDescent="0.2">
      <c r="U5599" s="5"/>
    </row>
    <row r="5600" spans="21:21" x14ac:dyDescent="0.2">
      <c r="U5600" s="5"/>
    </row>
    <row r="5601" spans="21:21" x14ac:dyDescent="0.2">
      <c r="U5601" s="5"/>
    </row>
    <row r="5602" spans="21:21" x14ac:dyDescent="0.2">
      <c r="U5602" s="5"/>
    </row>
    <row r="5603" spans="21:21" x14ac:dyDescent="0.2">
      <c r="U5603" s="5"/>
    </row>
    <row r="5604" spans="21:21" x14ac:dyDescent="0.2">
      <c r="U5604" s="5"/>
    </row>
    <row r="5605" spans="21:21" x14ac:dyDescent="0.2">
      <c r="U5605" s="5"/>
    </row>
    <row r="5606" spans="21:21" x14ac:dyDescent="0.2">
      <c r="U5606" s="5"/>
    </row>
    <row r="5607" spans="21:21" x14ac:dyDescent="0.2">
      <c r="U5607" s="5"/>
    </row>
    <row r="5608" spans="21:21" x14ac:dyDescent="0.2">
      <c r="U5608" s="5"/>
    </row>
    <row r="5609" spans="21:21" x14ac:dyDescent="0.2">
      <c r="U5609" s="5"/>
    </row>
    <row r="5610" spans="21:21" x14ac:dyDescent="0.2">
      <c r="U5610" s="5"/>
    </row>
    <row r="5611" spans="21:21" x14ac:dyDescent="0.2">
      <c r="U5611" s="5"/>
    </row>
    <row r="5612" spans="21:21" x14ac:dyDescent="0.2">
      <c r="U5612" s="5"/>
    </row>
    <row r="5613" spans="21:21" x14ac:dyDescent="0.2">
      <c r="U5613" s="5"/>
    </row>
    <row r="5614" spans="21:21" x14ac:dyDescent="0.2">
      <c r="U5614" s="5"/>
    </row>
    <row r="5615" spans="21:21" x14ac:dyDescent="0.2">
      <c r="U5615" s="5"/>
    </row>
    <row r="5616" spans="21:21" x14ac:dyDescent="0.2">
      <c r="U5616" s="5"/>
    </row>
    <row r="5617" spans="21:21" x14ac:dyDescent="0.2">
      <c r="U5617" s="5"/>
    </row>
    <row r="5618" spans="21:21" x14ac:dyDescent="0.2">
      <c r="U5618" s="5"/>
    </row>
    <row r="5619" spans="21:21" x14ac:dyDescent="0.2">
      <c r="U5619" s="5"/>
    </row>
    <row r="5620" spans="21:21" x14ac:dyDescent="0.2">
      <c r="U5620" s="5"/>
    </row>
    <row r="5621" spans="21:21" x14ac:dyDescent="0.2">
      <c r="U5621" s="5"/>
    </row>
    <row r="5622" spans="21:21" x14ac:dyDescent="0.2">
      <c r="U5622" s="5"/>
    </row>
    <row r="5623" spans="21:21" x14ac:dyDescent="0.2">
      <c r="U5623" s="5"/>
    </row>
    <row r="5624" spans="21:21" x14ac:dyDescent="0.2">
      <c r="U5624" s="5"/>
    </row>
    <row r="5625" spans="21:21" x14ac:dyDescent="0.2">
      <c r="U5625" s="5"/>
    </row>
    <row r="5626" spans="21:21" x14ac:dyDescent="0.2">
      <c r="U5626" s="5"/>
    </row>
    <row r="5627" spans="21:21" x14ac:dyDescent="0.2">
      <c r="U5627" s="5"/>
    </row>
    <row r="5628" spans="21:21" x14ac:dyDescent="0.2">
      <c r="U5628" s="5"/>
    </row>
    <row r="5629" spans="21:21" x14ac:dyDescent="0.2">
      <c r="U5629" s="5"/>
    </row>
    <row r="5630" spans="21:21" x14ac:dyDescent="0.2">
      <c r="U5630" s="5"/>
    </row>
    <row r="5631" spans="21:21" x14ac:dyDescent="0.2">
      <c r="U5631" s="5"/>
    </row>
    <row r="5632" spans="21:21" x14ac:dyDescent="0.2">
      <c r="U5632" s="5"/>
    </row>
    <row r="5633" spans="21:21" x14ac:dyDescent="0.2">
      <c r="U5633" s="5"/>
    </row>
    <row r="5634" spans="21:21" x14ac:dyDescent="0.2">
      <c r="U5634" s="5"/>
    </row>
    <row r="5635" spans="21:21" x14ac:dyDescent="0.2">
      <c r="U5635" s="5"/>
    </row>
    <row r="5636" spans="21:21" x14ac:dyDescent="0.2">
      <c r="U5636" s="5"/>
    </row>
    <row r="5637" spans="21:21" x14ac:dyDescent="0.2">
      <c r="U5637" s="5"/>
    </row>
    <row r="5638" spans="21:21" x14ac:dyDescent="0.2">
      <c r="U5638" s="5"/>
    </row>
    <row r="5639" spans="21:21" x14ac:dyDescent="0.2">
      <c r="U5639" s="5"/>
    </row>
    <row r="5640" spans="21:21" x14ac:dyDescent="0.2">
      <c r="U5640" s="5"/>
    </row>
    <row r="5641" spans="21:21" x14ac:dyDescent="0.2">
      <c r="U5641" s="5"/>
    </row>
    <row r="5642" spans="21:21" x14ac:dyDescent="0.2">
      <c r="U5642" s="5"/>
    </row>
    <row r="5643" spans="21:21" x14ac:dyDescent="0.2">
      <c r="U5643" s="5"/>
    </row>
    <row r="5644" spans="21:21" x14ac:dyDescent="0.2">
      <c r="U5644" s="5"/>
    </row>
    <row r="5645" spans="21:21" x14ac:dyDescent="0.2">
      <c r="U5645" s="5"/>
    </row>
    <row r="5646" spans="21:21" x14ac:dyDescent="0.2">
      <c r="U5646" s="5"/>
    </row>
    <row r="5647" spans="21:21" x14ac:dyDescent="0.2">
      <c r="U5647" s="5"/>
    </row>
    <row r="5648" spans="21:21" x14ac:dyDescent="0.2">
      <c r="U5648" s="5"/>
    </row>
    <row r="5649" spans="21:21" x14ac:dyDescent="0.2">
      <c r="U5649" s="5"/>
    </row>
    <row r="5650" spans="21:21" x14ac:dyDescent="0.2">
      <c r="U5650" s="5"/>
    </row>
    <row r="5651" spans="21:21" x14ac:dyDescent="0.2">
      <c r="U5651" s="5"/>
    </row>
    <row r="5652" spans="21:21" x14ac:dyDescent="0.2">
      <c r="U5652" s="5"/>
    </row>
    <row r="5653" spans="21:21" x14ac:dyDescent="0.2">
      <c r="U5653" s="5"/>
    </row>
    <row r="5654" spans="21:21" x14ac:dyDescent="0.2">
      <c r="U5654" s="5"/>
    </row>
    <row r="5655" spans="21:21" x14ac:dyDescent="0.2">
      <c r="U5655" s="5"/>
    </row>
    <row r="5656" spans="21:21" x14ac:dyDescent="0.2">
      <c r="U5656" s="5"/>
    </row>
    <row r="5657" spans="21:21" x14ac:dyDescent="0.2">
      <c r="U5657" s="5"/>
    </row>
    <row r="5658" spans="21:21" x14ac:dyDescent="0.2">
      <c r="U5658" s="5"/>
    </row>
    <row r="5659" spans="21:21" x14ac:dyDescent="0.2">
      <c r="U5659" s="5"/>
    </row>
    <row r="5660" spans="21:21" x14ac:dyDescent="0.2">
      <c r="U5660" s="5"/>
    </row>
    <row r="5661" spans="21:21" x14ac:dyDescent="0.2">
      <c r="U5661" s="5"/>
    </row>
    <row r="5662" spans="21:21" x14ac:dyDescent="0.2">
      <c r="U5662" s="5"/>
    </row>
    <row r="5663" spans="21:21" x14ac:dyDescent="0.2">
      <c r="U5663" s="5"/>
    </row>
    <row r="5664" spans="21:21" x14ac:dyDescent="0.2">
      <c r="U5664" s="5"/>
    </row>
    <row r="5665" spans="21:21" x14ac:dyDescent="0.2">
      <c r="U5665" s="5"/>
    </row>
    <row r="5666" spans="21:21" x14ac:dyDescent="0.2">
      <c r="U5666" s="5"/>
    </row>
    <row r="5667" spans="21:21" x14ac:dyDescent="0.2">
      <c r="U5667" s="5"/>
    </row>
    <row r="5668" spans="21:21" x14ac:dyDescent="0.2">
      <c r="U5668" s="5"/>
    </row>
    <row r="5669" spans="21:21" x14ac:dyDescent="0.2">
      <c r="U5669" s="5"/>
    </row>
    <row r="5670" spans="21:21" x14ac:dyDescent="0.2">
      <c r="U5670" s="5"/>
    </row>
    <row r="5671" spans="21:21" x14ac:dyDescent="0.2">
      <c r="U5671" s="5"/>
    </row>
    <row r="5672" spans="21:21" x14ac:dyDescent="0.2">
      <c r="U5672" s="5"/>
    </row>
    <row r="5673" spans="21:21" x14ac:dyDescent="0.2">
      <c r="U5673" s="5"/>
    </row>
    <row r="5674" spans="21:21" x14ac:dyDescent="0.2">
      <c r="U5674" s="5"/>
    </row>
    <row r="5675" spans="21:21" x14ac:dyDescent="0.2">
      <c r="U5675" s="5"/>
    </row>
    <row r="5676" spans="21:21" x14ac:dyDescent="0.2">
      <c r="U5676" s="5"/>
    </row>
    <row r="5677" spans="21:21" x14ac:dyDescent="0.2">
      <c r="U5677" s="5"/>
    </row>
    <row r="5678" spans="21:21" x14ac:dyDescent="0.2">
      <c r="U5678" s="5"/>
    </row>
    <row r="5679" spans="21:21" x14ac:dyDescent="0.2">
      <c r="U5679" s="5"/>
    </row>
    <row r="5680" spans="21:21" x14ac:dyDescent="0.2">
      <c r="U5680" s="5"/>
    </row>
    <row r="5681" spans="21:21" x14ac:dyDescent="0.2">
      <c r="U5681" s="5"/>
    </row>
    <row r="5682" spans="21:21" x14ac:dyDescent="0.2">
      <c r="U5682" s="5"/>
    </row>
    <row r="5683" spans="21:21" x14ac:dyDescent="0.2">
      <c r="U5683" s="5"/>
    </row>
    <row r="5684" spans="21:21" x14ac:dyDescent="0.2">
      <c r="U5684" s="5"/>
    </row>
    <row r="5685" spans="21:21" x14ac:dyDescent="0.2">
      <c r="U5685" s="5"/>
    </row>
    <row r="5686" spans="21:21" x14ac:dyDescent="0.2">
      <c r="U5686" s="5"/>
    </row>
    <row r="5687" spans="21:21" x14ac:dyDescent="0.2">
      <c r="U5687" s="5"/>
    </row>
    <row r="5688" spans="21:21" x14ac:dyDescent="0.2">
      <c r="U5688" s="5"/>
    </row>
    <row r="5689" spans="21:21" x14ac:dyDescent="0.2">
      <c r="U5689" s="5"/>
    </row>
    <row r="5690" spans="21:21" x14ac:dyDescent="0.2">
      <c r="U5690" s="5"/>
    </row>
    <row r="5691" spans="21:21" x14ac:dyDescent="0.2">
      <c r="U5691" s="5"/>
    </row>
    <row r="5692" spans="21:21" x14ac:dyDescent="0.2">
      <c r="U5692" s="5"/>
    </row>
    <row r="5693" spans="21:21" x14ac:dyDescent="0.2">
      <c r="U5693" s="5"/>
    </row>
    <row r="5694" spans="21:21" x14ac:dyDescent="0.2">
      <c r="U5694" s="5"/>
    </row>
    <row r="5695" spans="21:21" x14ac:dyDescent="0.2">
      <c r="U5695" s="5"/>
    </row>
    <row r="5696" spans="21:21" x14ac:dyDescent="0.2">
      <c r="U5696" s="5"/>
    </row>
    <row r="5697" spans="21:21" x14ac:dyDescent="0.2">
      <c r="U5697" s="5"/>
    </row>
    <row r="5698" spans="21:21" x14ac:dyDescent="0.2">
      <c r="U5698" s="5"/>
    </row>
    <row r="5699" spans="21:21" x14ac:dyDescent="0.2">
      <c r="U5699" s="5"/>
    </row>
    <row r="5700" spans="21:21" x14ac:dyDescent="0.2">
      <c r="U5700" s="5"/>
    </row>
    <row r="5701" spans="21:21" x14ac:dyDescent="0.2">
      <c r="U5701" s="5"/>
    </row>
    <row r="5702" spans="21:21" x14ac:dyDescent="0.2">
      <c r="U5702" s="5"/>
    </row>
    <row r="5703" spans="21:21" x14ac:dyDescent="0.2">
      <c r="U5703" s="5"/>
    </row>
    <row r="5704" spans="21:21" x14ac:dyDescent="0.2">
      <c r="U5704" s="5"/>
    </row>
    <row r="5705" spans="21:21" x14ac:dyDescent="0.2">
      <c r="U5705" s="5"/>
    </row>
    <row r="5706" spans="21:21" x14ac:dyDescent="0.2">
      <c r="U5706" s="5"/>
    </row>
    <row r="5707" spans="21:21" x14ac:dyDescent="0.2">
      <c r="U5707" s="5"/>
    </row>
    <row r="5708" spans="21:21" x14ac:dyDescent="0.2">
      <c r="U5708" s="5"/>
    </row>
    <row r="5709" spans="21:21" x14ac:dyDescent="0.2">
      <c r="U5709" s="5"/>
    </row>
    <row r="5710" spans="21:21" x14ac:dyDescent="0.2">
      <c r="U5710" s="5"/>
    </row>
    <row r="5711" spans="21:21" x14ac:dyDescent="0.2">
      <c r="U5711" s="5"/>
    </row>
    <row r="5712" spans="21:21" x14ac:dyDescent="0.2">
      <c r="U5712" s="5"/>
    </row>
    <row r="5713" spans="21:21" x14ac:dyDescent="0.2">
      <c r="U5713" s="5"/>
    </row>
    <row r="5714" spans="21:21" x14ac:dyDescent="0.2">
      <c r="U5714" s="5"/>
    </row>
    <row r="5715" spans="21:21" x14ac:dyDescent="0.2">
      <c r="U5715" s="5"/>
    </row>
    <row r="5716" spans="21:21" x14ac:dyDescent="0.2">
      <c r="U5716" s="5"/>
    </row>
    <row r="5717" spans="21:21" x14ac:dyDescent="0.2">
      <c r="U5717" s="5"/>
    </row>
    <row r="5718" spans="21:21" x14ac:dyDescent="0.2">
      <c r="U5718" s="5"/>
    </row>
    <row r="5719" spans="21:21" x14ac:dyDescent="0.2">
      <c r="U5719" s="5"/>
    </row>
    <row r="5720" spans="21:21" x14ac:dyDescent="0.2">
      <c r="U5720" s="5"/>
    </row>
    <row r="5721" spans="21:21" x14ac:dyDescent="0.2">
      <c r="U5721" s="5"/>
    </row>
    <row r="5722" spans="21:21" x14ac:dyDescent="0.2">
      <c r="U5722" s="5"/>
    </row>
    <row r="5723" spans="21:21" x14ac:dyDescent="0.2">
      <c r="U5723" s="5"/>
    </row>
    <row r="5724" spans="21:21" x14ac:dyDescent="0.2">
      <c r="U5724" s="5"/>
    </row>
    <row r="5725" spans="21:21" x14ac:dyDescent="0.2">
      <c r="U5725" s="5"/>
    </row>
    <row r="5726" spans="21:21" x14ac:dyDescent="0.2">
      <c r="U5726" s="5"/>
    </row>
    <row r="5727" spans="21:21" x14ac:dyDescent="0.2">
      <c r="U5727" s="5"/>
    </row>
    <row r="5728" spans="21:21" x14ac:dyDescent="0.2">
      <c r="U5728" s="5"/>
    </row>
    <row r="5729" spans="21:21" x14ac:dyDescent="0.2">
      <c r="U5729" s="5"/>
    </row>
    <row r="5730" spans="21:21" x14ac:dyDescent="0.2">
      <c r="U5730" s="5"/>
    </row>
    <row r="5731" spans="21:21" x14ac:dyDescent="0.2">
      <c r="U5731" s="5"/>
    </row>
    <row r="5732" spans="21:21" x14ac:dyDescent="0.2">
      <c r="U5732" s="5"/>
    </row>
    <row r="5733" spans="21:21" x14ac:dyDescent="0.2">
      <c r="U5733" s="5"/>
    </row>
    <row r="5734" spans="21:21" x14ac:dyDescent="0.2">
      <c r="U5734" s="5"/>
    </row>
    <row r="5735" spans="21:21" x14ac:dyDescent="0.2">
      <c r="U5735" s="5"/>
    </row>
    <row r="5736" spans="21:21" x14ac:dyDescent="0.2">
      <c r="U5736" s="5"/>
    </row>
    <row r="5737" spans="21:21" x14ac:dyDescent="0.2">
      <c r="U5737" s="5"/>
    </row>
    <row r="5738" spans="21:21" x14ac:dyDescent="0.2">
      <c r="U5738" s="5"/>
    </row>
    <row r="5739" spans="21:21" x14ac:dyDescent="0.2">
      <c r="U5739" s="5"/>
    </row>
    <row r="5740" spans="21:21" x14ac:dyDescent="0.2">
      <c r="U5740" s="5"/>
    </row>
    <row r="5741" spans="21:21" x14ac:dyDescent="0.2">
      <c r="U5741" s="5"/>
    </row>
    <row r="5742" spans="21:21" x14ac:dyDescent="0.2">
      <c r="U5742" s="5"/>
    </row>
    <row r="5743" spans="21:21" x14ac:dyDescent="0.2">
      <c r="U5743" s="5"/>
    </row>
    <row r="5744" spans="21:21" x14ac:dyDescent="0.2">
      <c r="U5744" s="5"/>
    </row>
    <row r="5745" spans="21:21" x14ac:dyDescent="0.2">
      <c r="U5745" s="5"/>
    </row>
    <row r="5746" spans="21:21" x14ac:dyDescent="0.2">
      <c r="U5746" s="5"/>
    </row>
    <row r="5747" spans="21:21" x14ac:dyDescent="0.2">
      <c r="U5747" s="5"/>
    </row>
    <row r="5748" spans="21:21" x14ac:dyDescent="0.2">
      <c r="U5748" s="5"/>
    </row>
    <row r="5749" spans="21:21" x14ac:dyDescent="0.2">
      <c r="U5749" s="5"/>
    </row>
    <row r="5750" spans="21:21" x14ac:dyDescent="0.2">
      <c r="U5750" s="5"/>
    </row>
    <row r="5751" spans="21:21" x14ac:dyDescent="0.2">
      <c r="U5751" s="5"/>
    </row>
    <row r="5752" spans="21:21" x14ac:dyDescent="0.2">
      <c r="U5752" s="5"/>
    </row>
    <row r="5753" spans="21:21" x14ac:dyDescent="0.2">
      <c r="U5753" s="5"/>
    </row>
    <row r="5754" spans="21:21" x14ac:dyDescent="0.2">
      <c r="U5754" s="5"/>
    </row>
    <row r="5755" spans="21:21" x14ac:dyDescent="0.2">
      <c r="U5755" s="5"/>
    </row>
    <row r="5756" spans="21:21" x14ac:dyDescent="0.2">
      <c r="U5756" s="5"/>
    </row>
    <row r="5757" spans="21:21" x14ac:dyDescent="0.2">
      <c r="U5757" s="5"/>
    </row>
    <row r="5758" spans="21:21" x14ac:dyDescent="0.2">
      <c r="U5758" s="5"/>
    </row>
    <row r="5759" spans="21:21" x14ac:dyDescent="0.2">
      <c r="U5759" s="5"/>
    </row>
    <row r="5760" spans="21:21" x14ac:dyDescent="0.2">
      <c r="U5760" s="5"/>
    </row>
    <row r="5761" spans="21:21" x14ac:dyDescent="0.2">
      <c r="U5761" s="5"/>
    </row>
    <row r="5762" spans="21:21" x14ac:dyDescent="0.2">
      <c r="U5762" s="5"/>
    </row>
    <row r="5763" spans="21:21" x14ac:dyDescent="0.2">
      <c r="U5763" s="5"/>
    </row>
    <row r="5764" spans="21:21" x14ac:dyDescent="0.2">
      <c r="U5764" s="5"/>
    </row>
    <row r="5765" spans="21:21" x14ac:dyDescent="0.2">
      <c r="U5765" s="5"/>
    </row>
    <row r="5766" spans="21:21" x14ac:dyDescent="0.2">
      <c r="U5766" s="5"/>
    </row>
    <row r="5767" spans="21:21" x14ac:dyDescent="0.2">
      <c r="U5767" s="5"/>
    </row>
    <row r="5768" spans="21:21" x14ac:dyDescent="0.2">
      <c r="U5768" s="5"/>
    </row>
    <row r="5769" spans="21:21" x14ac:dyDescent="0.2">
      <c r="U5769" s="5"/>
    </row>
    <row r="5770" spans="21:21" x14ac:dyDescent="0.2">
      <c r="U5770" s="5"/>
    </row>
    <row r="5771" spans="21:21" x14ac:dyDescent="0.2">
      <c r="U5771" s="5"/>
    </row>
    <row r="5772" spans="21:21" x14ac:dyDescent="0.2">
      <c r="U5772" s="5"/>
    </row>
    <row r="5773" spans="21:21" x14ac:dyDescent="0.2">
      <c r="U5773" s="5"/>
    </row>
    <row r="5774" spans="21:21" x14ac:dyDescent="0.2">
      <c r="U5774" s="5"/>
    </row>
    <row r="5775" spans="21:21" x14ac:dyDescent="0.2">
      <c r="U5775" s="5"/>
    </row>
    <row r="5776" spans="21:21" x14ac:dyDescent="0.2">
      <c r="U5776" s="5"/>
    </row>
    <row r="5777" spans="21:21" x14ac:dyDescent="0.2">
      <c r="U5777" s="5"/>
    </row>
    <row r="5778" spans="21:21" x14ac:dyDescent="0.2">
      <c r="U5778" s="5"/>
    </row>
    <row r="5779" spans="21:21" x14ac:dyDescent="0.2">
      <c r="U5779" s="5"/>
    </row>
    <row r="5780" spans="21:21" x14ac:dyDescent="0.2">
      <c r="U5780" s="5"/>
    </row>
    <row r="5781" spans="21:21" x14ac:dyDescent="0.2">
      <c r="U5781" s="5"/>
    </row>
    <row r="5782" spans="21:21" x14ac:dyDescent="0.2">
      <c r="U5782" s="5"/>
    </row>
    <row r="5783" spans="21:21" x14ac:dyDescent="0.2">
      <c r="U5783" s="5"/>
    </row>
    <row r="5784" spans="21:21" x14ac:dyDescent="0.2">
      <c r="U5784" s="5"/>
    </row>
    <row r="5785" spans="21:21" x14ac:dyDescent="0.2">
      <c r="U5785" s="5"/>
    </row>
    <row r="5786" spans="21:21" x14ac:dyDescent="0.2">
      <c r="U5786" s="5"/>
    </row>
    <row r="5787" spans="21:21" x14ac:dyDescent="0.2">
      <c r="U5787" s="5"/>
    </row>
    <row r="5788" spans="21:21" x14ac:dyDescent="0.2">
      <c r="U5788" s="5"/>
    </row>
    <row r="5789" spans="21:21" x14ac:dyDescent="0.2">
      <c r="U5789" s="5"/>
    </row>
    <row r="5790" spans="21:21" x14ac:dyDescent="0.2">
      <c r="U5790" s="5"/>
    </row>
    <row r="5791" spans="21:21" x14ac:dyDescent="0.2">
      <c r="U5791" s="5"/>
    </row>
    <row r="5792" spans="21:21" x14ac:dyDescent="0.2">
      <c r="U5792" s="5"/>
    </row>
    <row r="5793" spans="21:21" x14ac:dyDescent="0.2">
      <c r="U5793" s="5"/>
    </row>
    <row r="5794" spans="21:21" x14ac:dyDescent="0.2">
      <c r="U5794" s="5"/>
    </row>
    <row r="5795" spans="21:21" x14ac:dyDescent="0.2">
      <c r="U5795" s="5"/>
    </row>
    <row r="5796" spans="21:21" x14ac:dyDescent="0.2">
      <c r="U5796" s="5"/>
    </row>
    <row r="5797" spans="21:21" x14ac:dyDescent="0.2">
      <c r="U5797" s="5"/>
    </row>
    <row r="5798" spans="21:21" x14ac:dyDescent="0.2">
      <c r="U5798" s="5"/>
    </row>
    <row r="5799" spans="21:21" x14ac:dyDescent="0.2">
      <c r="U5799" s="5"/>
    </row>
    <row r="5800" spans="21:21" x14ac:dyDescent="0.2">
      <c r="U5800" s="5"/>
    </row>
    <row r="5801" spans="21:21" x14ac:dyDescent="0.2">
      <c r="U5801" s="5"/>
    </row>
    <row r="5802" spans="21:21" x14ac:dyDescent="0.2">
      <c r="U5802" s="5"/>
    </row>
    <row r="5803" spans="21:21" x14ac:dyDescent="0.2">
      <c r="U5803" s="5"/>
    </row>
    <row r="5804" spans="21:21" x14ac:dyDescent="0.2">
      <c r="U5804" s="5"/>
    </row>
    <row r="5805" spans="21:21" x14ac:dyDescent="0.2">
      <c r="U5805" s="5"/>
    </row>
    <row r="5806" spans="21:21" x14ac:dyDescent="0.2">
      <c r="U5806" s="5"/>
    </row>
    <row r="5807" spans="21:21" x14ac:dyDescent="0.2">
      <c r="U5807" s="5"/>
    </row>
    <row r="5808" spans="21:21" x14ac:dyDescent="0.2">
      <c r="U5808" s="5"/>
    </row>
    <row r="5809" spans="21:21" x14ac:dyDescent="0.2">
      <c r="U5809" s="5"/>
    </row>
    <row r="5810" spans="21:21" x14ac:dyDescent="0.2">
      <c r="U5810" s="5"/>
    </row>
    <row r="5811" spans="21:21" x14ac:dyDescent="0.2">
      <c r="U5811" s="5"/>
    </row>
    <row r="5812" spans="21:21" x14ac:dyDescent="0.2">
      <c r="U5812" s="5"/>
    </row>
    <row r="5813" spans="21:21" x14ac:dyDescent="0.2">
      <c r="U5813" s="5"/>
    </row>
    <row r="5814" spans="21:21" x14ac:dyDescent="0.2">
      <c r="U5814" s="5"/>
    </row>
    <row r="5815" spans="21:21" x14ac:dyDescent="0.2">
      <c r="U5815" s="5"/>
    </row>
    <row r="5816" spans="21:21" x14ac:dyDescent="0.2">
      <c r="U5816" s="5"/>
    </row>
    <row r="5817" spans="21:21" x14ac:dyDescent="0.2">
      <c r="U5817" s="5"/>
    </row>
    <row r="5818" spans="21:21" x14ac:dyDescent="0.2">
      <c r="U5818" s="5"/>
    </row>
    <row r="5819" spans="21:21" x14ac:dyDescent="0.2">
      <c r="U5819" s="5"/>
    </row>
    <row r="5820" spans="21:21" x14ac:dyDescent="0.2">
      <c r="U5820" s="5"/>
    </row>
    <row r="5821" spans="21:21" x14ac:dyDescent="0.2">
      <c r="U5821" s="5"/>
    </row>
    <row r="5822" spans="21:21" x14ac:dyDescent="0.2">
      <c r="U5822" s="5"/>
    </row>
    <row r="5823" spans="21:21" x14ac:dyDescent="0.2">
      <c r="U5823" s="5"/>
    </row>
    <row r="5824" spans="21:21" x14ac:dyDescent="0.2">
      <c r="U5824" s="5"/>
    </row>
    <row r="5825" spans="21:21" x14ac:dyDescent="0.2">
      <c r="U5825" s="5"/>
    </row>
    <row r="5826" spans="21:21" x14ac:dyDescent="0.2">
      <c r="U5826" s="5"/>
    </row>
    <row r="5827" spans="21:21" x14ac:dyDescent="0.2">
      <c r="U5827" s="5"/>
    </row>
    <row r="5828" spans="21:21" x14ac:dyDescent="0.2">
      <c r="U5828" s="5"/>
    </row>
    <row r="5829" spans="21:21" x14ac:dyDescent="0.2">
      <c r="U5829" s="5"/>
    </row>
    <row r="5830" spans="21:21" x14ac:dyDescent="0.2">
      <c r="U5830" s="5"/>
    </row>
    <row r="5831" spans="21:21" x14ac:dyDescent="0.2">
      <c r="U5831" s="5"/>
    </row>
    <row r="5832" spans="21:21" x14ac:dyDescent="0.2">
      <c r="U5832" s="5"/>
    </row>
    <row r="5833" spans="21:21" x14ac:dyDescent="0.2">
      <c r="U5833" s="5"/>
    </row>
    <row r="5834" spans="21:21" x14ac:dyDescent="0.2">
      <c r="U5834" s="5"/>
    </row>
    <row r="5835" spans="21:21" x14ac:dyDescent="0.2">
      <c r="U5835" s="5"/>
    </row>
    <row r="5836" spans="21:21" x14ac:dyDescent="0.2">
      <c r="U5836" s="5"/>
    </row>
    <row r="5837" spans="21:21" x14ac:dyDescent="0.2">
      <c r="U5837" s="5"/>
    </row>
    <row r="5838" spans="21:21" x14ac:dyDescent="0.2">
      <c r="U5838" s="5"/>
    </row>
    <row r="5839" spans="21:21" x14ac:dyDescent="0.2">
      <c r="U5839" s="5"/>
    </row>
    <row r="5840" spans="21:21" x14ac:dyDescent="0.2">
      <c r="U5840" s="5"/>
    </row>
    <row r="5841" spans="21:21" x14ac:dyDescent="0.2">
      <c r="U5841" s="5"/>
    </row>
    <row r="5842" spans="21:21" x14ac:dyDescent="0.2">
      <c r="U5842" s="5"/>
    </row>
    <row r="5843" spans="21:21" x14ac:dyDescent="0.2">
      <c r="U5843" s="5"/>
    </row>
    <row r="5844" spans="21:21" x14ac:dyDescent="0.2">
      <c r="U5844" s="5"/>
    </row>
    <row r="5845" spans="21:21" x14ac:dyDescent="0.2">
      <c r="U5845" s="5"/>
    </row>
    <row r="5846" spans="21:21" x14ac:dyDescent="0.2">
      <c r="U5846" s="5"/>
    </row>
    <row r="5847" spans="21:21" x14ac:dyDescent="0.2">
      <c r="U5847" s="5"/>
    </row>
    <row r="5848" spans="21:21" x14ac:dyDescent="0.2">
      <c r="U5848" s="5"/>
    </row>
    <row r="5849" spans="21:21" x14ac:dyDescent="0.2">
      <c r="U5849" s="5"/>
    </row>
    <row r="5850" spans="21:21" x14ac:dyDescent="0.2">
      <c r="U5850" s="5"/>
    </row>
    <row r="5851" spans="21:21" x14ac:dyDescent="0.2">
      <c r="U5851" s="5"/>
    </row>
    <row r="5852" spans="21:21" x14ac:dyDescent="0.2">
      <c r="U5852" s="5"/>
    </row>
    <row r="5853" spans="21:21" x14ac:dyDescent="0.2">
      <c r="U5853" s="5"/>
    </row>
    <row r="5854" spans="21:21" x14ac:dyDescent="0.2">
      <c r="U5854" s="5"/>
    </row>
    <row r="5855" spans="21:21" x14ac:dyDescent="0.2">
      <c r="U5855" s="5"/>
    </row>
    <row r="5856" spans="21:21" x14ac:dyDescent="0.2">
      <c r="U5856" s="5"/>
    </row>
    <row r="5857" spans="21:21" x14ac:dyDescent="0.2">
      <c r="U5857" s="5"/>
    </row>
    <row r="5858" spans="21:21" x14ac:dyDescent="0.2">
      <c r="U5858" s="5"/>
    </row>
    <row r="5859" spans="21:21" x14ac:dyDescent="0.2">
      <c r="U5859" s="5"/>
    </row>
    <row r="5860" spans="21:21" x14ac:dyDescent="0.2">
      <c r="U5860" s="5"/>
    </row>
    <row r="5861" spans="21:21" x14ac:dyDescent="0.2">
      <c r="U5861" s="5"/>
    </row>
    <row r="5862" spans="21:21" x14ac:dyDescent="0.2">
      <c r="U5862" s="5"/>
    </row>
    <row r="5863" spans="21:21" x14ac:dyDescent="0.2">
      <c r="U5863" s="5"/>
    </row>
    <row r="5864" spans="21:21" x14ac:dyDescent="0.2">
      <c r="U5864" s="5"/>
    </row>
    <row r="5865" spans="21:21" x14ac:dyDescent="0.2">
      <c r="U5865" s="5"/>
    </row>
    <row r="5866" spans="21:21" x14ac:dyDescent="0.2">
      <c r="U5866" s="5"/>
    </row>
    <row r="5867" spans="21:21" x14ac:dyDescent="0.2">
      <c r="U5867" s="5"/>
    </row>
    <row r="5868" spans="21:21" x14ac:dyDescent="0.2">
      <c r="U5868" s="5"/>
    </row>
    <row r="5869" spans="21:21" x14ac:dyDescent="0.2">
      <c r="U5869" s="5"/>
    </row>
    <row r="5870" spans="21:21" x14ac:dyDescent="0.2">
      <c r="U5870" s="5"/>
    </row>
    <row r="5871" spans="21:21" x14ac:dyDescent="0.2">
      <c r="U5871" s="5"/>
    </row>
    <row r="5872" spans="21:21" x14ac:dyDescent="0.2">
      <c r="U5872" s="5"/>
    </row>
    <row r="5873" spans="21:21" x14ac:dyDescent="0.2">
      <c r="U5873" s="5"/>
    </row>
    <row r="5874" spans="21:21" x14ac:dyDescent="0.2">
      <c r="U5874" s="5"/>
    </row>
    <row r="5875" spans="21:21" x14ac:dyDescent="0.2">
      <c r="U5875" s="5"/>
    </row>
    <row r="5876" spans="21:21" x14ac:dyDescent="0.2">
      <c r="U5876" s="5"/>
    </row>
    <row r="5877" spans="21:21" x14ac:dyDescent="0.2">
      <c r="U5877" s="5"/>
    </row>
    <row r="5878" spans="21:21" x14ac:dyDescent="0.2">
      <c r="U5878" s="5"/>
    </row>
    <row r="5879" spans="21:21" x14ac:dyDescent="0.2">
      <c r="U5879" s="5"/>
    </row>
    <row r="5880" spans="21:21" x14ac:dyDescent="0.2">
      <c r="U5880" s="5"/>
    </row>
    <row r="5881" spans="21:21" x14ac:dyDescent="0.2">
      <c r="U5881" s="5"/>
    </row>
    <row r="5882" spans="21:21" x14ac:dyDescent="0.2">
      <c r="U5882" s="5"/>
    </row>
    <row r="5883" spans="21:21" x14ac:dyDescent="0.2">
      <c r="U5883" s="5"/>
    </row>
    <row r="5884" spans="21:21" x14ac:dyDescent="0.2">
      <c r="U5884" s="5"/>
    </row>
    <row r="5885" spans="21:21" x14ac:dyDescent="0.2">
      <c r="U5885" s="5"/>
    </row>
    <row r="5886" spans="21:21" x14ac:dyDescent="0.2">
      <c r="U5886" s="5"/>
    </row>
    <row r="5887" spans="21:21" x14ac:dyDescent="0.2">
      <c r="U5887" s="5"/>
    </row>
    <row r="5888" spans="21:21" x14ac:dyDescent="0.2">
      <c r="U5888" s="5"/>
    </row>
    <row r="5889" spans="21:21" x14ac:dyDescent="0.2">
      <c r="U5889" s="5"/>
    </row>
    <row r="5890" spans="21:21" x14ac:dyDescent="0.2">
      <c r="U5890" s="5"/>
    </row>
    <row r="5891" spans="21:21" x14ac:dyDescent="0.2">
      <c r="U5891" s="5"/>
    </row>
    <row r="5892" spans="21:21" x14ac:dyDescent="0.2">
      <c r="U5892" s="5"/>
    </row>
    <row r="5893" spans="21:21" x14ac:dyDescent="0.2">
      <c r="U5893" s="5"/>
    </row>
    <row r="5894" spans="21:21" x14ac:dyDescent="0.2">
      <c r="U5894" s="5"/>
    </row>
    <row r="5895" spans="21:21" x14ac:dyDescent="0.2">
      <c r="U5895" s="5"/>
    </row>
    <row r="5896" spans="21:21" x14ac:dyDescent="0.2">
      <c r="U5896" s="5"/>
    </row>
    <row r="5897" spans="21:21" x14ac:dyDescent="0.2">
      <c r="U5897" s="5"/>
    </row>
    <row r="5898" spans="21:21" x14ac:dyDescent="0.2">
      <c r="U5898" s="5"/>
    </row>
    <row r="5899" spans="21:21" x14ac:dyDescent="0.2">
      <c r="U5899" s="5"/>
    </row>
    <row r="5900" spans="21:21" x14ac:dyDescent="0.2">
      <c r="U5900" s="5"/>
    </row>
    <row r="5901" spans="21:21" x14ac:dyDescent="0.2">
      <c r="U5901" s="5"/>
    </row>
    <row r="5902" spans="21:21" x14ac:dyDescent="0.2">
      <c r="U5902" s="5"/>
    </row>
    <row r="5903" spans="21:21" x14ac:dyDescent="0.2">
      <c r="U5903" s="5"/>
    </row>
    <row r="5904" spans="21:21" x14ac:dyDescent="0.2">
      <c r="U5904" s="5"/>
    </row>
    <row r="5905" spans="21:21" x14ac:dyDescent="0.2">
      <c r="U5905" s="5"/>
    </row>
    <row r="5906" spans="21:21" x14ac:dyDescent="0.2">
      <c r="U5906" s="5"/>
    </row>
    <row r="5907" spans="21:21" x14ac:dyDescent="0.2">
      <c r="U5907" s="5"/>
    </row>
    <row r="5908" spans="21:21" x14ac:dyDescent="0.2">
      <c r="U5908" s="5"/>
    </row>
    <row r="5909" spans="21:21" x14ac:dyDescent="0.2">
      <c r="U5909" s="5"/>
    </row>
    <row r="5910" spans="21:21" x14ac:dyDescent="0.2">
      <c r="U5910" s="5"/>
    </row>
    <row r="5911" spans="21:21" x14ac:dyDescent="0.2">
      <c r="U5911" s="5"/>
    </row>
    <row r="5912" spans="21:21" x14ac:dyDescent="0.2">
      <c r="U5912" s="5"/>
    </row>
    <row r="5913" spans="21:21" x14ac:dyDescent="0.2">
      <c r="U5913" s="5"/>
    </row>
    <row r="5914" spans="21:21" x14ac:dyDescent="0.2">
      <c r="U5914" s="5"/>
    </row>
    <row r="5915" spans="21:21" x14ac:dyDescent="0.2">
      <c r="U5915" s="5"/>
    </row>
    <row r="5916" spans="21:21" x14ac:dyDescent="0.2">
      <c r="U5916" s="5"/>
    </row>
    <row r="5917" spans="21:21" x14ac:dyDescent="0.2">
      <c r="U5917" s="5"/>
    </row>
    <row r="5918" spans="21:21" x14ac:dyDescent="0.2">
      <c r="U5918" s="5"/>
    </row>
    <row r="5919" spans="21:21" x14ac:dyDescent="0.2">
      <c r="U5919" s="5"/>
    </row>
    <row r="5920" spans="21:21" x14ac:dyDescent="0.2">
      <c r="U5920" s="5"/>
    </row>
    <row r="5921" spans="21:21" x14ac:dyDescent="0.2">
      <c r="U5921" s="5"/>
    </row>
    <row r="5922" spans="21:21" x14ac:dyDescent="0.2">
      <c r="U5922" s="5"/>
    </row>
    <row r="5923" spans="21:21" x14ac:dyDescent="0.2">
      <c r="U5923" s="5"/>
    </row>
    <row r="5924" spans="21:21" x14ac:dyDescent="0.2">
      <c r="U5924" s="5"/>
    </row>
    <row r="5925" spans="21:21" x14ac:dyDescent="0.2">
      <c r="U5925" s="5"/>
    </row>
    <row r="5926" spans="21:21" x14ac:dyDescent="0.2">
      <c r="U5926" s="5"/>
    </row>
    <row r="5927" spans="21:21" x14ac:dyDescent="0.2">
      <c r="U5927" s="5"/>
    </row>
    <row r="5928" spans="21:21" x14ac:dyDescent="0.2">
      <c r="U5928" s="5"/>
    </row>
    <row r="5929" spans="21:21" x14ac:dyDescent="0.2">
      <c r="U5929" s="5"/>
    </row>
    <row r="5930" spans="21:21" x14ac:dyDescent="0.2">
      <c r="U5930" s="5"/>
    </row>
    <row r="5931" spans="21:21" x14ac:dyDescent="0.2">
      <c r="U5931" s="5"/>
    </row>
    <row r="5932" spans="21:21" x14ac:dyDescent="0.2">
      <c r="U5932" s="5"/>
    </row>
    <row r="5933" spans="21:21" x14ac:dyDescent="0.2">
      <c r="U5933" s="5"/>
    </row>
    <row r="5934" spans="21:21" x14ac:dyDescent="0.2">
      <c r="U5934" s="5"/>
    </row>
    <row r="5935" spans="21:21" x14ac:dyDescent="0.2">
      <c r="U5935" s="5"/>
    </row>
    <row r="5936" spans="21:21" x14ac:dyDescent="0.2">
      <c r="U5936" s="5"/>
    </row>
    <row r="5937" spans="21:21" x14ac:dyDescent="0.2">
      <c r="U5937" s="5"/>
    </row>
    <row r="5938" spans="21:21" x14ac:dyDescent="0.2">
      <c r="U5938" s="5"/>
    </row>
    <row r="5939" spans="21:21" x14ac:dyDescent="0.2">
      <c r="U5939" s="5"/>
    </row>
    <row r="5940" spans="21:21" x14ac:dyDescent="0.2">
      <c r="U5940" s="5"/>
    </row>
    <row r="5941" spans="21:21" x14ac:dyDescent="0.2">
      <c r="U5941" s="5"/>
    </row>
    <row r="5942" spans="21:21" x14ac:dyDescent="0.2">
      <c r="U5942" s="5"/>
    </row>
    <row r="5943" spans="21:21" x14ac:dyDescent="0.2">
      <c r="U5943" s="5"/>
    </row>
    <row r="5944" spans="21:21" x14ac:dyDescent="0.2">
      <c r="U5944" s="5"/>
    </row>
    <row r="5945" spans="21:21" x14ac:dyDescent="0.2">
      <c r="U5945" s="5"/>
    </row>
    <row r="5946" spans="21:21" x14ac:dyDescent="0.2">
      <c r="U5946" s="5"/>
    </row>
    <row r="5947" spans="21:21" x14ac:dyDescent="0.2">
      <c r="U5947" s="5"/>
    </row>
    <row r="5948" spans="21:21" x14ac:dyDescent="0.2">
      <c r="U5948" s="5"/>
    </row>
    <row r="5949" spans="21:21" x14ac:dyDescent="0.2">
      <c r="U5949" s="5"/>
    </row>
    <row r="5950" spans="21:21" x14ac:dyDescent="0.2">
      <c r="U5950" s="5"/>
    </row>
    <row r="5951" spans="21:21" x14ac:dyDescent="0.2">
      <c r="U5951" s="5"/>
    </row>
    <row r="5952" spans="21:21" x14ac:dyDescent="0.2">
      <c r="U5952" s="5"/>
    </row>
    <row r="5953" spans="21:21" x14ac:dyDescent="0.2">
      <c r="U5953" s="5"/>
    </row>
    <row r="5954" spans="21:21" x14ac:dyDescent="0.2">
      <c r="U5954" s="5"/>
    </row>
    <row r="5955" spans="21:21" x14ac:dyDescent="0.2">
      <c r="U5955" s="5"/>
    </row>
    <row r="5956" spans="21:21" x14ac:dyDescent="0.2">
      <c r="U5956" s="5"/>
    </row>
    <row r="5957" spans="21:21" x14ac:dyDescent="0.2">
      <c r="U5957" s="5"/>
    </row>
    <row r="5958" spans="21:21" x14ac:dyDescent="0.2">
      <c r="U5958" s="5"/>
    </row>
    <row r="5959" spans="21:21" x14ac:dyDescent="0.2">
      <c r="U5959" s="5"/>
    </row>
    <row r="5960" spans="21:21" x14ac:dyDescent="0.2">
      <c r="U5960" s="5"/>
    </row>
    <row r="5961" spans="21:21" x14ac:dyDescent="0.2">
      <c r="U5961" s="5"/>
    </row>
    <row r="5962" spans="21:21" x14ac:dyDescent="0.2">
      <c r="U5962" s="5"/>
    </row>
    <row r="5963" spans="21:21" x14ac:dyDescent="0.2">
      <c r="U5963" s="5"/>
    </row>
    <row r="5964" spans="21:21" x14ac:dyDescent="0.2">
      <c r="U5964" s="5"/>
    </row>
    <row r="5965" spans="21:21" x14ac:dyDescent="0.2">
      <c r="U5965" s="5"/>
    </row>
    <row r="5966" spans="21:21" x14ac:dyDescent="0.2">
      <c r="U5966" s="5"/>
    </row>
    <row r="5967" spans="21:21" x14ac:dyDescent="0.2">
      <c r="U5967" s="5"/>
    </row>
    <row r="5968" spans="21:21" x14ac:dyDescent="0.2">
      <c r="U5968" s="5"/>
    </row>
    <row r="5969" spans="21:21" x14ac:dyDescent="0.2">
      <c r="U5969" s="5"/>
    </row>
    <row r="5970" spans="21:21" x14ac:dyDescent="0.2">
      <c r="U5970" s="5"/>
    </row>
    <row r="5971" spans="21:21" x14ac:dyDescent="0.2">
      <c r="U5971" s="5"/>
    </row>
    <row r="5972" spans="21:21" x14ac:dyDescent="0.2">
      <c r="U5972" s="5"/>
    </row>
    <row r="5973" spans="21:21" x14ac:dyDescent="0.2">
      <c r="U5973" s="5"/>
    </row>
    <row r="5974" spans="21:21" x14ac:dyDescent="0.2">
      <c r="U5974" s="5"/>
    </row>
    <row r="5975" spans="21:21" x14ac:dyDescent="0.2">
      <c r="U5975" s="5"/>
    </row>
    <row r="5976" spans="21:21" x14ac:dyDescent="0.2">
      <c r="U5976" s="5"/>
    </row>
    <row r="5977" spans="21:21" x14ac:dyDescent="0.2">
      <c r="U5977" s="5"/>
    </row>
    <row r="5978" spans="21:21" x14ac:dyDescent="0.2">
      <c r="U5978" s="5"/>
    </row>
    <row r="5979" spans="21:21" x14ac:dyDescent="0.2">
      <c r="U5979" s="5"/>
    </row>
    <row r="5980" spans="21:21" x14ac:dyDescent="0.2">
      <c r="U5980" s="5"/>
    </row>
    <row r="5981" spans="21:21" x14ac:dyDescent="0.2">
      <c r="U5981" s="5"/>
    </row>
    <row r="5982" spans="21:21" x14ac:dyDescent="0.2">
      <c r="U5982" s="5"/>
    </row>
    <row r="5983" spans="21:21" x14ac:dyDescent="0.2">
      <c r="U5983" s="5"/>
    </row>
    <row r="5984" spans="21:21" x14ac:dyDescent="0.2">
      <c r="U5984" s="5"/>
    </row>
    <row r="5985" spans="21:21" x14ac:dyDescent="0.2">
      <c r="U5985" s="5"/>
    </row>
    <row r="5986" spans="21:21" x14ac:dyDescent="0.2">
      <c r="U5986" s="5"/>
    </row>
    <row r="5987" spans="21:21" x14ac:dyDescent="0.2">
      <c r="U5987" s="5"/>
    </row>
    <row r="5988" spans="21:21" x14ac:dyDescent="0.2">
      <c r="U5988" s="5"/>
    </row>
    <row r="5989" spans="21:21" x14ac:dyDescent="0.2">
      <c r="U5989" s="5"/>
    </row>
    <row r="5990" spans="21:21" x14ac:dyDescent="0.2">
      <c r="U5990" s="5"/>
    </row>
    <row r="5991" spans="21:21" x14ac:dyDescent="0.2">
      <c r="U5991" s="5"/>
    </row>
    <row r="5992" spans="21:21" x14ac:dyDescent="0.2">
      <c r="U5992" s="5"/>
    </row>
    <row r="5993" spans="21:21" x14ac:dyDescent="0.2">
      <c r="U5993" s="5"/>
    </row>
    <row r="5994" spans="21:21" x14ac:dyDescent="0.2">
      <c r="U5994" s="5"/>
    </row>
    <row r="5995" spans="21:21" x14ac:dyDescent="0.2">
      <c r="U5995" s="5"/>
    </row>
    <row r="5996" spans="21:21" x14ac:dyDescent="0.2">
      <c r="U5996" s="5"/>
    </row>
    <row r="5997" spans="21:21" x14ac:dyDescent="0.2">
      <c r="U5997" s="5"/>
    </row>
    <row r="5998" spans="21:21" x14ac:dyDescent="0.2">
      <c r="U5998" s="5"/>
    </row>
    <row r="5999" spans="21:21" x14ac:dyDescent="0.2">
      <c r="U5999" s="5"/>
    </row>
    <row r="6000" spans="21:21" x14ac:dyDescent="0.2">
      <c r="U6000" s="5"/>
    </row>
    <row r="6001" spans="21:21" x14ac:dyDescent="0.2">
      <c r="U6001" s="5"/>
    </row>
    <row r="6002" spans="21:21" x14ac:dyDescent="0.2">
      <c r="U6002" s="5"/>
    </row>
    <row r="6003" spans="21:21" x14ac:dyDescent="0.2">
      <c r="U6003" s="5"/>
    </row>
    <row r="6004" spans="21:21" x14ac:dyDescent="0.2">
      <c r="U6004" s="5"/>
    </row>
    <row r="6005" spans="21:21" x14ac:dyDescent="0.2">
      <c r="U6005" s="5"/>
    </row>
    <row r="6006" spans="21:21" x14ac:dyDescent="0.2">
      <c r="U6006" s="5"/>
    </row>
    <row r="6007" spans="21:21" x14ac:dyDescent="0.2">
      <c r="U6007" s="5"/>
    </row>
    <row r="6008" spans="21:21" x14ac:dyDescent="0.2">
      <c r="U6008" s="5"/>
    </row>
    <row r="6009" spans="21:21" x14ac:dyDescent="0.2">
      <c r="U6009" s="5"/>
    </row>
    <row r="6010" spans="21:21" x14ac:dyDescent="0.2">
      <c r="U6010" s="5"/>
    </row>
    <row r="6011" spans="21:21" x14ac:dyDescent="0.2">
      <c r="U6011" s="5"/>
    </row>
    <row r="6012" spans="21:21" x14ac:dyDescent="0.2">
      <c r="U6012" s="5"/>
    </row>
    <row r="6013" spans="21:21" x14ac:dyDescent="0.2">
      <c r="U6013" s="5"/>
    </row>
    <row r="6014" spans="21:21" x14ac:dyDescent="0.2">
      <c r="U6014" s="5"/>
    </row>
    <row r="6015" spans="21:21" x14ac:dyDescent="0.2">
      <c r="U6015" s="5"/>
    </row>
    <row r="6016" spans="21:21" x14ac:dyDescent="0.2">
      <c r="U6016" s="5"/>
    </row>
    <row r="6017" spans="21:21" x14ac:dyDescent="0.2">
      <c r="U6017" s="5"/>
    </row>
    <row r="6018" spans="21:21" x14ac:dyDescent="0.2">
      <c r="U6018" s="5"/>
    </row>
    <row r="6019" spans="21:21" x14ac:dyDescent="0.2">
      <c r="U6019" s="5"/>
    </row>
    <row r="6020" spans="21:21" x14ac:dyDescent="0.2">
      <c r="U6020" s="5"/>
    </row>
    <row r="6021" spans="21:21" x14ac:dyDescent="0.2">
      <c r="U6021" s="5"/>
    </row>
    <row r="6022" spans="21:21" x14ac:dyDescent="0.2">
      <c r="U6022" s="5"/>
    </row>
    <row r="6023" spans="21:21" x14ac:dyDescent="0.2">
      <c r="U6023" s="5"/>
    </row>
    <row r="6024" spans="21:21" x14ac:dyDescent="0.2">
      <c r="U6024" s="5"/>
    </row>
    <row r="6025" spans="21:21" x14ac:dyDescent="0.2">
      <c r="U6025" s="5"/>
    </row>
    <row r="6026" spans="21:21" x14ac:dyDescent="0.2">
      <c r="U6026" s="5"/>
    </row>
    <row r="6027" spans="21:21" x14ac:dyDescent="0.2">
      <c r="U6027" s="5"/>
    </row>
    <row r="6028" spans="21:21" x14ac:dyDescent="0.2">
      <c r="U6028" s="5"/>
    </row>
    <row r="6029" spans="21:21" x14ac:dyDescent="0.2">
      <c r="U6029" s="5"/>
    </row>
    <row r="6030" spans="21:21" x14ac:dyDescent="0.2">
      <c r="U6030" s="5"/>
    </row>
    <row r="6031" spans="21:21" x14ac:dyDescent="0.2">
      <c r="U6031" s="5"/>
    </row>
    <row r="6032" spans="21:21" x14ac:dyDescent="0.2">
      <c r="U6032" s="5"/>
    </row>
    <row r="6033" spans="21:21" x14ac:dyDescent="0.2">
      <c r="U6033" s="5"/>
    </row>
    <row r="6034" spans="21:21" x14ac:dyDescent="0.2">
      <c r="U6034" s="5"/>
    </row>
    <row r="6035" spans="21:21" x14ac:dyDescent="0.2">
      <c r="U6035" s="5"/>
    </row>
    <row r="6036" spans="21:21" x14ac:dyDescent="0.2">
      <c r="U6036" s="5"/>
    </row>
    <row r="6037" spans="21:21" x14ac:dyDescent="0.2">
      <c r="U6037" s="5"/>
    </row>
    <row r="6038" spans="21:21" x14ac:dyDescent="0.2">
      <c r="U6038" s="5"/>
    </row>
    <row r="6039" spans="21:21" x14ac:dyDescent="0.2">
      <c r="U6039" s="5"/>
    </row>
    <row r="6040" spans="21:21" x14ac:dyDescent="0.2">
      <c r="U6040" s="5"/>
    </row>
    <row r="6041" spans="21:21" x14ac:dyDescent="0.2">
      <c r="U6041" s="5"/>
    </row>
    <row r="6042" spans="21:21" x14ac:dyDescent="0.2">
      <c r="U6042" s="5"/>
    </row>
    <row r="6043" spans="21:21" x14ac:dyDescent="0.2">
      <c r="U6043" s="5"/>
    </row>
    <row r="6044" spans="21:21" x14ac:dyDescent="0.2">
      <c r="U6044" s="5"/>
    </row>
    <row r="6045" spans="21:21" x14ac:dyDescent="0.2">
      <c r="U6045" s="5"/>
    </row>
    <row r="6046" spans="21:21" x14ac:dyDescent="0.2">
      <c r="U6046" s="5"/>
    </row>
    <row r="6047" spans="21:21" x14ac:dyDescent="0.2">
      <c r="U6047" s="5"/>
    </row>
    <row r="6048" spans="21:21" x14ac:dyDescent="0.2">
      <c r="U6048" s="5"/>
    </row>
    <row r="6049" spans="21:21" x14ac:dyDescent="0.2">
      <c r="U6049" s="5"/>
    </row>
    <row r="6050" spans="21:21" x14ac:dyDescent="0.2">
      <c r="U6050" s="5"/>
    </row>
    <row r="6051" spans="21:21" x14ac:dyDescent="0.2">
      <c r="U6051" s="5"/>
    </row>
    <row r="6052" spans="21:21" x14ac:dyDescent="0.2">
      <c r="U6052" s="5"/>
    </row>
    <row r="6053" spans="21:21" x14ac:dyDescent="0.2">
      <c r="U6053" s="5"/>
    </row>
    <row r="6054" spans="21:21" x14ac:dyDescent="0.2">
      <c r="U6054" s="5"/>
    </row>
    <row r="6055" spans="21:21" x14ac:dyDescent="0.2">
      <c r="U6055" s="5"/>
    </row>
    <row r="6056" spans="21:21" x14ac:dyDescent="0.2">
      <c r="U6056" s="5"/>
    </row>
    <row r="6057" spans="21:21" x14ac:dyDescent="0.2">
      <c r="U6057" s="5"/>
    </row>
    <row r="6058" spans="21:21" x14ac:dyDescent="0.2">
      <c r="U6058" s="5"/>
    </row>
    <row r="6059" spans="21:21" x14ac:dyDescent="0.2">
      <c r="U6059" s="5"/>
    </row>
    <row r="6060" spans="21:21" x14ac:dyDescent="0.2">
      <c r="U6060" s="5"/>
    </row>
    <row r="6061" spans="21:21" x14ac:dyDescent="0.2">
      <c r="U6061" s="5"/>
    </row>
    <row r="6062" spans="21:21" x14ac:dyDescent="0.2">
      <c r="U6062" s="5"/>
    </row>
    <row r="6063" spans="21:21" x14ac:dyDescent="0.2">
      <c r="U6063" s="5"/>
    </row>
    <row r="6064" spans="21:21" x14ac:dyDescent="0.2">
      <c r="U6064" s="5"/>
    </row>
    <row r="6065" spans="21:21" x14ac:dyDescent="0.2">
      <c r="U6065" s="5"/>
    </row>
    <row r="6066" spans="21:21" x14ac:dyDescent="0.2">
      <c r="U6066" s="5"/>
    </row>
    <row r="6067" spans="21:21" x14ac:dyDescent="0.2">
      <c r="U6067" s="5"/>
    </row>
    <row r="6068" spans="21:21" x14ac:dyDescent="0.2">
      <c r="U6068" s="5"/>
    </row>
    <row r="6069" spans="21:21" x14ac:dyDescent="0.2">
      <c r="U6069" s="5"/>
    </row>
    <row r="6070" spans="21:21" x14ac:dyDescent="0.2">
      <c r="U6070" s="5"/>
    </row>
    <row r="6071" spans="21:21" x14ac:dyDescent="0.2">
      <c r="U6071" s="5"/>
    </row>
    <row r="6072" spans="21:21" x14ac:dyDescent="0.2">
      <c r="U6072" s="5"/>
    </row>
    <row r="6073" spans="21:21" x14ac:dyDescent="0.2">
      <c r="U6073" s="5"/>
    </row>
    <row r="6074" spans="21:21" x14ac:dyDescent="0.2">
      <c r="U6074" s="5"/>
    </row>
    <row r="6075" spans="21:21" x14ac:dyDescent="0.2">
      <c r="U6075" s="5"/>
    </row>
    <row r="6076" spans="21:21" x14ac:dyDescent="0.2">
      <c r="U6076" s="5"/>
    </row>
    <row r="6077" spans="21:21" x14ac:dyDescent="0.2">
      <c r="U6077" s="5"/>
    </row>
    <row r="6078" spans="21:21" x14ac:dyDescent="0.2">
      <c r="U6078" s="5"/>
    </row>
    <row r="6079" spans="21:21" x14ac:dyDescent="0.2">
      <c r="U6079" s="5"/>
    </row>
    <row r="6080" spans="21:21" x14ac:dyDescent="0.2">
      <c r="U6080" s="5"/>
    </row>
    <row r="6081" spans="21:21" x14ac:dyDescent="0.2">
      <c r="U6081" s="5"/>
    </row>
    <row r="6082" spans="21:21" x14ac:dyDescent="0.2">
      <c r="U6082" s="5"/>
    </row>
    <row r="6083" spans="21:21" x14ac:dyDescent="0.2">
      <c r="U6083" s="5"/>
    </row>
    <row r="6084" spans="21:21" x14ac:dyDescent="0.2">
      <c r="U6084" s="5"/>
    </row>
    <row r="6085" spans="21:21" x14ac:dyDescent="0.2">
      <c r="U6085" s="5"/>
    </row>
    <row r="6086" spans="21:21" x14ac:dyDescent="0.2">
      <c r="U6086" s="5"/>
    </row>
    <row r="6087" spans="21:21" x14ac:dyDescent="0.2">
      <c r="U6087" s="5"/>
    </row>
    <row r="6088" spans="21:21" x14ac:dyDescent="0.2">
      <c r="U6088" s="5"/>
    </row>
    <row r="6089" spans="21:21" x14ac:dyDescent="0.2">
      <c r="U6089" s="5"/>
    </row>
    <row r="6090" spans="21:21" x14ac:dyDescent="0.2">
      <c r="U6090" s="5"/>
    </row>
    <row r="6091" spans="21:21" x14ac:dyDescent="0.2">
      <c r="U6091" s="5"/>
    </row>
    <row r="6092" spans="21:21" x14ac:dyDescent="0.2">
      <c r="U6092" s="5"/>
    </row>
    <row r="6093" spans="21:21" x14ac:dyDescent="0.2">
      <c r="U6093" s="5"/>
    </row>
    <row r="6094" spans="21:21" x14ac:dyDescent="0.2">
      <c r="U6094" s="5"/>
    </row>
    <row r="6095" spans="21:21" x14ac:dyDescent="0.2">
      <c r="U6095" s="5"/>
    </row>
    <row r="6096" spans="21:21" x14ac:dyDescent="0.2">
      <c r="U6096" s="5"/>
    </row>
    <row r="6097" spans="21:21" x14ac:dyDescent="0.2">
      <c r="U6097" s="5"/>
    </row>
    <row r="6098" spans="21:21" x14ac:dyDescent="0.2">
      <c r="U6098" s="5"/>
    </row>
    <row r="6099" spans="21:21" x14ac:dyDescent="0.2">
      <c r="U6099" s="5"/>
    </row>
    <row r="6100" spans="21:21" x14ac:dyDescent="0.2">
      <c r="U6100" s="5"/>
    </row>
    <row r="6101" spans="21:21" x14ac:dyDescent="0.2">
      <c r="U6101" s="5"/>
    </row>
    <row r="6102" spans="21:21" x14ac:dyDescent="0.2">
      <c r="U6102" s="5"/>
    </row>
    <row r="6103" spans="21:21" x14ac:dyDescent="0.2">
      <c r="U6103" s="5"/>
    </row>
    <row r="6104" spans="21:21" x14ac:dyDescent="0.2">
      <c r="U6104" s="5"/>
    </row>
    <row r="6105" spans="21:21" x14ac:dyDescent="0.2">
      <c r="U6105" s="5"/>
    </row>
    <row r="6106" spans="21:21" x14ac:dyDescent="0.2">
      <c r="U6106" s="5"/>
    </row>
    <row r="6107" spans="21:21" x14ac:dyDescent="0.2">
      <c r="U6107" s="5"/>
    </row>
    <row r="6108" spans="21:21" x14ac:dyDescent="0.2">
      <c r="U6108" s="5"/>
    </row>
    <row r="6109" spans="21:21" x14ac:dyDescent="0.2">
      <c r="U6109" s="5"/>
    </row>
    <row r="6110" spans="21:21" x14ac:dyDescent="0.2">
      <c r="U6110" s="5"/>
    </row>
    <row r="6111" spans="21:21" x14ac:dyDescent="0.2">
      <c r="U6111" s="5"/>
    </row>
    <row r="6112" spans="21:21" x14ac:dyDescent="0.2">
      <c r="U6112" s="5"/>
    </row>
    <row r="6113" spans="21:21" x14ac:dyDescent="0.2">
      <c r="U6113" s="5"/>
    </row>
    <row r="6114" spans="21:21" x14ac:dyDescent="0.2">
      <c r="U6114" s="5"/>
    </row>
    <row r="6115" spans="21:21" x14ac:dyDescent="0.2">
      <c r="U6115" s="5"/>
    </row>
    <row r="6116" spans="21:21" x14ac:dyDescent="0.2">
      <c r="U6116" s="5"/>
    </row>
    <row r="6117" spans="21:21" x14ac:dyDescent="0.2">
      <c r="U6117" s="5"/>
    </row>
    <row r="6118" spans="21:21" x14ac:dyDescent="0.2">
      <c r="U6118" s="5"/>
    </row>
    <row r="6119" spans="21:21" x14ac:dyDescent="0.2">
      <c r="U6119" s="5"/>
    </row>
    <row r="6120" spans="21:21" x14ac:dyDescent="0.2">
      <c r="U6120" s="5"/>
    </row>
    <row r="6121" spans="21:21" x14ac:dyDescent="0.2">
      <c r="U6121" s="5"/>
    </row>
    <row r="6122" spans="21:21" x14ac:dyDescent="0.2">
      <c r="U6122" s="5"/>
    </row>
    <row r="6123" spans="21:21" x14ac:dyDescent="0.2">
      <c r="U6123" s="5"/>
    </row>
    <row r="6124" spans="21:21" x14ac:dyDescent="0.2">
      <c r="U6124" s="5"/>
    </row>
    <row r="6125" spans="21:21" x14ac:dyDescent="0.2">
      <c r="U6125" s="5"/>
    </row>
    <row r="6126" spans="21:21" x14ac:dyDescent="0.2">
      <c r="U6126" s="5"/>
    </row>
    <row r="6127" spans="21:21" x14ac:dyDescent="0.2">
      <c r="U6127" s="5"/>
    </row>
    <row r="6128" spans="21:21" x14ac:dyDescent="0.2">
      <c r="U6128" s="5"/>
    </row>
    <row r="6129" spans="21:21" x14ac:dyDescent="0.2">
      <c r="U6129" s="5"/>
    </row>
    <row r="6130" spans="21:21" x14ac:dyDescent="0.2">
      <c r="U6130" s="5"/>
    </row>
    <row r="6131" spans="21:21" x14ac:dyDescent="0.2">
      <c r="U6131" s="5"/>
    </row>
    <row r="6132" spans="21:21" x14ac:dyDescent="0.2">
      <c r="U6132" s="5"/>
    </row>
    <row r="6133" spans="21:21" x14ac:dyDescent="0.2">
      <c r="U6133" s="5"/>
    </row>
    <row r="6134" spans="21:21" x14ac:dyDescent="0.2">
      <c r="U6134" s="5"/>
    </row>
    <row r="6135" spans="21:21" x14ac:dyDescent="0.2">
      <c r="U6135" s="5"/>
    </row>
    <row r="6136" spans="21:21" x14ac:dyDescent="0.2">
      <c r="U6136" s="5"/>
    </row>
    <row r="6137" spans="21:21" x14ac:dyDescent="0.2">
      <c r="U6137" s="5"/>
    </row>
    <row r="6138" spans="21:21" x14ac:dyDescent="0.2">
      <c r="U6138" s="5"/>
    </row>
    <row r="6139" spans="21:21" x14ac:dyDescent="0.2">
      <c r="U6139" s="5"/>
    </row>
    <row r="6140" spans="21:21" x14ac:dyDescent="0.2">
      <c r="U6140" s="5"/>
    </row>
    <row r="6141" spans="21:21" x14ac:dyDescent="0.2">
      <c r="U6141" s="5"/>
    </row>
    <row r="6142" spans="21:21" x14ac:dyDescent="0.2">
      <c r="U6142" s="5"/>
    </row>
    <row r="6143" spans="21:21" x14ac:dyDescent="0.2">
      <c r="U6143" s="5"/>
    </row>
    <row r="6144" spans="21:21" x14ac:dyDescent="0.2">
      <c r="U6144" s="5"/>
    </row>
    <row r="6145" spans="21:21" x14ac:dyDescent="0.2">
      <c r="U6145" s="5"/>
    </row>
    <row r="6146" spans="21:21" x14ac:dyDescent="0.2">
      <c r="U6146" s="5"/>
    </row>
    <row r="6147" spans="21:21" x14ac:dyDescent="0.2">
      <c r="U6147" s="5"/>
    </row>
    <row r="6148" spans="21:21" x14ac:dyDescent="0.2">
      <c r="U6148" s="5"/>
    </row>
    <row r="6149" spans="21:21" x14ac:dyDescent="0.2">
      <c r="U6149" s="5"/>
    </row>
    <row r="6150" spans="21:21" x14ac:dyDescent="0.2">
      <c r="U6150" s="5"/>
    </row>
    <row r="6151" spans="21:21" x14ac:dyDescent="0.2">
      <c r="U6151" s="5"/>
    </row>
    <row r="6152" spans="21:21" x14ac:dyDescent="0.2">
      <c r="U6152" s="5"/>
    </row>
    <row r="6153" spans="21:21" x14ac:dyDescent="0.2">
      <c r="U6153" s="5"/>
    </row>
    <row r="6154" spans="21:21" x14ac:dyDescent="0.2">
      <c r="U6154" s="5"/>
    </row>
    <row r="6155" spans="21:21" x14ac:dyDescent="0.2">
      <c r="U6155" s="5"/>
    </row>
    <row r="6156" spans="21:21" x14ac:dyDescent="0.2">
      <c r="U6156" s="5"/>
    </row>
    <row r="6157" spans="21:21" x14ac:dyDescent="0.2">
      <c r="U6157" s="5"/>
    </row>
    <row r="6158" spans="21:21" x14ac:dyDescent="0.2">
      <c r="U6158" s="5"/>
    </row>
    <row r="6159" spans="21:21" x14ac:dyDescent="0.2">
      <c r="U6159" s="5"/>
    </row>
    <row r="6160" spans="21:21" x14ac:dyDescent="0.2">
      <c r="U6160" s="5"/>
    </row>
    <row r="6161" spans="21:21" x14ac:dyDescent="0.2">
      <c r="U6161" s="5"/>
    </row>
    <row r="6162" spans="21:21" x14ac:dyDescent="0.2">
      <c r="U6162" s="5"/>
    </row>
    <row r="6163" spans="21:21" x14ac:dyDescent="0.2">
      <c r="U6163" s="5"/>
    </row>
    <row r="6164" spans="21:21" x14ac:dyDescent="0.2">
      <c r="U6164" s="5"/>
    </row>
    <row r="6165" spans="21:21" x14ac:dyDescent="0.2">
      <c r="U6165" s="5"/>
    </row>
    <row r="6166" spans="21:21" x14ac:dyDescent="0.2">
      <c r="U6166" s="5"/>
    </row>
    <row r="6167" spans="21:21" x14ac:dyDescent="0.2">
      <c r="U6167" s="5"/>
    </row>
    <row r="6168" spans="21:21" x14ac:dyDescent="0.2">
      <c r="U6168" s="5"/>
    </row>
    <row r="6169" spans="21:21" x14ac:dyDescent="0.2">
      <c r="U6169" s="5"/>
    </row>
    <row r="6170" spans="21:21" x14ac:dyDescent="0.2">
      <c r="U6170" s="5"/>
    </row>
    <row r="6171" spans="21:21" x14ac:dyDescent="0.2">
      <c r="U6171" s="5"/>
    </row>
    <row r="6172" spans="21:21" x14ac:dyDescent="0.2">
      <c r="U6172" s="5"/>
    </row>
    <row r="6173" spans="21:21" x14ac:dyDescent="0.2">
      <c r="U6173" s="5"/>
    </row>
    <row r="6174" spans="21:21" x14ac:dyDescent="0.2">
      <c r="U6174" s="5"/>
    </row>
    <row r="6175" spans="21:21" x14ac:dyDescent="0.2">
      <c r="U6175" s="5"/>
    </row>
    <row r="6176" spans="21:21" x14ac:dyDescent="0.2">
      <c r="U6176" s="5"/>
    </row>
    <row r="6177" spans="21:21" x14ac:dyDescent="0.2">
      <c r="U6177" s="5"/>
    </row>
    <row r="6178" spans="21:21" x14ac:dyDescent="0.2">
      <c r="U6178" s="5"/>
    </row>
    <row r="6179" spans="21:21" x14ac:dyDescent="0.2">
      <c r="U6179" s="5"/>
    </row>
    <row r="6180" spans="21:21" x14ac:dyDescent="0.2">
      <c r="U6180" s="5"/>
    </row>
    <row r="6181" spans="21:21" x14ac:dyDescent="0.2">
      <c r="U6181" s="5"/>
    </row>
    <row r="6182" spans="21:21" x14ac:dyDescent="0.2">
      <c r="U6182" s="5"/>
    </row>
    <row r="6183" spans="21:21" x14ac:dyDescent="0.2">
      <c r="U6183" s="5"/>
    </row>
    <row r="6184" spans="21:21" x14ac:dyDescent="0.2">
      <c r="U6184" s="5"/>
    </row>
    <row r="6185" spans="21:21" x14ac:dyDescent="0.2">
      <c r="U6185" s="5"/>
    </row>
    <row r="6186" spans="21:21" x14ac:dyDescent="0.2">
      <c r="U6186" s="5"/>
    </row>
    <row r="6187" spans="21:21" x14ac:dyDescent="0.2">
      <c r="U6187" s="5"/>
    </row>
    <row r="6188" spans="21:21" x14ac:dyDescent="0.2">
      <c r="U6188" s="5"/>
    </row>
    <row r="6189" spans="21:21" x14ac:dyDescent="0.2">
      <c r="U6189" s="5"/>
    </row>
    <row r="6190" spans="21:21" x14ac:dyDescent="0.2">
      <c r="U6190" s="5"/>
    </row>
    <row r="6191" spans="21:21" x14ac:dyDescent="0.2">
      <c r="U6191" s="5"/>
    </row>
    <row r="6192" spans="21:21" x14ac:dyDescent="0.2">
      <c r="U6192" s="5"/>
    </row>
    <row r="6193" spans="21:21" x14ac:dyDescent="0.2">
      <c r="U6193" s="5"/>
    </row>
    <row r="6194" spans="21:21" x14ac:dyDescent="0.2">
      <c r="U6194" s="5"/>
    </row>
    <row r="6195" spans="21:21" x14ac:dyDescent="0.2">
      <c r="U6195" s="5"/>
    </row>
    <row r="6196" spans="21:21" x14ac:dyDescent="0.2">
      <c r="U6196" s="5"/>
    </row>
    <row r="6197" spans="21:21" x14ac:dyDescent="0.2">
      <c r="U6197" s="5"/>
    </row>
    <row r="6198" spans="21:21" x14ac:dyDescent="0.2">
      <c r="U6198" s="5"/>
    </row>
    <row r="6199" spans="21:21" x14ac:dyDescent="0.2">
      <c r="U6199" s="5"/>
    </row>
    <row r="6200" spans="21:21" x14ac:dyDescent="0.2">
      <c r="U6200" s="5"/>
    </row>
    <row r="6201" spans="21:21" x14ac:dyDescent="0.2">
      <c r="U6201" s="5"/>
    </row>
    <row r="6202" spans="21:21" x14ac:dyDescent="0.2">
      <c r="U6202" s="5"/>
    </row>
    <row r="6203" spans="21:21" x14ac:dyDescent="0.2">
      <c r="U6203" s="5"/>
    </row>
    <row r="6204" spans="21:21" x14ac:dyDescent="0.2">
      <c r="U6204" s="5"/>
    </row>
    <row r="6205" spans="21:21" x14ac:dyDescent="0.2">
      <c r="U6205" s="5"/>
    </row>
    <row r="6206" spans="21:21" x14ac:dyDescent="0.2">
      <c r="U6206" s="5"/>
    </row>
    <row r="6207" spans="21:21" x14ac:dyDescent="0.2">
      <c r="U6207" s="5"/>
    </row>
    <row r="6208" spans="21:21" x14ac:dyDescent="0.2">
      <c r="U6208" s="5"/>
    </row>
    <row r="6209" spans="21:21" x14ac:dyDescent="0.2">
      <c r="U6209" s="5"/>
    </row>
    <row r="6210" spans="21:21" x14ac:dyDescent="0.2">
      <c r="U6210" s="5"/>
    </row>
    <row r="6211" spans="21:21" x14ac:dyDescent="0.2">
      <c r="U6211" s="5"/>
    </row>
    <row r="6212" spans="21:21" x14ac:dyDescent="0.2">
      <c r="U6212" s="5"/>
    </row>
    <row r="6213" spans="21:21" x14ac:dyDescent="0.2">
      <c r="U6213" s="5"/>
    </row>
    <row r="6214" spans="21:21" x14ac:dyDescent="0.2">
      <c r="U6214" s="5"/>
    </row>
    <row r="6215" spans="21:21" x14ac:dyDescent="0.2">
      <c r="U6215" s="5"/>
    </row>
    <row r="6216" spans="21:21" x14ac:dyDescent="0.2">
      <c r="U6216" s="5"/>
    </row>
    <row r="6217" spans="21:21" x14ac:dyDescent="0.2">
      <c r="U6217" s="5"/>
    </row>
    <row r="6218" spans="21:21" x14ac:dyDescent="0.2">
      <c r="U6218" s="5"/>
    </row>
    <row r="6219" spans="21:21" x14ac:dyDescent="0.2">
      <c r="U6219" s="5"/>
    </row>
    <row r="6220" spans="21:21" x14ac:dyDescent="0.2">
      <c r="U6220" s="5"/>
    </row>
    <row r="6221" spans="21:21" x14ac:dyDescent="0.2">
      <c r="U6221" s="5"/>
    </row>
    <row r="6222" spans="21:21" x14ac:dyDescent="0.2">
      <c r="U6222" s="5"/>
    </row>
    <row r="6223" spans="21:21" x14ac:dyDescent="0.2">
      <c r="U6223" s="5"/>
    </row>
    <row r="6224" spans="21:21" x14ac:dyDescent="0.2">
      <c r="U6224" s="5"/>
    </row>
    <row r="6225" spans="21:21" x14ac:dyDescent="0.2">
      <c r="U6225" s="5"/>
    </row>
    <row r="6226" spans="21:21" x14ac:dyDescent="0.2">
      <c r="U6226" s="5"/>
    </row>
    <row r="6227" spans="21:21" x14ac:dyDescent="0.2">
      <c r="U6227" s="5"/>
    </row>
    <row r="6228" spans="21:21" x14ac:dyDescent="0.2">
      <c r="U6228" s="5"/>
    </row>
    <row r="6229" spans="21:21" x14ac:dyDescent="0.2">
      <c r="U6229" s="5"/>
    </row>
    <row r="6230" spans="21:21" x14ac:dyDescent="0.2">
      <c r="U6230" s="5"/>
    </row>
    <row r="6231" spans="21:21" x14ac:dyDescent="0.2">
      <c r="U6231" s="5"/>
    </row>
    <row r="6232" spans="21:21" x14ac:dyDescent="0.2">
      <c r="U6232" s="5"/>
    </row>
    <row r="6233" spans="21:21" x14ac:dyDescent="0.2">
      <c r="U6233" s="5"/>
    </row>
    <row r="6234" spans="21:21" x14ac:dyDescent="0.2">
      <c r="U6234" s="5"/>
    </row>
    <row r="6235" spans="21:21" x14ac:dyDescent="0.2">
      <c r="U6235" s="5"/>
    </row>
    <row r="6236" spans="21:21" x14ac:dyDescent="0.2">
      <c r="U6236" s="5"/>
    </row>
    <row r="6237" spans="21:21" x14ac:dyDescent="0.2">
      <c r="U6237" s="5"/>
    </row>
    <row r="6238" spans="21:21" x14ac:dyDescent="0.2">
      <c r="U6238" s="5"/>
    </row>
    <row r="6239" spans="21:21" x14ac:dyDescent="0.2">
      <c r="U6239" s="5"/>
    </row>
    <row r="6240" spans="21:21" x14ac:dyDescent="0.2">
      <c r="U6240" s="5"/>
    </row>
    <row r="6241" spans="21:21" x14ac:dyDescent="0.2">
      <c r="U6241" s="5"/>
    </row>
    <row r="6242" spans="21:21" x14ac:dyDescent="0.2">
      <c r="U6242" s="5"/>
    </row>
    <row r="6243" spans="21:21" x14ac:dyDescent="0.2">
      <c r="U6243" s="5"/>
    </row>
    <row r="6244" spans="21:21" x14ac:dyDescent="0.2">
      <c r="U6244" s="5"/>
    </row>
    <row r="6245" spans="21:21" x14ac:dyDescent="0.2">
      <c r="U6245" s="5"/>
    </row>
    <row r="6246" spans="21:21" x14ac:dyDescent="0.2">
      <c r="U6246" s="5"/>
    </row>
    <row r="6247" spans="21:21" x14ac:dyDescent="0.2">
      <c r="U6247" s="5"/>
    </row>
    <row r="6248" spans="21:21" x14ac:dyDescent="0.2">
      <c r="U6248" s="5"/>
    </row>
    <row r="6249" spans="21:21" x14ac:dyDescent="0.2">
      <c r="U6249" s="5"/>
    </row>
    <row r="6250" spans="21:21" x14ac:dyDescent="0.2">
      <c r="U6250" s="5"/>
    </row>
    <row r="6251" spans="21:21" x14ac:dyDescent="0.2">
      <c r="U6251" s="5"/>
    </row>
    <row r="6252" spans="21:21" x14ac:dyDescent="0.2">
      <c r="U6252" s="5"/>
    </row>
    <row r="6253" spans="21:21" x14ac:dyDescent="0.2">
      <c r="U6253" s="5"/>
    </row>
    <row r="6254" spans="21:21" x14ac:dyDescent="0.2">
      <c r="U6254" s="5"/>
    </row>
    <row r="6255" spans="21:21" x14ac:dyDescent="0.2">
      <c r="U6255" s="5"/>
    </row>
    <row r="6256" spans="21:21" x14ac:dyDescent="0.2">
      <c r="U6256" s="5"/>
    </row>
    <row r="6257" spans="21:21" x14ac:dyDescent="0.2">
      <c r="U6257" s="5"/>
    </row>
    <row r="6258" spans="21:21" x14ac:dyDescent="0.2">
      <c r="U6258" s="5"/>
    </row>
    <row r="6259" spans="21:21" x14ac:dyDescent="0.2">
      <c r="U6259" s="5"/>
    </row>
    <row r="6260" spans="21:21" x14ac:dyDescent="0.2">
      <c r="U6260" s="5"/>
    </row>
    <row r="6261" spans="21:21" x14ac:dyDescent="0.2">
      <c r="U6261" s="5"/>
    </row>
    <row r="6262" spans="21:21" x14ac:dyDescent="0.2">
      <c r="U6262" s="5"/>
    </row>
    <row r="6263" spans="21:21" x14ac:dyDescent="0.2">
      <c r="U6263" s="5"/>
    </row>
    <row r="6264" spans="21:21" x14ac:dyDescent="0.2">
      <c r="U6264" s="5"/>
    </row>
    <row r="6265" spans="21:21" x14ac:dyDescent="0.2">
      <c r="U6265" s="5"/>
    </row>
    <row r="6266" spans="21:21" x14ac:dyDescent="0.2">
      <c r="U6266" s="5"/>
    </row>
    <row r="6267" spans="21:21" x14ac:dyDescent="0.2">
      <c r="U6267" s="5"/>
    </row>
    <row r="6268" spans="21:21" x14ac:dyDescent="0.2">
      <c r="U6268" s="5"/>
    </row>
    <row r="6269" spans="21:21" x14ac:dyDescent="0.2">
      <c r="U6269" s="5"/>
    </row>
    <row r="6270" spans="21:21" x14ac:dyDescent="0.2">
      <c r="U6270" s="5"/>
    </row>
    <row r="6271" spans="21:21" x14ac:dyDescent="0.2">
      <c r="U6271" s="5"/>
    </row>
    <row r="6272" spans="21:21" x14ac:dyDescent="0.2">
      <c r="U6272" s="5"/>
    </row>
    <row r="6273" spans="21:21" x14ac:dyDescent="0.2">
      <c r="U6273" s="5"/>
    </row>
    <row r="6274" spans="21:21" x14ac:dyDescent="0.2">
      <c r="U6274" s="5"/>
    </row>
    <row r="6275" spans="21:21" x14ac:dyDescent="0.2">
      <c r="U6275" s="5"/>
    </row>
    <row r="6276" spans="21:21" x14ac:dyDescent="0.2">
      <c r="U6276" s="5"/>
    </row>
    <row r="6277" spans="21:21" x14ac:dyDescent="0.2">
      <c r="U6277" s="5"/>
    </row>
    <row r="6278" spans="21:21" x14ac:dyDescent="0.2">
      <c r="U6278" s="5"/>
    </row>
    <row r="6279" spans="21:21" x14ac:dyDescent="0.2">
      <c r="U6279" s="5"/>
    </row>
    <row r="6280" spans="21:21" x14ac:dyDescent="0.2">
      <c r="U6280" s="5"/>
    </row>
    <row r="6281" spans="21:21" x14ac:dyDescent="0.2">
      <c r="U6281" s="5"/>
    </row>
    <row r="6282" spans="21:21" x14ac:dyDescent="0.2">
      <c r="U6282" s="5"/>
    </row>
    <row r="6283" spans="21:21" x14ac:dyDescent="0.2">
      <c r="U6283" s="5"/>
    </row>
    <row r="6284" spans="21:21" x14ac:dyDescent="0.2">
      <c r="U6284" s="5"/>
    </row>
    <row r="6285" spans="21:21" x14ac:dyDescent="0.2">
      <c r="U6285" s="5"/>
    </row>
    <row r="6286" spans="21:21" x14ac:dyDescent="0.2">
      <c r="U6286" s="5"/>
    </row>
    <row r="6287" spans="21:21" x14ac:dyDescent="0.2">
      <c r="U6287" s="5"/>
    </row>
    <row r="6288" spans="21:21" x14ac:dyDescent="0.2">
      <c r="U6288" s="5"/>
    </row>
    <row r="6289" spans="21:21" x14ac:dyDescent="0.2">
      <c r="U6289" s="5"/>
    </row>
    <row r="6290" spans="21:21" x14ac:dyDescent="0.2">
      <c r="U6290" s="5"/>
    </row>
    <row r="6291" spans="21:21" x14ac:dyDescent="0.2">
      <c r="U6291" s="5"/>
    </row>
    <row r="6292" spans="21:21" x14ac:dyDescent="0.2">
      <c r="U6292" s="5"/>
    </row>
    <row r="6293" spans="21:21" x14ac:dyDescent="0.2">
      <c r="U6293" s="5"/>
    </row>
    <row r="6294" spans="21:21" x14ac:dyDescent="0.2">
      <c r="U6294" s="5"/>
    </row>
    <row r="6295" spans="21:21" x14ac:dyDescent="0.2">
      <c r="U6295" s="5"/>
    </row>
    <row r="6296" spans="21:21" x14ac:dyDescent="0.2">
      <c r="U6296" s="5"/>
    </row>
    <row r="6297" spans="21:21" x14ac:dyDescent="0.2">
      <c r="U6297" s="5"/>
    </row>
    <row r="6298" spans="21:21" x14ac:dyDescent="0.2">
      <c r="U6298" s="5"/>
    </row>
    <row r="6299" spans="21:21" x14ac:dyDescent="0.2">
      <c r="U6299" s="5"/>
    </row>
    <row r="6300" spans="21:21" x14ac:dyDescent="0.2">
      <c r="U6300" s="5"/>
    </row>
    <row r="6301" spans="21:21" x14ac:dyDescent="0.2">
      <c r="U6301" s="5"/>
    </row>
    <row r="6302" spans="21:21" x14ac:dyDescent="0.2">
      <c r="U6302" s="5"/>
    </row>
    <row r="6303" spans="21:21" x14ac:dyDescent="0.2">
      <c r="U6303" s="5"/>
    </row>
    <row r="6304" spans="21:21" x14ac:dyDescent="0.2">
      <c r="U6304" s="5"/>
    </row>
    <row r="6305" spans="21:21" x14ac:dyDescent="0.2">
      <c r="U6305" s="5"/>
    </row>
    <row r="6306" spans="21:21" x14ac:dyDescent="0.2">
      <c r="U6306" s="5"/>
    </row>
    <row r="6307" spans="21:21" x14ac:dyDescent="0.2">
      <c r="U6307" s="5"/>
    </row>
    <row r="6308" spans="21:21" x14ac:dyDescent="0.2">
      <c r="U6308" s="5"/>
    </row>
    <row r="6309" spans="21:21" x14ac:dyDescent="0.2">
      <c r="U6309" s="5"/>
    </row>
    <row r="6310" spans="21:21" x14ac:dyDescent="0.2">
      <c r="U6310" s="5"/>
    </row>
    <row r="6311" spans="21:21" x14ac:dyDescent="0.2">
      <c r="U6311" s="5"/>
    </row>
    <row r="6312" spans="21:21" x14ac:dyDescent="0.2">
      <c r="U6312" s="5"/>
    </row>
    <row r="6313" spans="21:21" x14ac:dyDescent="0.2">
      <c r="U6313" s="5"/>
    </row>
    <row r="6314" spans="21:21" x14ac:dyDescent="0.2">
      <c r="U6314" s="5"/>
    </row>
    <row r="6315" spans="21:21" x14ac:dyDescent="0.2">
      <c r="U6315" s="5"/>
    </row>
    <row r="6316" spans="21:21" x14ac:dyDescent="0.2">
      <c r="U6316" s="5"/>
    </row>
    <row r="6317" spans="21:21" x14ac:dyDescent="0.2">
      <c r="U6317" s="5"/>
    </row>
    <row r="6318" spans="21:21" x14ac:dyDescent="0.2">
      <c r="U6318" s="5"/>
    </row>
    <row r="6319" spans="21:21" x14ac:dyDescent="0.2">
      <c r="U6319" s="5"/>
    </row>
    <row r="6320" spans="21:21" x14ac:dyDescent="0.2">
      <c r="U6320" s="5"/>
    </row>
    <row r="6321" spans="21:21" x14ac:dyDescent="0.2">
      <c r="U6321" s="5"/>
    </row>
    <row r="6322" spans="21:21" x14ac:dyDescent="0.2">
      <c r="U6322" s="5"/>
    </row>
    <row r="6323" spans="21:21" x14ac:dyDescent="0.2">
      <c r="U6323" s="5"/>
    </row>
    <row r="6324" spans="21:21" x14ac:dyDescent="0.2">
      <c r="U6324" s="5"/>
    </row>
    <row r="6325" spans="21:21" x14ac:dyDescent="0.2">
      <c r="U6325" s="5"/>
    </row>
    <row r="6326" spans="21:21" x14ac:dyDescent="0.2">
      <c r="U6326" s="5"/>
    </row>
    <row r="6327" spans="21:21" x14ac:dyDescent="0.2">
      <c r="U6327" s="5"/>
    </row>
    <row r="6328" spans="21:21" x14ac:dyDescent="0.2">
      <c r="U6328" s="5"/>
    </row>
    <row r="6329" spans="21:21" x14ac:dyDescent="0.2">
      <c r="U6329" s="5"/>
    </row>
    <row r="6330" spans="21:21" x14ac:dyDescent="0.2">
      <c r="U6330" s="5"/>
    </row>
    <row r="6331" spans="21:21" x14ac:dyDescent="0.2">
      <c r="U6331" s="5"/>
    </row>
    <row r="6332" spans="21:21" x14ac:dyDescent="0.2">
      <c r="U6332" s="5"/>
    </row>
    <row r="6333" spans="21:21" x14ac:dyDescent="0.2">
      <c r="U6333" s="5"/>
    </row>
    <row r="6334" spans="21:21" x14ac:dyDescent="0.2">
      <c r="U6334" s="5"/>
    </row>
    <row r="6335" spans="21:21" x14ac:dyDescent="0.2">
      <c r="U6335" s="5"/>
    </row>
    <row r="6336" spans="21:21" x14ac:dyDescent="0.2">
      <c r="U6336" s="5"/>
    </row>
    <row r="6337" spans="21:21" x14ac:dyDescent="0.2">
      <c r="U6337" s="5"/>
    </row>
    <row r="6338" spans="21:21" x14ac:dyDescent="0.2">
      <c r="U6338" s="5"/>
    </row>
    <row r="6339" spans="21:21" x14ac:dyDescent="0.2">
      <c r="U6339" s="5"/>
    </row>
    <row r="6340" spans="21:21" x14ac:dyDescent="0.2">
      <c r="U6340" s="5"/>
    </row>
    <row r="6341" spans="21:21" x14ac:dyDescent="0.2">
      <c r="U6341" s="5"/>
    </row>
    <row r="6342" spans="21:21" x14ac:dyDescent="0.2">
      <c r="U6342" s="5"/>
    </row>
    <row r="6343" spans="21:21" x14ac:dyDescent="0.2">
      <c r="U6343" s="5"/>
    </row>
    <row r="6344" spans="21:21" x14ac:dyDescent="0.2">
      <c r="U6344" s="5"/>
    </row>
    <row r="6345" spans="21:21" x14ac:dyDescent="0.2">
      <c r="U6345" s="5"/>
    </row>
    <row r="6346" spans="21:21" x14ac:dyDescent="0.2">
      <c r="U6346" s="5"/>
    </row>
    <row r="6347" spans="21:21" x14ac:dyDescent="0.2">
      <c r="U6347" s="5"/>
    </row>
    <row r="6348" spans="21:21" x14ac:dyDescent="0.2">
      <c r="U6348" s="5"/>
    </row>
    <row r="6349" spans="21:21" x14ac:dyDescent="0.2">
      <c r="U6349" s="5"/>
    </row>
    <row r="6350" spans="21:21" x14ac:dyDescent="0.2">
      <c r="U6350" s="5"/>
    </row>
    <row r="6351" spans="21:21" x14ac:dyDescent="0.2">
      <c r="U6351" s="5"/>
    </row>
    <row r="6352" spans="21:21" x14ac:dyDescent="0.2">
      <c r="U6352" s="5"/>
    </row>
    <row r="6353" spans="21:21" x14ac:dyDescent="0.2">
      <c r="U6353" s="5"/>
    </row>
    <row r="6354" spans="21:21" x14ac:dyDescent="0.2">
      <c r="U6354" s="5"/>
    </row>
    <row r="6355" spans="21:21" x14ac:dyDescent="0.2">
      <c r="U6355" s="5"/>
    </row>
    <row r="6356" spans="21:21" x14ac:dyDescent="0.2">
      <c r="U6356" s="5"/>
    </row>
    <row r="6357" spans="21:21" x14ac:dyDescent="0.2">
      <c r="U6357" s="5"/>
    </row>
    <row r="6358" spans="21:21" x14ac:dyDescent="0.2">
      <c r="U6358" s="5"/>
    </row>
    <row r="6359" spans="21:21" x14ac:dyDescent="0.2">
      <c r="U6359" s="5"/>
    </row>
    <row r="6360" spans="21:21" x14ac:dyDescent="0.2">
      <c r="U6360" s="5"/>
    </row>
    <row r="6361" spans="21:21" x14ac:dyDescent="0.2">
      <c r="U6361" s="5"/>
    </row>
    <row r="6362" spans="21:21" x14ac:dyDescent="0.2">
      <c r="U6362" s="5"/>
    </row>
    <row r="6363" spans="21:21" x14ac:dyDescent="0.2">
      <c r="U6363" s="5"/>
    </row>
    <row r="6364" spans="21:21" x14ac:dyDescent="0.2">
      <c r="U6364" s="5"/>
    </row>
    <row r="6365" spans="21:21" x14ac:dyDescent="0.2">
      <c r="U6365" s="5"/>
    </row>
    <row r="6366" spans="21:21" x14ac:dyDescent="0.2">
      <c r="U6366" s="5"/>
    </row>
    <row r="6367" spans="21:21" x14ac:dyDescent="0.2">
      <c r="U6367" s="5"/>
    </row>
    <row r="6368" spans="21:21" x14ac:dyDescent="0.2">
      <c r="U6368" s="5"/>
    </row>
    <row r="6369" spans="21:21" x14ac:dyDescent="0.2">
      <c r="U6369" s="5"/>
    </row>
    <row r="6370" spans="21:21" x14ac:dyDescent="0.2">
      <c r="U6370" s="5"/>
    </row>
    <row r="6371" spans="21:21" x14ac:dyDescent="0.2">
      <c r="U6371" s="5"/>
    </row>
    <row r="6372" spans="21:21" x14ac:dyDescent="0.2">
      <c r="U6372" s="5"/>
    </row>
    <row r="6373" spans="21:21" x14ac:dyDescent="0.2">
      <c r="U6373" s="5"/>
    </row>
    <row r="6374" spans="21:21" x14ac:dyDescent="0.2">
      <c r="U6374" s="5"/>
    </row>
    <row r="6375" spans="21:21" x14ac:dyDescent="0.2">
      <c r="U6375" s="5"/>
    </row>
    <row r="6376" spans="21:21" x14ac:dyDescent="0.2">
      <c r="U6376" s="5"/>
    </row>
    <row r="6377" spans="21:21" x14ac:dyDescent="0.2">
      <c r="U6377" s="5"/>
    </row>
    <row r="6378" spans="21:21" x14ac:dyDescent="0.2">
      <c r="U6378" s="5"/>
    </row>
    <row r="6379" spans="21:21" x14ac:dyDescent="0.2">
      <c r="U6379" s="5"/>
    </row>
    <row r="6380" spans="21:21" x14ac:dyDescent="0.2">
      <c r="U6380" s="5"/>
    </row>
    <row r="6381" spans="21:21" x14ac:dyDescent="0.2">
      <c r="U6381" s="5"/>
    </row>
    <row r="6382" spans="21:21" x14ac:dyDescent="0.2">
      <c r="U6382" s="5"/>
    </row>
    <row r="6383" spans="21:21" x14ac:dyDescent="0.2">
      <c r="U6383" s="5"/>
    </row>
    <row r="6384" spans="21:21" x14ac:dyDescent="0.2">
      <c r="U6384" s="5"/>
    </row>
    <row r="6385" spans="21:21" x14ac:dyDescent="0.2">
      <c r="U6385" s="5"/>
    </row>
    <row r="6386" spans="21:21" x14ac:dyDescent="0.2">
      <c r="U6386" s="5"/>
    </row>
    <row r="6387" spans="21:21" x14ac:dyDescent="0.2">
      <c r="U6387" s="5"/>
    </row>
    <row r="6388" spans="21:21" x14ac:dyDescent="0.2">
      <c r="U6388" s="5"/>
    </row>
    <row r="6389" spans="21:21" x14ac:dyDescent="0.2">
      <c r="U6389" s="5"/>
    </row>
    <row r="6390" spans="21:21" x14ac:dyDescent="0.2">
      <c r="U6390" s="5"/>
    </row>
    <row r="6391" spans="21:21" x14ac:dyDescent="0.2">
      <c r="U6391" s="5"/>
    </row>
    <row r="6392" spans="21:21" x14ac:dyDescent="0.2">
      <c r="U6392" s="5"/>
    </row>
    <row r="6393" spans="21:21" x14ac:dyDescent="0.2">
      <c r="U6393" s="5"/>
    </row>
    <row r="6394" spans="21:21" x14ac:dyDescent="0.2">
      <c r="U6394" s="5"/>
    </row>
    <row r="6395" spans="21:21" x14ac:dyDescent="0.2">
      <c r="U6395" s="5"/>
    </row>
    <row r="6396" spans="21:21" x14ac:dyDescent="0.2">
      <c r="U6396" s="5"/>
    </row>
    <row r="6397" spans="21:21" x14ac:dyDescent="0.2">
      <c r="U6397" s="5"/>
    </row>
    <row r="6398" spans="21:21" x14ac:dyDescent="0.2">
      <c r="U6398" s="5"/>
    </row>
    <row r="6399" spans="21:21" x14ac:dyDescent="0.2">
      <c r="U6399" s="5"/>
    </row>
    <row r="6400" spans="21:21" x14ac:dyDescent="0.2">
      <c r="U6400" s="5"/>
    </row>
    <row r="6401" spans="21:21" x14ac:dyDescent="0.2">
      <c r="U6401" s="5"/>
    </row>
    <row r="6402" spans="21:21" x14ac:dyDescent="0.2">
      <c r="U6402" s="5"/>
    </row>
    <row r="6403" spans="21:21" x14ac:dyDescent="0.2">
      <c r="U6403" s="5"/>
    </row>
    <row r="6404" spans="21:21" x14ac:dyDescent="0.2">
      <c r="U6404" s="5"/>
    </row>
    <row r="6405" spans="21:21" x14ac:dyDescent="0.2">
      <c r="U6405" s="5"/>
    </row>
    <row r="6406" spans="21:21" x14ac:dyDescent="0.2">
      <c r="U6406" s="5"/>
    </row>
    <row r="6407" spans="21:21" x14ac:dyDescent="0.2">
      <c r="U6407" s="5"/>
    </row>
    <row r="6408" spans="21:21" x14ac:dyDescent="0.2">
      <c r="U6408" s="5"/>
    </row>
    <row r="6409" spans="21:21" x14ac:dyDescent="0.2">
      <c r="U6409" s="5"/>
    </row>
    <row r="6410" spans="21:21" x14ac:dyDescent="0.2">
      <c r="U6410" s="5"/>
    </row>
    <row r="6411" spans="21:21" x14ac:dyDescent="0.2">
      <c r="U6411" s="5"/>
    </row>
    <row r="6412" spans="21:21" x14ac:dyDescent="0.2">
      <c r="U6412" s="5"/>
    </row>
    <row r="6413" spans="21:21" x14ac:dyDescent="0.2">
      <c r="U6413" s="5"/>
    </row>
    <row r="6414" spans="21:21" x14ac:dyDescent="0.2">
      <c r="U6414" s="5"/>
    </row>
    <row r="6415" spans="21:21" x14ac:dyDescent="0.2">
      <c r="U6415" s="5"/>
    </row>
    <row r="6416" spans="21:21" x14ac:dyDescent="0.2">
      <c r="U6416" s="5"/>
    </row>
    <row r="6417" spans="21:21" x14ac:dyDescent="0.2">
      <c r="U6417" s="5"/>
    </row>
    <row r="6418" spans="21:21" x14ac:dyDescent="0.2">
      <c r="U6418" s="5"/>
    </row>
    <row r="6419" spans="21:21" x14ac:dyDescent="0.2">
      <c r="U6419" s="5"/>
    </row>
    <row r="6420" spans="21:21" x14ac:dyDescent="0.2">
      <c r="U6420" s="5"/>
    </row>
    <row r="6421" spans="21:21" x14ac:dyDescent="0.2">
      <c r="U6421" s="5"/>
    </row>
    <row r="6422" spans="21:21" x14ac:dyDescent="0.2">
      <c r="U6422" s="5"/>
    </row>
    <row r="6423" spans="21:21" x14ac:dyDescent="0.2">
      <c r="U6423" s="5"/>
    </row>
    <row r="6424" spans="21:21" x14ac:dyDescent="0.2">
      <c r="U6424" s="5"/>
    </row>
    <row r="6425" spans="21:21" x14ac:dyDescent="0.2">
      <c r="U6425" s="5"/>
    </row>
    <row r="6426" spans="21:21" x14ac:dyDescent="0.2">
      <c r="U6426" s="5"/>
    </row>
    <row r="6427" spans="21:21" x14ac:dyDescent="0.2">
      <c r="U6427" s="5"/>
    </row>
    <row r="6428" spans="21:21" x14ac:dyDescent="0.2">
      <c r="U6428" s="5"/>
    </row>
    <row r="6429" spans="21:21" x14ac:dyDescent="0.2">
      <c r="U6429" s="5"/>
    </row>
    <row r="6430" spans="21:21" x14ac:dyDescent="0.2">
      <c r="U6430" s="5"/>
    </row>
    <row r="6431" spans="21:21" x14ac:dyDescent="0.2">
      <c r="U6431" s="5"/>
    </row>
    <row r="6432" spans="21:21" x14ac:dyDescent="0.2">
      <c r="U6432" s="5"/>
    </row>
    <row r="6433" spans="21:21" x14ac:dyDescent="0.2">
      <c r="U6433" s="5"/>
    </row>
    <row r="6434" spans="21:21" x14ac:dyDescent="0.2">
      <c r="U6434" s="5"/>
    </row>
    <row r="6435" spans="21:21" x14ac:dyDescent="0.2">
      <c r="U6435" s="5"/>
    </row>
    <row r="6436" spans="21:21" x14ac:dyDescent="0.2">
      <c r="U6436" s="5"/>
    </row>
    <row r="6437" spans="21:21" x14ac:dyDescent="0.2">
      <c r="U6437" s="5"/>
    </row>
    <row r="6438" spans="21:21" x14ac:dyDescent="0.2">
      <c r="U6438" s="5"/>
    </row>
    <row r="6439" spans="21:21" x14ac:dyDescent="0.2">
      <c r="U6439" s="5"/>
    </row>
    <row r="6440" spans="21:21" x14ac:dyDescent="0.2">
      <c r="U6440" s="5"/>
    </row>
    <row r="6441" spans="21:21" x14ac:dyDescent="0.2">
      <c r="U6441" s="5"/>
    </row>
    <row r="6442" spans="21:21" x14ac:dyDescent="0.2">
      <c r="U6442" s="5"/>
    </row>
    <row r="6443" spans="21:21" x14ac:dyDescent="0.2">
      <c r="U6443" s="5"/>
    </row>
    <row r="6444" spans="21:21" x14ac:dyDescent="0.2">
      <c r="U6444" s="5"/>
    </row>
    <row r="6445" spans="21:21" x14ac:dyDescent="0.2">
      <c r="U6445" s="5"/>
    </row>
    <row r="6446" spans="21:21" x14ac:dyDescent="0.2">
      <c r="U6446" s="5"/>
    </row>
    <row r="6447" spans="21:21" x14ac:dyDescent="0.2">
      <c r="U6447" s="5"/>
    </row>
    <row r="6448" spans="21:21" x14ac:dyDescent="0.2">
      <c r="U6448" s="5"/>
    </row>
    <row r="6449" spans="21:21" x14ac:dyDescent="0.2">
      <c r="U6449" s="5"/>
    </row>
    <row r="6450" spans="21:21" x14ac:dyDescent="0.2">
      <c r="U6450" s="5"/>
    </row>
    <row r="6451" spans="21:21" x14ac:dyDescent="0.2">
      <c r="U6451" s="5"/>
    </row>
    <row r="6452" spans="21:21" x14ac:dyDescent="0.2">
      <c r="U6452" s="5"/>
    </row>
    <row r="6453" spans="21:21" x14ac:dyDescent="0.2">
      <c r="U6453" s="5"/>
    </row>
    <row r="6454" spans="21:21" x14ac:dyDescent="0.2">
      <c r="U6454" s="5"/>
    </row>
    <row r="6455" spans="21:21" x14ac:dyDescent="0.2">
      <c r="U6455" s="5"/>
    </row>
    <row r="6456" spans="21:21" x14ac:dyDescent="0.2">
      <c r="U6456" s="5"/>
    </row>
    <row r="6457" spans="21:21" x14ac:dyDescent="0.2">
      <c r="U6457" s="5"/>
    </row>
    <row r="6458" spans="21:21" x14ac:dyDescent="0.2">
      <c r="U6458" s="5"/>
    </row>
    <row r="6459" spans="21:21" x14ac:dyDescent="0.2">
      <c r="U6459" s="5"/>
    </row>
    <row r="6460" spans="21:21" x14ac:dyDescent="0.2">
      <c r="U6460" s="5"/>
    </row>
    <row r="6461" spans="21:21" x14ac:dyDescent="0.2">
      <c r="U6461" s="5"/>
    </row>
    <row r="6462" spans="21:21" x14ac:dyDescent="0.2">
      <c r="U6462" s="5"/>
    </row>
    <row r="6463" spans="21:21" x14ac:dyDescent="0.2">
      <c r="U6463" s="5"/>
    </row>
    <row r="6464" spans="21:21" x14ac:dyDescent="0.2">
      <c r="U6464" s="5"/>
    </row>
    <row r="6465" spans="21:21" x14ac:dyDescent="0.2">
      <c r="U6465" s="5"/>
    </row>
    <row r="6466" spans="21:21" x14ac:dyDescent="0.2">
      <c r="U6466" s="5"/>
    </row>
    <row r="6467" spans="21:21" x14ac:dyDescent="0.2">
      <c r="U6467" s="5"/>
    </row>
    <row r="6468" spans="21:21" x14ac:dyDescent="0.2">
      <c r="U6468" s="5"/>
    </row>
    <row r="6469" spans="21:21" x14ac:dyDescent="0.2">
      <c r="U6469" s="5"/>
    </row>
    <row r="6470" spans="21:21" x14ac:dyDescent="0.2">
      <c r="U6470" s="5"/>
    </row>
    <row r="6471" spans="21:21" x14ac:dyDescent="0.2">
      <c r="U6471" s="5"/>
    </row>
    <row r="6472" spans="21:21" x14ac:dyDescent="0.2">
      <c r="U6472" s="5"/>
    </row>
    <row r="6473" spans="21:21" x14ac:dyDescent="0.2">
      <c r="U6473" s="5"/>
    </row>
    <row r="6474" spans="21:21" x14ac:dyDescent="0.2">
      <c r="U6474" s="5"/>
    </row>
    <row r="6475" spans="21:21" x14ac:dyDescent="0.2">
      <c r="U6475" s="5"/>
    </row>
    <row r="6476" spans="21:21" x14ac:dyDescent="0.2">
      <c r="U6476" s="5"/>
    </row>
    <row r="6477" spans="21:21" x14ac:dyDescent="0.2">
      <c r="U6477" s="5"/>
    </row>
    <row r="6478" spans="21:21" x14ac:dyDescent="0.2">
      <c r="U6478" s="5"/>
    </row>
    <row r="6479" spans="21:21" x14ac:dyDescent="0.2">
      <c r="U6479" s="5"/>
    </row>
    <row r="6480" spans="21:21" x14ac:dyDescent="0.2">
      <c r="U6480" s="5"/>
    </row>
    <row r="6481" spans="21:21" x14ac:dyDescent="0.2">
      <c r="U6481" s="5"/>
    </row>
    <row r="6482" spans="21:21" x14ac:dyDescent="0.2">
      <c r="U6482" s="5"/>
    </row>
    <row r="6483" spans="21:21" x14ac:dyDescent="0.2">
      <c r="U6483" s="5"/>
    </row>
    <row r="6484" spans="21:21" x14ac:dyDescent="0.2">
      <c r="U6484" s="5"/>
    </row>
    <row r="6485" spans="21:21" x14ac:dyDescent="0.2">
      <c r="U6485" s="5"/>
    </row>
    <row r="6486" spans="21:21" x14ac:dyDescent="0.2">
      <c r="U6486" s="5"/>
    </row>
    <row r="6487" spans="21:21" x14ac:dyDescent="0.2">
      <c r="U6487" s="5"/>
    </row>
    <row r="6488" spans="21:21" x14ac:dyDescent="0.2">
      <c r="U6488" s="5"/>
    </row>
    <row r="6489" spans="21:21" x14ac:dyDescent="0.2">
      <c r="U6489" s="5"/>
    </row>
    <row r="6490" spans="21:21" x14ac:dyDescent="0.2">
      <c r="U6490" s="5"/>
    </row>
    <row r="6491" spans="21:21" x14ac:dyDescent="0.2">
      <c r="U6491" s="5"/>
    </row>
    <row r="6492" spans="21:21" x14ac:dyDescent="0.2">
      <c r="U6492" s="5"/>
    </row>
    <row r="6493" spans="21:21" x14ac:dyDescent="0.2">
      <c r="U6493" s="5"/>
    </row>
    <row r="6494" spans="21:21" x14ac:dyDescent="0.2">
      <c r="U6494" s="5"/>
    </row>
    <row r="6495" spans="21:21" x14ac:dyDescent="0.2">
      <c r="U6495" s="5"/>
    </row>
    <row r="6496" spans="21:21" x14ac:dyDescent="0.2">
      <c r="U6496" s="5"/>
    </row>
    <row r="6497" spans="21:21" x14ac:dyDescent="0.2">
      <c r="U6497" s="5"/>
    </row>
    <row r="6498" spans="21:21" x14ac:dyDescent="0.2">
      <c r="U6498" s="5"/>
    </row>
    <row r="6499" spans="21:21" x14ac:dyDescent="0.2">
      <c r="U6499" s="5"/>
    </row>
    <row r="6500" spans="21:21" x14ac:dyDescent="0.2">
      <c r="U6500" s="5"/>
    </row>
    <row r="6501" spans="21:21" x14ac:dyDescent="0.2">
      <c r="U6501" s="5"/>
    </row>
    <row r="6502" spans="21:21" x14ac:dyDescent="0.2">
      <c r="U6502" s="5"/>
    </row>
    <row r="6503" spans="21:21" x14ac:dyDescent="0.2">
      <c r="U6503" s="5"/>
    </row>
    <row r="6504" spans="21:21" x14ac:dyDescent="0.2">
      <c r="U6504" s="5"/>
    </row>
    <row r="6505" spans="21:21" x14ac:dyDescent="0.2">
      <c r="U6505" s="5"/>
    </row>
    <row r="6506" spans="21:21" x14ac:dyDescent="0.2">
      <c r="U6506" s="5"/>
    </row>
    <row r="6507" spans="21:21" x14ac:dyDescent="0.2">
      <c r="U6507" s="5"/>
    </row>
    <row r="6508" spans="21:21" x14ac:dyDescent="0.2">
      <c r="U6508" s="5"/>
    </row>
    <row r="6509" spans="21:21" x14ac:dyDescent="0.2">
      <c r="U6509" s="5"/>
    </row>
    <row r="6510" spans="21:21" x14ac:dyDescent="0.2">
      <c r="U6510" s="5"/>
    </row>
    <row r="6511" spans="21:21" x14ac:dyDescent="0.2">
      <c r="U6511" s="5"/>
    </row>
    <row r="6512" spans="21:21" x14ac:dyDescent="0.2">
      <c r="U6512" s="5"/>
    </row>
    <row r="6513" spans="21:21" x14ac:dyDescent="0.2">
      <c r="U6513" s="5"/>
    </row>
    <row r="6514" spans="21:21" x14ac:dyDescent="0.2">
      <c r="U6514" s="5"/>
    </row>
    <row r="6515" spans="21:21" x14ac:dyDescent="0.2">
      <c r="U6515" s="5"/>
    </row>
    <row r="6516" spans="21:21" x14ac:dyDescent="0.2">
      <c r="U6516" s="5"/>
    </row>
    <row r="6517" spans="21:21" x14ac:dyDescent="0.2">
      <c r="U6517" s="5"/>
    </row>
    <row r="6518" spans="21:21" x14ac:dyDescent="0.2">
      <c r="U6518" s="5"/>
    </row>
    <row r="6519" spans="21:21" x14ac:dyDescent="0.2">
      <c r="U6519" s="5"/>
    </row>
    <row r="6520" spans="21:21" x14ac:dyDescent="0.2">
      <c r="U6520" s="5"/>
    </row>
    <row r="6521" spans="21:21" x14ac:dyDescent="0.2">
      <c r="U6521" s="5"/>
    </row>
    <row r="6522" spans="21:21" x14ac:dyDescent="0.2">
      <c r="U6522" s="5"/>
    </row>
    <row r="6523" spans="21:21" x14ac:dyDescent="0.2">
      <c r="U6523" s="5"/>
    </row>
    <row r="6524" spans="21:21" x14ac:dyDescent="0.2">
      <c r="U6524" s="5"/>
    </row>
    <row r="6525" spans="21:21" x14ac:dyDescent="0.2">
      <c r="U6525" s="5"/>
    </row>
    <row r="6526" spans="21:21" x14ac:dyDescent="0.2">
      <c r="U6526" s="5"/>
    </row>
    <row r="6527" spans="21:21" x14ac:dyDescent="0.2">
      <c r="U6527" s="5"/>
    </row>
    <row r="6528" spans="21:21" x14ac:dyDescent="0.2">
      <c r="U6528" s="5"/>
    </row>
    <row r="6529" spans="21:21" x14ac:dyDescent="0.2">
      <c r="U6529" s="5"/>
    </row>
    <row r="6530" spans="21:21" x14ac:dyDescent="0.2">
      <c r="U6530" s="5"/>
    </row>
    <row r="6531" spans="21:21" x14ac:dyDescent="0.2">
      <c r="U6531" s="5"/>
    </row>
    <row r="6532" spans="21:21" x14ac:dyDescent="0.2">
      <c r="U6532" s="5"/>
    </row>
    <row r="6533" spans="21:21" x14ac:dyDescent="0.2">
      <c r="U6533" s="5"/>
    </row>
    <row r="6534" spans="21:21" x14ac:dyDescent="0.2">
      <c r="U6534" s="5"/>
    </row>
    <row r="6535" spans="21:21" x14ac:dyDescent="0.2">
      <c r="U6535" s="5"/>
    </row>
    <row r="6536" spans="21:21" x14ac:dyDescent="0.2">
      <c r="U6536" s="5"/>
    </row>
    <row r="6537" spans="21:21" x14ac:dyDescent="0.2">
      <c r="U6537" s="5"/>
    </row>
    <row r="6538" spans="21:21" x14ac:dyDescent="0.2">
      <c r="U6538" s="5"/>
    </row>
    <row r="6539" spans="21:21" x14ac:dyDescent="0.2">
      <c r="U6539" s="5"/>
    </row>
    <row r="6540" spans="21:21" x14ac:dyDescent="0.2">
      <c r="U6540" s="5"/>
    </row>
    <row r="6541" spans="21:21" x14ac:dyDescent="0.2">
      <c r="U6541" s="5"/>
    </row>
    <row r="6542" spans="21:21" x14ac:dyDescent="0.2">
      <c r="U6542" s="5"/>
    </row>
    <row r="6543" spans="21:21" x14ac:dyDescent="0.2">
      <c r="U6543" s="5"/>
    </row>
    <row r="6544" spans="21:21" x14ac:dyDescent="0.2">
      <c r="U6544" s="5"/>
    </row>
    <row r="6545" spans="21:21" x14ac:dyDescent="0.2">
      <c r="U6545" s="5"/>
    </row>
    <row r="6546" spans="21:21" x14ac:dyDescent="0.2">
      <c r="U6546" s="5"/>
    </row>
    <row r="6547" spans="21:21" x14ac:dyDescent="0.2">
      <c r="U6547" s="5"/>
    </row>
    <row r="6548" spans="21:21" x14ac:dyDescent="0.2">
      <c r="U6548" s="5"/>
    </row>
    <row r="6549" spans="21:21" x14ac:dyDescent="0.2">
      <c r="U6549" s="5"/>
    </row>
    <row r="6550" spans="21:21" x14ac:dyDescent="0.2">
      <c r="U6550" s="5"/>
    </row>
    <row r="6551" spans="21:21" x14ac:dyDescent="0.2">
      <c r="U6551" s="5"/>
    </row>
    <row r="6552" spans="21:21" x14ac:dyDescent="0.2">
      <c r="U6552" s="5"/>
    </row>
    <row r="6553" spans="21:21" x14ac:dyDescent="0.2">
      <c r="U6553" s="5"/>
    </row>
    <row r="6554" spans="21:21" x14ac:dyDescent="0.2">
      <c r="U6554" s="5"/>
    </row>
    <row r="6555" spans="21:21" x14ac:dyDescent="0.2">
      <c r="U6555" s="5"/>
    </row>
    <row r="6556" spans="21:21" x14ac:dyDescent="0.2">
      <c r="U6556" s="5"/>
    </row>
    <row r="6557" spans="21:21" x14ac:dyDescent="0.2">
      <c r="U6557" s="5"/>
    </row>
    <row r="6558" spans="21:21" x14ac:dyDescent="0.2">
      <c r="U6558" s="5"/>
    </row>
    <row r="6559" spans="21:21" x14ac:dyDescent="0.2">
      <c r="U6559" s="5"/>
    </row>
    <row r="6560" spans="21:21" x14ac:dyDescent="0.2">
      <c r="U6560" s="5"/>
    </row>
    <row r="6561" spans="21:21" x14ac:dyDescent="0.2">
      <c r="U6561" s="5"/>
    </row>
    <row r="6562" spans="21:21" x14ac:dyDescent="0.2">
      <c r="U6562" s="5"/>
    </row>
    <row r="6563" spans="21:21" x14ac:dyDescent="0.2">
      <c r="U6563" s="5"/>
    </row>
    <row r="6564" spans="21:21" x14ac:dyDescent="0.2">
      <c r="U6564" s="5"/>
    </row>
    <row r="6565" spans="21:21" x14ac:dyDescent="0.2">
      <c r="U6565" s="5"/>
    </row>
    <row r="6566" spans="21:21" x14ac:dyDescent="0.2">
      <c r="U6566" s="5"/>
    </row>
    <row r="6567" spans="21:21" x14ac:dyDescent="0.2">
      <c r="U6567" s="5"/>
    </row>
    <row r="6568" spans="21:21" x14ac:dyDescent="0.2">
      <c r="U6568" s="5"/>
    </row>
    <row r="6569" spans="21:21" x14ac:dyDescent="0.2">
      <c r="U6569" s="5"/>
    </row>
    <row r="6570" spans="21:21" x14ac:dyDescent="0.2">
      <c r="U6570" s="5"/>
    </row>
    <row r="6571" spans="21:21" x14ac:dyDescent="0.2">
      <c r="U6571" s="5"/>
    </row>
    <row r="6572" spans="21:21" x14ac:dyDescent="0.2">
      <c r="U6572" s="5"/>
    </row>
    <row r="6573" spans="21:21" x14ac:dyDescent="0.2">
      <c r="U6573" s="5"/>
    </row>
    <row r="6574" spans="21:21" x14ac:dyDescent="0.2">
      <c r="U6574" s="5"/>
    </row>
    <row r="6575" spans="21:21" x14ac:dyDescent="0.2">
      <c r="U6575" s="5"/>
    </row>
    <row r="6576" spans="21:21" x14ac:dyDescent="0.2">
      <c r="U6576" s="5"/>
    </row>
    <row r="6577" spans="21:21" x14ac:dyDescent="0.2">
      <c r="U6577" s="5"/>
    </row>
    <row r="6578" spans="21:21" x14ac:dyDescent="0.2">
      <c r="U6578" s="5"/>
    </row>
    <row r="6579" spans="21:21" x14ac:dyDescent="0.2">
      <c r="U6579" s="5"/>
    </row>
    <row r="6580" spans="21:21" x14ac:dyDescent="0.2">
      <c r="U6580" s="5"/>
    </row>
    <row r="6581" spans="21:21" x14ac:dyDescent="0.2">
      <c r="U6581" s="5"/>
    </row>
    <row r="6582" spans="21:21" x14ac:dyDescent="0.2">
      <c r="U6582" s="5"/>
    </row>
    <row r="6583" spans="21:21" x14ac:dyDescent="0.2">
      <c r="U6583" s="5"/>
    </row>
    <row r="6584" spans="21:21" x14ac:dyDescent="0.2">
      <c r="U6584" s="5"/>
    </row>
    <row r="6585" spans="21:21" x14ac:dyDescent="0.2">
      <c r="U6585" s="5"/>
    </row>
    <row r="6586" spans="21:21" x14ac:dyDescent="0.2">
      <c r="U6586" s="5"/>
    </row>
    <row r="6587" spans="21:21" x14ac:dyDescent="0.2">
      <c r="U6587" s="5"/>
    </row>
    <row r="6588" spans="21:21" x14ac:dyDescent="0.2">
      <c r="U6588" s="5"/>
    </row>
    <row r="6589" spans="21:21" x14ac:dyDescent="0.2">
      <c r="U6589" s="5"/>
    </row>
    <row r="6590" spans="21:21" x14ac:dyDescent="0.2">
      <c r="U6590" s="5"/>
    </row>
    <row r="6591" spans="21:21" x14ac:dyDescent="0.2">
      <c r="U6591" s="5"/>
    </row>
    <row r="6592" spans="21:21" x14ac:dyDescent="0.2">
      <c r="U6592" s="5"/>
    </row>
    <row r="6593" spans="21:21" x14ac:dyDescent="0.2">
      <c r="U6593" s="5"/>
    </row>
    <row r="6594" spans="21:21" x14ac:dyDescent="0.2">
      <c r="U6594" s="5"/>
    </row>
    <row r="6595" spans="21:21" x14ac:dyDescent="0.2">
      <c r="U6595" s="5"/>
    </row>
    <row r="6596" spans="21:21" x14ac:dyDescent="0.2">
      <c r="U6596" s="5"/>
    </row>
    <row r="6597" spans="21:21" x14ac:dyDescent="0.2">
      <c r="U6597" s="5"/>
    </row>
    <row r="6598" spans="21:21" x14ac:dyDescent="0.2">
      <c r="U6598" s="5"/>
    </row>
    <row r="6599" spans="21:21" x14ac:dyDescent="0.2">
      <c r="U6599" s="5"/>
    </row>
    <row r="6600" spans="21:21" x14ac:dyDescent="0.2">
      <c r="U6600" s="5"/>
    </row>
    <row r="6601" spans="21:21" x14ac:dyDescent="0.2">
      <c r="U6601" s="5"/>
    </row>
    <row r="6602" spans="21:21" x14ac:dyDescent="0.2">
      <c r="U6602" s="5"/>
    </row>
    <row r="6603" spans="21:21" x14ac:dyDescent="0.2">
      <c r="U6603" s="5"/>
    </row>
    <row r="6604" spans="21:21" x14ac:dyDescent="0.2">
      <c r="U6604" s="5"/>
    </row>
    <row r="6605" spans="21:21" x14ac:dyDescent="0.2">
      <c r="U6605" s="5"/>
    </row>
    <row r="6606" spans="21:21" x14ac:dyDescent="0.2">
      <c r="U6606" s="5"/>
    </row>
    <row r="6607" spans="21:21" x14ac:dyDescent="0.2">
      <c r="U6607" s="5"/>
    </row>
    <row r="6608" spans="21:21" x14ac:dyDescent="0.2">
      <c r="U6608" s="5"/>
    </row>
    <row r="6609" spans="21:21" x14ac:dyDescent="0.2">
      <c r="U6609" s="5"/>
    </row>
    <row r="6610" spans="21:21" x14ac:dyDescent="0.2">
      <c r="U6610" s="5"/>
    </row>
    <row r="6611" spans="21:21" x14ac:dyDescent="0.2">
      <c r="U6611" s="5"/>
    </row>
    <row r="6612" spans="21:21" x14ac:dyDescent="0.2">
      <c r="U6612" s="5"/>
    </row>
    <row r="6613" spans="21:21" x14ac:dyDescent="0.2">
      <c r="U6613" s="5"/>
    </row>
    <row r="6614" spans="21:21" x14ac:dyDescent="0.2">
      <c r="U6614" s="5"/>
    </row>
    <row r="6615" spans="21:21" x14ac:dyDescent="0.2">
      <c r="U6615" s="5"/>
    </row>
    <row r="6616" spans="21:21" x14ac:dyDescent="0.2">
      <c r="U6616" s="5"/>
    </row>
    <row r="6617" spans="21:21" x14ac:dyDescent="0.2">
      <c r="U6617" s="5"/>
    </row>
    <row r="6618" spans="21:21" x14ac:dyDescent="0.2">
      <c r="U6618" s="5"/>
    </row>
    <row r="6619" spans="21:21" x14ac:dyDescent="0.2">
      <c r="U6619" s="5"/>
    </row>
    <row r="6620" spans="21:21" x14ac:dyDescent="0.2">
      <c r="U6620" s="5"/>
    </row>
    <row r="6621" spans="21:21" x14ac:dyDescent="0.2">
      <c r="U6621" s="5"/>
    </row>
    <row r="6622" spans="21:21" x14ac:dyDescent="0.2">
      <c r="U6622" s="5"/>
    </row>
    <row r="6623" spans="21:21" x14ac:dyDescent="0.2">
      <c r="U6623" s="5"/>
    </row>
    <row r="6624" spans="21:21" x14ac:dyDescent="0.2">
      <c r="U6624" s="5"/>
    </row>
    <row r="6625" spans="21:21" x14ac:dyDescent="0.2">
      <c r="U6625" s="5"/>
    </row>
    <row r="6626" spans="21:21" x14ac:dyDescent="0.2">
      <c r="U6626" s="5"/>
    </row>
    <row r="6627" spans="21:21" x14ac:dyDescent="0.2">
      <c r="U6627" s="5"/>
    </row>
    <row r="6628" spans="21:21" x14ac:dyDescent="0.2">
      <c r="U6628" s="5"/>
    </row>
    <row r="6629" spans="21:21" x14ac:dyDescent="0.2">
      <c r="U6629" s="5"/>
    </row>
    <row r="6630" spans="21:21" x14ac:dyDescent="0.2">
      <c r="U6630" s="5"/>
    </row>
    <row r="6631" spans="21:21" x14ac:dyDescent="0.2">
      <c r="U6631" s="5"/>
    </row>
    <row r="6632" spans="21:21" x14ac:dyDescent="0.2">
      <c r="U6632" s="5"/>
    </row>
    <row r="6633" spans="21:21" x14ac:dyDescent="0.2">
      <c r="U6633" s="5"/>
    </row>
    <row r="6634" spans="21:21" x14ac:dyDescent="0.2">
      <c r="U6634" s="5"/>
    </row>
    <row r="6635" spans="21:21" x14ac:dyDescent="0.2">
      <c r="U6635" s="5"/>
    </row>
    <row r="6636" spans="21:21" x14ac:dyDescent="0.2">
      <c r="U6636" s="5"/>
    </row>
    <row r="6637" spans="21:21" x14ac:dyDescent="0.2">
      <c r="U6637" s="5"/>
    </row>
    <row r="6638" spans="21:21" x14ac:dyDescent="0.2">
      <c r="U6638" s="5"/>
    </row>
    <row r="6639" spans="21:21" x14ac:dyDescent="0.2">
      <c r="U6639" s="5"/>
    </row>
    <row r="6640" spans="21:21" x14ac:dyDescent="0.2">
      <c r="U6640" s="5"/>
    </row>
    <row r="6641" spans="21:21" x14ac:dyDescent="0.2">
      <c r="U6641" s="5"/>
    </row>
    <row r="6642" spans="21:21" x14ac:dyDescent="0.2">
      <c r="U6642" s="5"/>
    </row>
    <row r="6643" spans="21:21" x14ac:dyDescent="0.2">
      <c r="U6643" s="5"/>
    </row>
    <row r="6644" spans="21:21" x14ac:dyDescent="0.2">
      <c r="U6644" s="5"/>
    </row>
    <row r="6645" spans="21:21" x14ac:dyDescent="0.2">
      <c r="U6645" s="5"/>
    </row>
    <row r="6646" spans="21:21" x14ac:dyDescent="0.2">
      <c r="U6646" s="5"/>
    </row>
    <row r="6647" spans="21:21" x14ac:dyDescent="0.2">
      <c r="U6647" s="5"/>
    </row>
    <row r="6648" spans="21:21" x14ac:dyDescent="0.2">
      <c r="U6648" s="5"/>
    </row>
    <row r="6649" spans="21:21" x14ac:dyDescent="0.2">
      <c r="U6649" s="5"/>
    </row>
    <row r="6650" spans="21:21" x14ac:dyDescent="0.2">
      <c r="U6650" s="5"/>
    </row>
    <row r="6651" spans="21:21" x14ac:dyDescent="0.2">
      <c r="U6651" s="5"/>
    </row>
    <row r="6652" spans="21:21" x14ac:dyDescent="0.2">
      <c r="U6652" s="5"/>
    </row>
    <row r="6653" spans="21:21" x14ac:dyDescent="0.2">
      <c r="U6653" s="5"/>
    </row>
    <row r="6654" spans="21:21" x14ac:dyDescent="0.2">
      <c r="U6654" s="5"/>
    </row>
    <row r="6655" spans="21:21" x14ac:dyDescent="0.2">
      <c r="U6655" s="5"/>
    </row>
    <row r="6656" spans="21:21" x14ac:dyDescent="0.2">
      <c r="U6656" s="5"/>
    </row>
    <row r="6657" spans="21:21" x14ac:dyDescent="0.2">
      <c r="U6657" s="5"/>
    </row>
    <row r="6658" spans="21:21" x14ac:dyDescent="0.2">
      <c r="U6658" s="5"/>
    </row>
    <row r="6659" spans="21:21" x14ac:dyDescent="0.2">
      <c r="U6659" s="5"/>
    </row>
    <row r="6660" spans="21:21" x14ac:dyDescent="0.2">
      <c r="U6660" s="5"/>
    </row>
    <row r="6661" spans="21:21" x14ac:dyDescent="0.2">
      <c r="U6661" s="5"/>
    </row>
    <row r="6662" spans="21:21" x14ac:dyDescent="0.2">
      <c r="U6662" s="5"/>
    </row>
    <row r="6663" spans="21:21" x14ac:dyDescent="0.2">
      <c r="U6663" s="5"/>
    </row>
    <row r="6664" spans="21:21" x14ac:dyDescent="0.2">
      <c r="U6664" s="5"/>
    </row>
    <row r="6665" spans="21:21" x14ac:dyDescent="0.2">
      <c r="U6665" s="5"/>
    </row>
    <row r="6666" spans="21:21" x14ac:dyDescent="0.2">
      <c r="U6666" s="5"/>
    </row>
    <row r="6667" spans="21:21" x14ac:dyDescent="0.2">
      <c r="U6667" s="5"/>
    </row>
    <row r="6668" spans="21:21" x14ac:dyDescent="0.2">
      <c r="U6668" s="5"/>
    </row>
    <row r="6669" spans="21:21" x14ac:dyDescent="0.2">
      <c r="U6669" s="5"/>
    </row>
    <row r="6670" spans="21:21" x14ac:dyDescent="0.2">
      <c r="U6670" s="5"/>
    </row>
    <row r="6671" spans="21:21" x14ac:dyDescent="0.2">
      <c r="U6671" s="5"/>
    </row>
    <row r="6672" spans="21:21" x14ac:dyDescent="0.2">
      <c r="U6672" s="5"/>
    </row>
    <row r="6673" spans="21:21" x14ac:dyDescent="0.2">
      <c r="U6673" s="5"/>
    </row>
    <row r="6674" spans="21:21" x14ac:dyDescent="0.2">
      <c r="U6674" s="5"/>
    </row>
    <row r="6675" spans="21:21" x14ac:dyDescent="0.2">
      <c r="U6675" s="5"/>
    </row>
    <row r="6676" spans="21:21" x14ac:dyDescent="0.2">
      <c r="U6676" s="5"/>
    </row>
    <row r="6677" spans="21:21" x14ac:dyDescent="0.2">
      <c r="U6677" s="5"/>
    </row>
    <row r="6678" spans="21:21" x14ac:dyDescent="0.2">
      <c r="U6678" s="5"/>
    </row>
    <row r="6679" spans="21:21" x14ac:dyDescent="0.2">
      <c r="U6679" s="5"/>
    </row>
    <row r="6680" spans="21:21" x14ac:dyDescent="0.2">
      <c r="U6680" s="5"/>
    </row>
    <row r="6681" spans="21:21" x14ac:dyDescent="0.2">
      <c r="U6681" s="5"/>
    </row>
    <row r="6682" spans="21:21" x14ac:dyDescent="0.2">
      <c r="U6682" s="5"/>
    </row>
    <row r="6683" spans="21:21" x14ac:dyDescent="0.2">
      <c r="U6683" s="5"/>
    </row>
    <row r="6684" spans="21:21" x14ac:dyDescent="0.2">
      <c r="U6684" s="5"/>
    </row>
    <row r="6685" spans="21:21" x14ac:dyDescent="0.2">
      <c r="U6685" s="5"/>
    </row>
    <row r="6686" spans="21:21" x14ac:dyDescent="0.2">
      <c r="U6686" s="5"/>
    </row>
    <row r="6687" spans="21:21" x14ac:dyDescent="0.2">
      <c r="U6687" s="5"/>
    </row>
    <row r="6688" spans="21:21" x14ac:dyDescent="0.2">
      <c r="U6688" s="5"/>
    </row>
    <row r="6689" spans="21:21" x14ac:dyDescent="0.2">
      <c r="U6689" s="5"/>
    </row>
    <row r="6690" spans="21:21" x14ac:dyDescent="0.2">
      <c r="U6690" s="5"/>
    </row>
    <row r="6691" spans="21:21" x14ac:dyDescent="0.2">
      <c r="U6691" s="5"/>
    </row>
    <row r="6692" spans="21:21" x14ac:dyDescent="0.2">
      <c r="U6692" s="5"/>
    </row>
    <row r="6693" spans="21:21" x14ac:dyDescent="0.2">
      <c r="U6693" s="5"/>
    </row>
    <row r="6694" spans="21:21" x14ac:dyDescent="0.2">
      <c r="U6694" s="5"/>
    </row>
    <row r="6695" spans="21:21" x14ac:dyDescent="0.2">
      <c r="U6695" s="5"/>
    </row>
    <row r="6696" spans="21:21" x14ac:dyDescent="0.2">
      <c r="U6696" s="5"/>
    </row>
    <row r="6697" spans="21:21" x14ac:dyDescent="0.2">
      <c r="U6697" s="5"/>
    </row>
    <row r="6698" spans="21:21" x14ac:dyDescent="0.2">
      <c r="U6698" s="5"/>
    </row>
    <row r="6699" spans="21:21" x14ac:dyDescent="0.2">
      <c r="U6699" s="5"/>
    </row>
    <row r="6700" spans="21:21" x14ac:dyDescent="0.2">
      <c r="U6700" s="5"/>
    </row>
    <row r="6701" spans="21:21" x14ac:dyDescent="0.2">
      <c r="U6701" s="5"/>
    </row>
    <row r="6702" spans="21:21" x14ac:dyDescent="0.2">
      <c r="U6702" s="5"/>
    </row>
    <row r="6703" spans="21:21" x14ac:dyDescent="0.2">
      <c r="U6703" s="5"/>
    </row>
    <row r="6704" spans="21:21" x14ac:dyDescent="0.2">
      <c r="U6704" s="5"/>
    </row>
    <row r="6705" spans="21:21" x14ac:dyDescent="0.2">
      <c r="U6705" s="5"/>
    </row>
    <row r="6706" spans="21:21" x14ac:dyDescent="0.2">
      <c r="U6706" s="5"/>
    </row>
    <row r="6707" spans="21:21" x14ac:dyDescent="0.2">
      <c r="U6707" s="5"/>
    </row>
    <row r="6708" spans="21:21" x14ac:dyDescent="0.2">
      <c r="U6708" s="5"/>
    </row>
    <row r="6709" spans="21:21" x14ac:dyDescent="0.2">
      <c r="U6709" s="5"/>
    </row>
    <row r="6710" spans="21:21" x14ac:dyDescent="0.2">
      <c r="U6710" s="5"/>
    </row>
    <row r="6711" spans="21:21" x14ac:dyDescent="0.2">
      <c r="U6711" s="5"/>
    </row>
    <row r="6712" spans="21:21" x14ac:dyDescent="0.2">
      <c r="U6712" s="5"/>
    </row>
    <row r="6713" spans="21:21" x14ac:dyDescent="0.2">
      <c r="U6713" s="5"/>
    </row>
    <row r="6714" spans="21:21" x14ac:dyDescent="0.2">
      <c r="U6714" s="5"/>
    </row>
    <row r="6715" spans="21:21" x14ac:dyDescent="0.2">
      <c r="U6715" s="5"/>
    </row>
    <row r="6716" spans="21:21" x14ac:dyDescent="0.2">
      <c r="U6716" s="5"/>
    </row>
    <row r="6717" spans="21:21" x14ac:dyDescent="0.2">
      <c r="U6717" s="5"/>
    </row>
    <row r="6718" spans="21:21" x14ac:dyDescent="0.2">
      <c r="U6718" s="5"/>
    </row>
    <row r="6719" spans="21:21" x14ac:dyDescent="0.2">
      <c r="U6719" s="5"/>
    </row>
    <row r="6720" spans="21:21" x14ac:dyDescent="0.2">
      <c r="U6720" s="5"/>
    </row>
    <row r="6721" spans="21:21" x14ac:dyDescent="0.2">
      <c r="U6721" s="5"/>
    </row>
    <row r="6722" spans="21:21" x14ac:dyDescent="0.2">
      <c r="U6722" s="5"/>
    </row>
    <row r="6723" spans="21:21" x14ac:dyDescent="0.2">
      <c r="U6723" s="5"/>
    </row>
    <row r="6724" spans="21:21" x14ac:dyDescent="0.2">
      <c r="U6724" s="5"/>
    </row>
    <row r="6725" spans="21:21" x14ac:dyDescent="0.2">
      <c r="U6725" s="5"/>
    </row>
    <row r="6726" spans="21:21" x14ac:dyDescent="0.2">
      <c r="U6726" s="5"/>
    </row>
    <row r="6727" spans="21:21" x14ac:dyDescent="0.2">
      <c r="U6727" s="5"/>
    </row>
    <row r="6728" spans="21:21" x14ac:dyDescent="0.2">
      <c r="U6728" s="5"/>
    </row>
    <row r="6729" spans="21:21" x14ac:dyDescent="0.2">
      <c r="U6729" s="5"/>
    </row>
    <row r="6730" spans="21:21" x14ac:dyDescent="0.2">
      <c r="U6730" s="5"/>
    </row>
    <row r="6731" spans="21:21" x14ac:dyDescent="0.2">
      <c r="U6731" s="5"/>
    </row>
    <row r="6732" spans="21:21" x14ac:dyDescent="0.2">
      <c r="U6732" s="5"/>
    </row>
    <row r="6733" spans="21:21" x14ac:dyDescent="0.2">
      <c r="U6733" s="5"/>
    </row>
    <row r="6734" spans="21:21" x14ac:dyDescent="0.2">
      <c r="U6734" s="5"/>
    </row>
    <row r="6735" spans="21:21" x14ac:dyDescent="0.2">
      <c r="U6735" s="5"/>
    </row>
    <row r="6736" spans="21:21" x14ac:dyDescent="0.2">
      <c r="U6736" s="5"/>
    </row>
    <row r="6737" spans="21:21" x14ac:dyDescent="0.2">
      <c r="U6737" s="5"/>
    </row>
    <row r="6738" spans="21:21" x14ac:dyDescent="0.2">
      <c r="U6738" s="5"/>
    </row>
    <row r="6739" spans="21:21" x14ac:dyDescent="0.2">
      <c r="U6739" s="5"/>
    </row>
    <row r="6740" spans="21:21" x14ac:dyDescent="0.2">
      <c r="U6740" s="5"/>
    </row>
    <row r="6741" spans="21:21" x14ac:dyDescent="0.2">
      <c r="U6741" s="5"/>
    </row>
    <row r="6742" spans="21:21" x14ac:dyDescent="0.2">
      <c r="U6742" s="5"/>
    </row>
    <row r="6743" spans="21:21" x14ac:dyDescent="0.2">
      <c r="U6743" s="5"/>
    </row>
    <row r="6744" spans="21:21" x14ac:dyDescent="0.2">
      <c r="U6744" s="5"/>
    </row>
    <row r="6745" spans="21:21" x14ac:dyDescent="0.2">
      <c r="U6745" s="5"/>
    </row>
    <row r="6746" spans="21:21" x14ac:dyDescent="0.2">
      <c r="U6746" s="5"/>
    </row>
    <row r="6747" spans="21:21" x14ac:dyDescent="0.2">
      <c r="U6747" s="5"/>
    </row>
    <row r="6748" spans="21:21" x14ac:dyDescent="0.2">
      <c r="U6748" s="5"/>
    </row>
    <row r="6749" spans="21:21" x14ac:dyDescent="0.2">
      <c r="U6749" s="5"/>
    </row>
    <row r="6750" spans="21:21" x14ac:dyDescent="0.2">
      <c r="U6750" s="5"/>
    </row>
    <row r="6751" spans="21:21" x14ac:dyDescent="0.2">
      <c r="U6751" s="5"/>
    </row>
    <row r="6752" spans="21:21" x14ac:dyDescent="0.2">
      <c r="U6752" s="5"/>
    </row>
    <row r="6753" spans="21:21" x14ac:dyDescent="0.2">
      <c r="U6753" s="5"/>
    </row>
    <row r="6754" spans="21:21" x14ac:dyDescent="0.2">
      <c r="U6754" s="5"/>
    </row>
    <row r="6755" spans="21:21" x14ac:dyDescent="0.2">
      <c r="U6755" s="5"/>
    </row>
    <row r="6756" spans="21:21" x14ac:dyDescent="0.2">
      <c r="U6756" s="5"/>
    </row>
    <row r="6757" spans="21:21" x14ac:dyDescent="0.2">
      <c r="U6757" s="5"/>
    </row>
    <row r="6758" spans="21:21" x14ac:dyDescent="0.2">
      <c r="U6758" s="5"/>
    </row>
    <row r="6759" spans="21:21" x14ac:dyDescent="0.2">
      <c r="U6759" s="5"/>
    </row>
    <row r="6760" spans="21:21" x14ac:dyDescent="0.2">
      <c r="U6760" s="5"/>
    </row>
    <row r="6761" spans="21:21" x14ac:dyDescent="0.2">
      <c r="U6761" s="5"/>
    </row>
    <row r="6762" spans="21:21" x14ac:dyDescent="0.2">
      <c r="U6762" s="5"/>
    </row>
    <row r="6763" spans="21:21" x14ac:dyDescent="0.2">
      <c r="U6763" s="5"/>
    </row>
    <row r="6764" spans="21:21" x14ac:dyDescent="0.2">
      <c r="U6764" s="5"/>
    </row>
    <row r="6765" spans="21:21" x14ac:dyDescent="0.2">
      <c r="U6765" s="5"/>
    </row>
    <row r="6766" spans="21:21" x14ac:dyDescent="0.2">
      <c r="U6766" s="5"/>
    </row>
    <row r="6767" spans="21:21" x14ac:dyDescent="0.2">
      <c r="U6767" s="5"/>
    </row>
    <row r="6768" spans="21:21" x14ac:dyDescent="0.2">
      <c r="U6768" s="5"/>
    </row>
    <row r="6769" spans="21:21" x14ac:dyDescent="0.2">
      <c r="U6769" s="5"/>
    </row>
    <row r="6770" spans="21:21" x14ac:dyDescent="0.2">
      <c r="U6770" s="5"/>
    </row>
    <row r="6771" spans="21:21" x14ac:dyDescent="0.2">
      <c r="U6771" s="5"/>
    </row>
    <row r="6772" spans="21:21" x14ac:dyDescent="0.2">
      <c r="U6772" s="5"/>
    </row>
    <row r="6773" spans="21:21" x14ac:dyDescent="0.2">
      <c r="U6773" s="5"/>
    </row>
    <row r="6774" spans="21:21" x14ac:dyDescent="0.2">
      <c r="U6774" s="5"/>
    </row>
    <row r="6775" spans="21:21" x14ac:dyDescent="0.2">
      <c r="U6775" s="5"/>
    </row>
    <row r="6776" spans="21:21" x14ac:dyDescent="0.2">
      <c r="U6776" s="5"/>
    </row>
    <row r="6777" spans="21:21" x14ac:dyDescent="0.2">
      <c r="U6777" s="5"/>
    </row>
    <row r="6778" spans="21:21" x14ac:dyDescent="0.2">
      <c r="U6778" s="5"/>
    </row>
    <row r="6779" spans="21:21" x14ac:dyDescent="0.2">
      <c r="U6779" s="5"/>
    </row>
    <row r="6780" spans="21:21" x14ac:dyDescent="0.2">
      <c r="U6780" s="5"/>
    </row>
    <row r="6781" spans="21:21" x14ac:dyDescent="0.2">
      <c r="U6781" s="5"/>
    </row>
    <row r="6782" spans="21:21" x14ac:dyDescent="0.2">
      <c r="U6782" s="5"/>
    </row>
    <row r="6783" spans="21:21" x14ac:dyDescent="0.2">
      <c r="U6783" s="5"/>
    </row>
    <row r="6784" spans="21:21" x14ac:dyDescent="0.2">
      <c r="U6784" s="5"/>
    </row>
    <row r="6785" spans="21:21" x14ac:dyDescent="0.2">
      <c r="U6785" s="5"/>
    </row>
    <row r="6786" spans="21:21" x14ac:dyDescent="0.2">
      <c r="U6786" s="5"/>
    </row>
    <row r="6787" spans="21:21" x14ac:dyDescent="0.2">
      <c r="U6787" s="5"/>
    </row>
    <row r="6788" spans="21:21" x14ac:dyDescent="0.2">
      <c r="U6788" s="5"/>
    </row>
    <row r="6789" spans="21:21" x14ac:dyDescent="0.2">
      <c r="U6789" s="5"/>
    </row>
    <row r="6790" spans="21:21" x14ac:dyDescent="0.2">
      <c r="U6790" s="5"/>
    </row>
    <row r="6791" spans="21:21" x14ac:dyDescent="0.2">
      <c r="U6791" s="5"/>
    </row>
    <row r="6792" spans="21:21" x14ac:dyDescent="0.2">
      <c r="U6792" s="5"/>
    </row>
    <row r="6793" spans="21:21" x14ac:dyDescent="0.2">
      <c r="U6793" s="5"/>
    </row>
    <row r="6794" spans="21:21" x14ac:dyDescent="0.2">
      <c r="U6794" s="5"/>
    </row>
    <row r="6795" spans="21:21" x14ac:dyDescent="0.2">
      <c r="U6795" s="5"/>
    </row>
    <row r="6796" spans="21:21" x14ac:dyDescent="0.2">
      <c r="U6796" s="5"/>
    </row>
    <row r="6797" spans="21:21" x14ac:dyDescent="0.2">
      <c r="U6797" s="5"/>
    </row>
    <row r="6798" spans="21:21" x14ac:dyDescent="0.2">
      <c r="U6798" s="5"/>
    </row>
    <row r="6799" spans="21:21" x14ac:dyDescent="0.2">
      <c r="U6799" s="5"/>
    </row>
    <row r="6800" spans="21:21" x14ac:dyDescent="0.2">
      <c r="U6800" s="5"/>
    </row>
    <row r="6801" spans="21:21" x14ac:dyDescent="0.2">
      <c r="U6801" s="5"/>
    </row>
    <row r="6802" spans="21:21" x14ac:dyDescent="0.2">
      <c r="U6802" s="5"/>
    </row>
    <row r="6803" spans="21:21" x14ac:dyDescent="0.2">
      <c r="U6803" s="5"/>
    </row>
    <row r="6804" spans="21:21" x14ac:dyDescent="0.2">
      <c r="U6804" s="5"/>
    </row>
    <row r="6805" spans="21:21" x14ac:dyDescent="0.2">
      <c r="U6805" s="5"/>
    </row>
    <row r="6806" spans="21:21" x14ac:dyDescent="0.2">
      <c r="U6806" s="5"/>
    </row>
    <row r="6807" spans="21:21" x14ac:dyDescent="0.2">
      <c r="U6807" s="5"/>
    </row>
    <row r="6808" spans="21:21" x14ac:dyDescent="0.2">
      <c r="U6808" s="5"/>
    </row>
    <row r="6809" spans="21:21" x14ac:dyDescent="0.2">
      <c r="U6809" s="5"/>
    </row>
    <row r="6810" spans="21:21" x14ac:dyDescent="0.2">
      <c r="U6810" s="5"/>
    </row>
    <row r="6811" spans="21:21" x14ac:dyDescent="0.2">
      <c r="U6811" s="5"/>
    </row>
    <row r="6812" spans="21:21" x14ac:dyDescent="0.2">
      <c r="U6812" s="5"/>
    </row>
    <row r="6813" spans="21:21" x14ac:dyDescent="0.2">
      <c r="U6813" s="5"/>
    </row>
    <row r="6814" spans="21:21" x14ac:dyDescent="0.2">
      <c r="U6814" s="5"/>
    </row>
    <row r="6815" spans="21:21" x14ac:dyDescent="0.2">
      <c r="U6815" s="5"/>
    </row>
    <row r="6816" spans="21:21" x14ac:dyDescent="0.2">
      <c r="U6816" s="5"/>
    </row>
    <row r="6817" spans="21:21" x14ac:dyDescent="0.2">
      <c r="U6817" s="5"/>
    </row>
    <row r="6818" spans="21:21" x14ac:dyDescent="0.2">
      <c r="U6818" s="5"/>
    </row>
    <row r="6819" spans="21:21" x14ac:dyDescent="0.2">
      <c r="U6819" s="5"/>
    </row>
    <row r="6820" spans="21:21" x14ac:dyDescent="0.2">
      <c r="U6820" s="5"/>
    </row>
    <row r="6821" spans="21:21" x14ac:dyDescent="0.2">
      <c r="U6821" s="5"/>
    </row>
    <row r="6822" spans="21:21" x14ac:dyDescent="0.2">
      <c r="U6822" s="5"/>
    </row>
    <row r="6823" spans="21:21" x14ac:dyDescent="0.2">
      <c r="U6823" s="5"/>
    </row>
    <row r="6824" spans="21:21" x14ac:dyDescent="0.2">
      <c r="U6824" s="5"/>
    </row>
    <row r="6825" spans="21:21" x14ac:dyDescent="0.2">
      <c r="U6825" s="5"/>
    </row>
    <row r="6826" spans="21:21" x14ac:dyDescent="0.2">
      <c r="U6826" s="5"/>
    </row>
    <row r="6827" spans="21:21" x14ac:dyDescent="0.2">
      <c r="U6827" s="5"/>
    </row>
    <row r="6828" spans="21:21" x14ac:dyDescent="0.2">
      <c r="U6828" s="5"/>
    </row>
    <row r="6829" spans="21:21" x14ac:dyDescent="0.2">
      <c r="U6829" s="5"/>
    </row>
    <row r="6830" spans="21:21" x14ac:dyDescent="0.2">
      <c r="U6830" s="5"/>
    </row>
    <row r="6831" spans="21:21" x14ac:dyDescent="0.2">
      <c r="U6831" s="5"/>
    </row>
    <row r="6832" spans="21:21" x14ac:dyDescent="0.2">
      <c r="U6832" s="5"/>
    </row>
    <row r="6833" spans="21:21" x14ac:dyDescent="0.2">
      <c r="U6833" s="5"/>
    </row>
    <row r="6834" spans="21:21" x14ac:dyDescent="0.2">
      <c r="U6834" s="5"/>
    </row>
    <row r="6835" spans="21:21" x14ac:dyDescent="0.2">
      <c r="U6835" s="5"/>
    </row>
    <row r="6836" spans="21:21" x14ac:dyDescent="0.2">
      <c r="U6836" s="5"/>
    </row>
    <row r="6837" spans="21:21" x14ac:dyDescent="0.2">
      <c r="U6837" s="5"/>
    </row>
    <row r="6838" spans="21:21" x14ac:dyDescent="0.2">
      <c r="U6838" s="5"/>
    </row>
    <row r="6839" spans="21:21" x14ac:dyDescent="0.2">
      <c r="U6839" s="5"/>
    </row>
    <row r="6840" spans="21:21" x14ac:dyDescent="0.2">
      <c r="U6840" s="5"/>
    </row>
    <row r="6841" spans="21:21" x14ac:dyDescent="0.2">
      <c r="U6841" s="5"/>
    </row>
    <row r="6842" spans="21:21" x14ac:dyDescent="0.2">
      <c r="U6842" s="5"/>
    </row>
    <row r="6843" spans="21:21" x14ac:dyDescent="0.2">
      <c r="U6843" s="5"/>
    </row>
    <row r="6844" spans="21:21" x14ac:dyDescent="0.2">
      <c r="U6844" s="5"/>
    </row>
    <row r="6845" spans="21:21" x14ac:dyDescent="0.2">
      <c r="U6845" s="5"/>
    </row>
    <row r="6846" spans="21:21" x14ac:dyDescent="0.2">
      <c r="U6846" s="5"/>
    </row>
    <row r="6847" spans="21:21" x14ac:dyDescent="0.2">
      <c r="U6847" s="5"/>
    </row>
    <row r="6848" spans="21:21" x14ac:dyDescent="0.2">
      <c r="U6848" s="5"/>
    </row>
    <row r="6849" spans="21:21" x14ac:dyDescent="0.2">
      <c r="U6849" s="5"/>
    </row>
    <row r="6850" spans="21:21" x14ac:dyDescent="0.2">
      <c r="U6850" s="5"/>
    </row>
    <row r="6851" spans="21:21" x14ac:dyDescent="0.2">
      <c r="U6851" s="5"/>
    </row>
    <row r="6852" spans="21:21" x14ac:dyDescent="0.2">
      <c r="U6852" s="5"/>
    </row>
    <row r="6853" spans="21:21" x14ac:dyDescent="0.2">
      <c r="U6853" s="5"/>
    </row>
    <row r="6854" spans="21:21" x14ac:dyDescent="0.2">
      <c r="U6854" s="5"/>
    </row>
    <row r="6855" spans="21:21" x14ac:dyDescent="0.2">
      <c r="U6855" s="5"/>
    </row>
    <row r="6856" spans="21:21" x14ac:dyDescent="0.2">
      <c r="U6856" s="5"/>
    </row>
    <row r="6857" spans="21:21" x14ac:dyDescent="0.2">
      <c r="U6857" s="5"/>
    </row>
    <row r="6858" spans="21:21" x14ac:dyDescent="0.2">
      <c r="U6858" s="5"/>
    </row>
    <row r="6859" spans="21:21" x14ac:dyDescent="0.2">
      <c r="U6859" s="5"/>
    </row>
    <row r="6860" spans="21:21" x14ac:dyDescent="0.2">
      <c r="U6860" s="5"/>
    </row>
    <row r="6861" spans="21:21" x14ac:dyDescent="0.2">
      <c r="U6861" s="5"/>
    </row>
    <row r="6862" spans="21:21" x14ac:dyDescent="0.2">
      <c r="U6862" s="5"/>
    </row>
    <row r="6863" spans="21:21" x14ac:dyDescent="0.2">
      <c r="U6863" s="5"/>
    </row>
    <row r="6864" spans="21:21" x14ac:dyDescent="0.2">
      <c r="U6864" s="5"/>
    </row>
    <row r="6865" spans="21:21" x14ac:dyDescent="0.2">
      <c r="U6865" s="5"/>
    </row>
    <row r="6866" spans="21:21" x14ac:dyDescent="0.2">
      <c r="U6866" s="5"/>
    </row>
    <row r="6867" spans="21:21" x14ac:dyDescent="0.2">
      <c r="U6867" s="5"/>
    </row>
    <row r="6868" spans="21:21" x14ac:dyDescent="0.2">
      <c r="U6868" s="5"/>
    </row>
    <row r="6869" spans="21:21" x14ac:dyDescent="0.2">
      <c r="U6869" s="5"/>
    </row>
    <row r="6870" spans="21:21" x14ac:dyDescent="0.2">
      <c r="U6870" s="5"/>
    </row>
    <row r="6871" spans="21:21" x14ac:dyDescent="0.2">
      <c r="U6871" s="5"/>
    </row>
    <row r="6872" spans="21:21" x14ac:dyDescent="0.2">
      <c r="U6872" s="5"/>
    </row>
    <row r="6873" spans="21:21" x14ac:dyDescent="0.2">
      <c r="U6873" s="5"/>
    </row>
    <row r="6874" spans="21:21" x14ac:dyDescent="0.2">
      <c r="U6874" s="5"/>
    </row>
    <row r="6875" spans="21:21" x14ac:dyDescent="0.2">
      <c r="U6875" s="5"/>
    </row>
    <row r="6876" spans="21:21" x14ac:dyDescent="0.2">
      <c r="U6876" s="5"/>
    </row>
    <row r="6877" spans="21:21" x14ac:dyDescent="0.2">
      <c r="U6877" s="5"/>
    </row>
    <row r="6878" spans="21:21" x14ac:dyDescent="0.2">
      <c r="U6878" s="5"/>
    </row>
    <row r="6879" spans="21:21" x14ac:dyDescent="0.2">
      <c r="U6879" s="5"/>
    </row>
    <row r="6880" spans="21:21" x14ac:dyDescent="0.2">
      <c r="U6880" s="5"/>
    </row>
    <row r="6881" spans="21:21" x14ac:dyDescent="0.2">
      <c r="U6881" s="5"/>
    </row>
    <row r="6882" spans="21:21" x14ac:dyDescent="0.2">
      <c r="U6882" s="5"/>
    </row>
    <row r="6883" spans="21:21" x14ac:dyDescent="0.2">
      <c r="U6883" s="5"/>
    </row>
    <row r="6884" spans="21:21" x14ac:dyDescent="0.2">
      <c r="U6884" s="5"/>
    </row>
    <row r="6885" spans="21:21" x14ac:dyDescent="0.2">
      <c r="U6885" s="5"/>
    </row>
    <row r="6886" spans="21:21" x14ac:dyDescent="0.2">
      <c r="U6886" s="5"/>
    </row>
    <row r="6887" spans="21:21" x14ac:dyDescent="0.2">
      <c r="U6887" s="5"/>
    </row>
    <row r="6888" spans="21:21" x14ac:dyDescent="0.2">
      <c r="U6888" s="5"/>
    </row>
    <row r="6889" spans="21:21" x14ac:dyDescent="0.2">
      <c r="U6889" s="5"/>
    </row>
    <row r="6890" spans="21:21" x14ac:dyDescent="0.2">
      <c r="U6890" s="5"/>
    </row>
    <row r="6891" spans="21:21" x14ac:dyDescent="0.2">
      <c r="U6891" s="5"/>
    </row>
    <row r="6892" spans="21:21" x14ac:dyDescent="0.2">
      <c r="U6892" s="5"/>
    </row>
    <row r="6893" spans="21:21" x14ac:dyDescent="0.2">
      <c r="U6893" s="5"/>
    </row>
    <row r="6894" spans="21:21" x14ac:dyDescent="0.2">
      <c r="U6894" s="5"/>
    </row>
    <row r="6895" spans="21:21" x14ac:dyDescent="0.2">
      <c r="U6895" s="5"/>
    </row>
    <row r="6896" spans="21:21" x14ac:dyDescent="0.2">
      <c r="U6896" s="5"/>
    </row>
    <row r="6897" spans="21:21" x14ac:dyDescent="0.2">
      <c r="U6897" s="5"/>
    </row>
    <row r="6898" spans="21:21" x14ac:dyDescent="0.2">
      <c r="U6898" s="5"/>
    </row>
    <row r="6899" spans="21:21" x14ac:dyDescent="0.2">
      <c r="U6899" s="5"/>
    </row>
    <row r="6900" spans="21:21" x14ac:dyDescent="0.2">
      <c r="U6900" s="5"/>
    </row>
    <row r="6901" spans="21:21" x14ac:dyDescent="0.2">
      <c r="U6901" s="5"/>
    </row>
    <row r="6902" spans="21:21" x14ac:dyDescent="0.2">
      <c r="U6902" s="5"/>
    </row>
    <row r="6903" spans="21:21" x14ac:dyDescent="0.2">
      <c r="U6903" s="5"/>
    </row>
    <row r="6904" spans="21:21" x14ac:dyDescent="0.2">
      <c r="U6904" s="5"/>
    </row>
    <row r="6905" spans="21:21" x14ac:dyDescent="0.2">
      <c r="U6905" s="5"/>
    </row>
    <row r="6906" spans="21:21" x14ac:dyDescent="0.2">
      <c r="U6906" s="5"/>
    </row>
    <row r="6907" spans="21:21" x14ac:dyDescent="0.2">
      <c r="U6907" s="5"/>
    </row>
    <row r="6908" spans="21:21" x14ac:dyDescent="0.2">
      <c r="U6908" s="5"/>
    </row>
    <row r="6909" spans="21:21" x14ac:dyDescent="0.2">
      <c r="U6909" s="5"/>
    </row>
    <row r="6910" spans="21:21" x14ac:dyDescent="0.2">
      <c r="U6910" s="5"/>
    </row>
    <row r="6911" spans="21:21" x14ac:dyDescent="0.2">
      <c r="U6911" s="5"/>
    </row>
    <row r="6912" spans="21:21" x14ac:dyDescent="0.2">
      <c r="U6912" s="5"/>
    </row>
    <row r="6913" spans="21:21" x14ac:dyDescent="0.2">
      <c r="U6913" s="5"/>
    </row>
    <row r="6914" spans="21:21" x14ac:dyDescent="0.2">
      <c r="U6914" s="5"/>
    </row>
    <row r="6915" spans="21:21" x14ac:dyDescent="0.2">
      <c r="U6915" s="5"/>
    </row>
    <row r="6916" spans="21:21" x14ac:dyDescent="0.2">
      <c r="U6916" s="5"/>
    </row>
    <row r="6917" spans="21:21" x14ac:dyDescent="0.2">
      <c r="U6917" s="5"/>
    </row>
    <row r="6918" spans="21:21" x14ac:dyDescent="0.2">
      <c r="U6918" s="5"/>
    </row>
    <row r="6919" spans="21:21" x14ac:dyDescent="0.2">
      <c r="U6919" s="5"/>
    </row>
    <row r="6920" spans="21:21" x14ac:dyDescent="0.2">
      <c r="U6920" s="5"/>
    </row>
    <row r="6921" spans="21:21" x14ac:dyDescent="0.2">
      <c r="U6921" s="5"/>
    </row>
    <row r="6922" spans="21:21" x14ac:dyDescent="0.2">
      <c r="U6922" s="5"/>
    </row>
    <row r="6923" spans="21:21" x14ac:dyDescent="0.2">
      <c r="U6923" s="5"/>
    </row>
    <row r="6924" spans="21:21" x14ac:dyDescent="0.2">
      <c r="U6924" s="5"/>
    </row>
    <row r="6925" spans="21:21" x14ac:dyDescent="0.2">
      <c r="U6925" s="5"/>
    </row>
    <row r="6926" spans="21:21" x14ac:dyDescent="0.2">
      <c r="U6926" s="5"/>
    </row>
    <row r="6927" spans="21:21" x14ac:dyDescent="0.2">
      <c r="U6927" s="5"/>
    </row>
    <row r="6928" spans="21:21" x14ac:dyDescent="0.2">
      <c r="U6928" s="5"/>
    </row>
    <row r="6929" spans="21:21" x14ac:dyDescent="0.2">
      <c r="U6929" s="5"/>
    </row>
    <row r="6930" spans="21:21" x14ac:dyDescent="0.2">
      <c r="U6930" s="5"/>
    </row>
    <row r="6931" spans="21:21" x14ac:dyDescent="0.2">
      <c r="U6931" s="5"/>
    </row>
    <row r="6932" spans="21:21" x14ac:dyDescent="0.2">
      <c r="U6932" s="5"/>
    </row>
    <row r="6933" spans="21:21" x14ac:dyDescent="0.2">
      <c r="U6933" s="5"/>
    </row>
    <row r="6934" spans="21:21" x14ac:dyDescent="0.2">
      <c r="U6934" s="5"/>
    </row>
    <row r="6935" spans="21:21" x14ac:dyDescent="0.2">
      <c r="U6935" s="5"/>
    </row>
    <row r="6936" spans="21:21" x14ac:dyDescent="0.2">
      <c r="U6936" s="5"/>
    </row>
    <row r="6937" spans="21:21" x14ac:dyDescent="0.2">
      <c r="U6937" s="5"/>
    </row>
    <row r="6938" spans="21:21" x14ac:dyDescent="0.2">
      <c r="U6938" s="5"/>
    </row>
    <row r="6939" spans="21:21" x14ac:dyDescent="0.2">
      <c r="U6939" s="5"/>
    </row>
    <row r="6940" spans="21:21" x14ac:dyDescent="0.2">
      <c r="U6940" s="5"/>
    </row>
    <row r="6941" spans="21:21" x14ac:dyDescent="0.2">
      <c r="U6941" s="5"/>
    </row>
    <row r="6942" spans="21:21" x14ac:dyDescent="0.2">
      <c r="U6942" s="5"/>
    </row>
    <row r="6943" spans="21:21" x14ac:dyDescent="0.2">
      <c r="U6943" s="5"/>
    </row>
    <row r="6944" spans="21:21" x14ac:dyDescent="0.2">
      <c r="U6944" s="5"/>
    </row>
    <row r="6945" spans="21:21" x14ac:dyDescent="0.2">
      <c r="U6945" s="5"/>
    </row>
    <row r="6946" spans="21:21" x14ac:dyDescent="0.2">
      <c r="U6946" s="5"/>
    </row>
    <row r="6947" spans="21:21" x14ac:dyDescent="0.2">
      <c r="U6947" s="5"/>
    </row>
    <row r="6948" spans="21:21" x14ac:dyDescent="0.2">
      <c r="U6948" s="5"/>
    </row>
    <row r="6949" spans="21:21" x14ac:dyDescent="0.2">
      <c r="U6949" s="5"/>
    </row>
    <row r="6950" spans="21:21" x14ac:dyDescent="0.2">
      <c r="U6950" s="5"/>
    </row>
    <row r="6951" spans="21:21" x14ac:dyDescent="0.2">
      <c r="U6951" s="5"/>
    </row>
    <row r="6952" spans="21:21" x14ac:dyDescent="0.2">
      <c r="U6952" s="5"/>
    </row>
    <row r="6953" spans="21:21" x14ac:dyDescent="0.2">
      <c r="U6953" s="5"/>
    </row>
    <row r="6954" spans="21:21" x14ac:dyDescent="0.2">
      <c r="U6954" s="5"/>
    </row>
    <row r="6955" spans="21:21" x14ac:dyDescent="0.2">
      <c r="U6955" s="5"/>
    </row>
    <row r="6956" spans="21:21" x14ac:dyDescent="0.2">
      <c r="U6956" s="5"/>
    </row>
    <row r="6957" spans="21:21" x14ac:dyDescent="0.2">
      <c r="U6957" s="5"/>
    </row>
    <row r="6958" spans="21:21" x14ac:dyDescent="0.2">
      <c r="U6958" s="5"/>
    </row>
    <row r="6959" spans="21:21" x14ac:dyDescent="0.2">
      <c r="U6959" s="5"/>
    </row>
    <row r="6960" spans="21:21" x14ac:dyDescent="0.2">
      <c r="U6960" s="5"/>
    </row>
    <row r="6961" spans="21:21" x14ac:dyDescent="0.2">
      <c r="U6961" s="5"/>
    </row>
    <row r="6962" spans="21:21" x14ac:dyDescent="0.2">
      <c r="U6962" s="5"/>
    </row>
    <row r="6963" spans="21:21" x14ac:dyDescent="0.2">
      <c r="U6963" s="5"/>
    </row>
    <row r="6964" spans="21:21" x14ac:dyDescent="0.2">
      <c r="U6964" s="5"/>
    </row>
    <row r="6965" spans="21:21" x14ac:dyDescent="0.2">
      <c r="U6965" s="5"/>
    </row>
    <row r="6966" spans="21:21" x14ac:dyDescent="0.2">
      <c r="U6966" s="5"/>
    </row>
    <row r="6967" spans="21:21" x14ac:dyDescent="0.2">
      <c r="U6967" s="5"/>
    </row>
    <row r="6968" spans="21:21" x14ac:dyDescent="0.2">
      <c r="U6968" s="5"/>
    </row>
    <row r="6969" spans="21:21" x14ac:dyDescent="0.2">
      <c r="U6969" s="5"/>
    </row>
    <row r="6970" spans="21:21" x14ac:dyDescent="0.2">
      <c r="U6970" s="5"/>
    </row>
    <row r="6971" spans="21:21" x14ac:dyDescent="0.2">
      <c r="U6971" s="5"/>
    </row>
    <row r="6972" spans="21:21" x14ac:dyDescent="0.2">
      <c r="U6972" s="5"/>
    </row>
    <row r="6973" spans="21:21" x14ac:dyDescent="0.2">
      <c r="U6973" s="5"/>
    </row>
    <row r="6974" spans="21:21" x14ac:dyDescent="0.2">
      <c r="U6974" s="5"/>
    </row>
    <row r="6975" spans="21:21" x14ac:dyDescent="0.2">
      <c r="U6975" s="5"/>
    </row>
    <row r="6976" spans="21:21" x14ac:dyDescent="0.2">
      <c r="U6976" s="5"/>
    </row>
    <row r="6977" spans="21:21" x14ac:dyDescent="0.2">
      <c r="U6977" s="5"/>
    </row>
    <row r="6978" spans="21:21" x14ac:dyDescent="0.2">
      <c r="U6978" s="5"/>
    </row>
    <row r="6979" spans="21:21" x14ac:dyDescent="0.2">
      <c r="U6979" s="5"/>
    </row>
    <row r="6980" spans="21:21" x14ac:dyDescent="0.2">
      <c r="U6980" s="5"/>
    </row>
    <row r="6981" spans="21:21" x14ac:dyDescent="0.2">
      <c r="U6981" s="5"/>
    </row>
    <row r="6982" spans="21:21" x14ac:dyDescent="0.2">
      <c r="U6982" s="5"/>
    </row>
    <row r="6983" spans="21:21" x14ac:dyDescent="0.2">
      <c r="U6983" s="5"/>
    </row>
    <row r="6984" spans="21:21" x14ac:dyDescent="0.2">
      <c r="U6984" s="5"/>
    </row>
    <row r="6985" spans="21:21" x14ac:dyDescent="0.2">
      <c r="U6985" s="5"/>
    </row>
    <row r="6986" spans="21:21" x14ac:dyDescent="0.2">
      <c r="U6986" s="5"/>
    </row>
    <row r="6987" spans="21:21" x14ac:dyDescent="0.2">
      <c r="U6987" s="5"/>
    </row>
    <row r="6988" spans="21:21" x14ac:dyDescent="0.2">
      <c r="U6988" s="5"/>
    </row>
    <row r="6989" spans="21:21" x14ac:dyDescent="0.2">
      <c r="U6989" s="5"/>
    </row>
    <row r="6990" spans="21:21" x14ac:dyDescent="0.2">
      <c r="U6990" s="5"/>
    </row>
    <row r="6991" spans="21:21" x14ac:dyDescent="0.2">
      <c r="U6991" s="5"/>
    </row>
    <row r="6992" spans="21:21" x14ac:dyDescent="0.2">
      <c r="U6992" s="5"/>
    </row>
    <row r="6993" spans="21:21" x14ac:dyDescent="0.2">
      <c r="U6993" s="5"/>
    </row>
    <row r="6994" spans="21:21" x14ac:dyDescent="0.2">
      <c r="U6994" s="5"/>
    </row>
    <row r="6995" spans="21:21" x14ac:dyDescent="0.2">
      <c r="U6995" s="5"/>
    </row>
    <row r="6996" spans="21:21" x14ac:dyDescent="0.2">
      <c r="U6996" s="5"/>
    </row>
    <row r="6997" spans="21:21" x14ac:dyDescent="0.2">
      <c r="U6997" s="5"/>
    </row>
    <row r="6998" spans="21:21" x14ac:dyDescent="0.2">
      <c r="U6998" s="5"/>
    </row>
    <row r="6999" spans="21:21" x14ac:dyDescent="0.2">
      <c r="U6999" s="5"/>
    </row>
    <row r="7000" spans="21:21" x14ac:dyDescent="0.2">
      <c r="U7000" s="5"/>
    </row>
    <row r="7001" spans="21:21" x14ac:dyDescent="0.2">
      <c r="U7001" s="5"/>
    </row>
    <row r="7002" spans="21:21" x14ac:dyDescent="0.2">
      <c r="U7002" s="5"/>
    </row>
    <row r="7003" spans="21:21" x14ac:dyDescent="0.2">
      <c r="U7003" s="5"/>
    </row>
    <row r="7004" spans="21:21" x14ac:dyDescent="0.2">
      <c r="U7004" s="5"/>
    </row>
    <row r="7005" spans="21:21" x14ac:dyDescent="0.2">
      <c r="U7005" s="5"/>
    </row>
    <row r="7006" spans="21:21" x14ac:dyDescent="0.2">
      <c r="U7006" s="5"/>
    </row>
    <row r="7007" spans="21:21" x14ac:dyDescent="0.2">
      <c r="U7007" s="5"/>
    </row>
    <row r="7008" spans="21:21" x14ac:dyDescent="0.2">
      <c r="U7008" s="5"/>
    </row>
    <row r="7009" spans="21:21" x14ac:dyDescent="0.2">
      <c r="U7009" s="5"/>
    </row>
    <row r="7010" spans="21:21" x14ac:dyDescent="0.2">
      <c r="U7010" s="5"/>
    </row>
    <row r="7011" spans="21:21" x14ac:dyDescent="0.2">
      <c r="U7011" s="5"/>
    </row>
    <row r="7012" spans="21:21" x14ac:dyDescent="0.2">
      <c r="U7012" s="5"/>
    </row>
    <row r="7013" spans="21:21" x14ac:dyDescent="0.2">
      <c r="U7013" s="5"/>
    </row>
    <row r="7014" spans="21:21" x14ac:dyDescent="0.2">
      <c r="U7014" s="5"/>
    </row>
    <row r="7015" spans="21:21" x14ac:dyDescent="0.2">
      <c r="U7015" s="5"/>
    </row>
    <row r="7016" spans="21:21" x14ac:dyDescent="0.2">
      <c r="U7016" s="5"/>
    </row>
    <row r="7017" spans="21:21" x14ac:dyDescent="0.2">
      <c r="U7017" s="5"/>
    </row>
    <row r="7018" spans="21:21" x14ac:dyDescent="0.2">
      <c r="U7018" s="5"/>
    </row>
    <row r="7019" spans="21:21" x14ac:dyDescent="0.2">
      <c r="U7019" s="5"/>
    </row>
    <row r="7020" spans="21:21" x14ac:dyDescent="0.2">
      <c r="U7020" s="5"/>
    </row>
    <row r="7021" spans="21:21" x14ac:dyDescent="0.2">
      <c r="U7021" s="5"/>
    </row>
    <row r="7022" spans="21:21" x14ac:dyDescent="0.2">
      <c r="U7022" s="5"/>
    </row>
    <row r="7023" spans="21:21" x14ac:dyDescent="0.2">
      <c r="U7023" s="5"/>
    </row>
    <row r="7024" spans="21:21" x14ac:dyDescent="0.2">
      <c r="U7024" s="5"/>
    </row>
    <row r="7025" spans="21:21" x14ac:dyDescent="0.2">
      <c r="U7025" s="5"/>
    </row>
    <row r="7026" spans="21:21" x14ac:dyDescent="0.2">
      <c r="U7026" s="5"/>
    </row>
    <row r="7027" spans="21:21" x14ac:dyDescent="0.2">
      <c r="U7027" s="5"/>
    </row>
    <row r="7028" spans="21:21" x14ac:dyDescent="0.2">
      <c r="U7028" s="5"/>
    </row>
    <row r="7029" spans="21:21" x14ac:dyDescent="0.2">
      <c r="U7029" s="5"/>
    </row>
    <row r="7030" spans="21:21" x14ac:dyDescent="0.2">
      <c r="U7030" s="5"/>
    </row>
    <row r="7031" spans="21:21" x14ac:dyDescent="0.2">
      <c r="U7031" s="5"/>
    </row>
    <row r="7032" spans="21:21" x14ac:dyDescent="0.2">
      <c r="U7032" s="5"/>
    </row>
    <row r="7033" spans="21:21" x14ac:dyDescent="0.2">
      <c r="U7033" s="5"/>
    </row>
    <row r="7034" spans="21:21" x14ac:dyDescent="0.2">
      <c r="U7034" s="5"/>
    </row>
    <row r="7035" spans="21:21" x14ac:dyDescent="0.2">
      <c r="U7035" s="5"/>
    </row>
    <row r="7036" spans="21:21" x14ac:dyDescent="0.2">
      <c r="U7036" s="5"/>
    </row>
    <row r="7037" spans="21:21" x14ac:dyDescent="0.2">
      <c r="U7037" s="5"/>
    </row>
    <row r="7038" spans="21:21" x14ac:dyDescent="0.2">
      <c r="U7038" s="5"/>
    </row>
    <row r="7039" spans="21:21" x14ac:dyDescent="0.2">
      <c r="U7039" s="5"/>
    </row>
    <row r="7040" spans="21:21" x14ac:dyDescent="0.2">
      <c r="U7040" s="5"/>
    </row>
    <row r="7041" spans="21:21" x14ac:dyDescent="0.2">
      <c r="U7041" s="5"/>
    </row>
    <row r="7042" spans="21:21" x14ac:dyDescent="0.2">
      <c r="U7042" s="5"/>
    </row>
    <row r="7043" spans="21:21" x14ac:dyDescent="0.2">
      <c r="U7043" s="5"/>
    </row>
    <row r="7044" spans="21:21" x14ac:dyDescent="0.2">
      <c r="U7044" s="5"/>
    </row>
    <row r="7045" spans="21:21" x14ac:dyDescent="0.2">
      <c r="U7045" s="5"/>
    </row>
    <row r="7046" spans="21:21" x14ac:dyDescent="0.2">
      <c r="U7046" s="5"/>
    </row>
    <row r="7047" spans="21:21" x14ac:dyDescent="0.2">
      <c r="U7047" s="5"/>
    </row>
    <row r="7048" spans="21:21" x14ac:dyDescent="0.2">
      <c r="U7048" s="5"/>
    </row>
    <row r="7049" spans="21:21" x14ac:dyDescent="0.2">
      <c r="U7049" s="5"/>
    </row>
    <row r="7050" spans="21:21" x14ac:dyDescent="0.2">
      <c r="U7050" s="5"/>
    </row>
    <row r="7051" spans="21:21" x14ac:dyDescent="0.2">
      <c r="U7051" s="5"/>
    </row>
    <row r="7052" spans="21:21" x14ac:dyDescent="0.2">
      <c r="U7052" s="5"/>
    </row>
    <row r="7053" spans="21:21" x14ac:dyDescent="0.2">
      <c r="U7053" s="5"/>
    </row>
    <row r="7054" spans="21:21" x14ac:dyDescent="0.2">
      <c r="U7054" s="5"/>
    </row>
    <row r="7055" spans="21:21" x14ac:dyDescent="0.2">
      <c r="U7055" s="5"/>
    </row>
    <row r="7056" spans="21:21" x14ac:dyDescent="0.2">
      <c r="U7056" s="5"/>
    </row>
    <row r="7057" spans="21:21" x14ac:dyDescent="0.2">
      <c r="U7057" s="5"/>
    </row>
    <row r="7058" spans="21:21" x14ac:dyDescent="0.2">
      <c r="U7058" s="5"/>
    </row>
    <row r="7059" spans="21:21" x14ac:dyDescent="0.2">
      <c r="U7059" s="5"/>
    </row>
    <row r="7060" spans="21:21" x14ac:dyDescent="0.2">
      <c r="U7060" s="5"/>
    </row>
    <row r="7061" spans="21:21" x14ac:dyDescent="0.2">
      <c r="U7061" s="5"/>
    </row>
    <row r="7062" spans="21:21" x14ac:dyDescent="0.2">
      <c r="U7062" s="5"/>
    </row>
    <row r="7063" spans="21:21" x14ac:dyDescent="0.2">
      <c r="U7063" s="5"/>
    </row>
    <row r="7064" spans="21:21" x14ac:dyDescent="0.2">
      <c r="U7064" s="5"/>
    </row>
    <row r="7065" spans="21:21" x14ac:dyDescent="0.2">
      <c r="U7065" s="5"/>
    </row>
    <row r="7066" spans="21:21" x14ac:dyDescent="0.2">
      <c r="U7066" s="5"/>
    </row>
    <row r="7067" spans="21:21" x14ac:dyDescent="0.2">
      <c r="U7067" s="5"/>
    </row>
    <row r="7068" spans="21:21" x14ac:dyDescent="0.2">
      <c r="U7068" s="5"/>
    </row>
    <row r="7069" spans="21:21" x14ac:dyDescent="0.2">
      <c r="U7069" s="5"/>
    </row>
    <row r="7070" spans="21:21" x14ac:dyDescent="0.2">
      <c r="U7070" s="5"/>
    </row>
    <row r="7071" spans="21:21" x14ac:dyDescent="0.2">
      <c r="U7071" s="5"/>
    </row>
    <row r="7072" spans="21:21" x14ac:dyDescent="0.2">
      <c r="U7072" s="5"/>
    </row>
    <row r="7073" spans="21:21" x14ac:dyDescent="0.2">
      <c r="U7073" s="5"/>
    </row>
    <row r="7074" spans="21:21" x14ac:dyDescent="0.2">
      <c r="U7074" s="5"/>
    </row>
    <row r="7075" spans="21:21" x14ac:dyDescent="0.2">
      <c r="U7075" s="5"/>
    </row>
    <row r="7076" spans="21:21" x14ac:dyDescent="0.2">
      <c r="U7076" s="5"/>
    </row>
    <row r="7077" spans="21:21" x14ac:dyDescent="0.2">
      <c r="U7077" s="5"/>
    </row>
    <row r="7078" spans="21:21" x14ac:dyDescent="0.2">
      <c r="U7078" s="5"/>
    </row>
    <row r="7079" spans="21:21" x14ac:dyDescent="0.2">
      <c r="U7079" s="5"/>
    </row>
    <row r="7080" spans="21:21" x14ac:dyDescent="0.2">
      <c r="U7080" s="5"/>
    </row>
    <row r="7081" spans="21:21" x14ac:dyDescent="0.2">
      <c r="U7081" s="5"/>
    </row>
    <row r="7082" spans="21:21" x14ac:dyDescent="0.2">
      <c r="U7082" s="5"/>
    </row>
    <row r="7083" spans="21:21" x14ac:dyDescent="0.2">
      <c r="U7083" s="5"/>
    </row>
    <row r="7084" spans="21:21" x14ac:dyDescent="0.2">
      <c r="U7084" s="5"/>
    </row>
    <row r="7085" spans="21:21" x14ac:dyDescent="0.2">
      <c r="U7085" s="5"/>
    </row>
    <row r="7086" spans="21:21" x14ac:dyDescent="0.2">
      <c r="U7086" s="5"/>
    </row>
    <row r="7087" spans="21:21" x14ac:dyDescent="0.2">
      <c r="U7087" s="5"/>
    </row>
    <row r="7088" spans="21:21" x14ac:dyDescent="0.2">
      <c r="U7088" s="5"/>
    </row>
    <row r="7089" spans="21:21" x14ac:dyDescent="0.2">
      <c r="U7089" s="5"/>
    </row>
    <row r="7090" spans="21:21" x14ac:dyDescent="0.2">
      <c r="U7090" s="5"/>
    </row>
    <row r="7091" spans="21:21" x14ac:dyDescent="0.2">
      <c r="U7091" s="5"/>
    </row>
    <row r="7092" spans="21:21" x14ac:dyDescent="0.2">
      <c r="U7092" s="5"/>
    </row>
    <row r="7093" spans="21:21" x14ac:dyDescent="0.2">
      <c r="U7093" s="5"/>
    </row>
    <row r="7094" spans="21:21" x14ac:dyDescent="0.2">
      <c r="U7094" s="5"/>
    </row>
    <row r="7095" spans="21:21" x14ac:dyDescent="0.2">
      <c r="U7095" s="5"/>
    </row>
    <row r="7096" spans="21:21" x14ac:dyDescent="0.2">
      <c r="U7096" s="5"/>
    </row>
    <row r="7097" spans="21:21" x14ac:dyDescent="0.2">
      <c r="U7097" s="5"/>
    </row>
    <row r="7098" spans="21:21" x14ac:dyDescent="0.2">
      <c r="U7098" s="5"/>
    </row>
    <row r="7099" spans="21:21" x14ac:dyDescent="0.2">
      <c r="U7099" s="5"/>
    </row>
    <row r="7100" spans="21:21" x14ac:dyDescent="0.2">
      <c r="U7100" s="5"/>
    </row>
    <row r="7101" spans="21:21" x14ac:dyDescent="0.2">
      <c r="U7101" s="5"/>
    </row>
    <row r="7102" spans="21:21" x14ac:dyDescent="0.2">
      <c r="U7102" s="5"/>
    </row>
    <row r="7103" spans="21:21" x14ac:dyDescent="0.2">
      <c r="U7103" s="5"/>
    </row>
    <row r="7104" spans="21:21" x14ac:dyDescent="0.2">
      <c r="U7104" s="5"/>
    </row>
    <row r="7105" spans="21:21" x14ac:dyDescent="0.2">
      <c r="U7105" s="5"/>
    </row>
    <row r="7106" spans="21:21" x14ac:dyDescent="0.2">
      <c r="U7106" s="5"/>
    </row>
    <row r="7107" spans="21:21" x14ac:dyDescent="0.2">
      <c r="U7107" s="5"/>
    </row>
    <row r="7108" spans="21:21" x14ac:dyDescent="0.2">
      <c r="U7108" s="5"/>
    </row>
    <row r="7109" spans="21:21" x14ac:dyDescent="0.2">
      <c r="U7109" s="5"/>
    </row>
    <row r="7110" spans="21:21" x14ac:dyDescent="0.2">
      <c r="U7110" s="5"/>
    </row>
    <row r="7111" spans="21:21" x14ac:dyDescent="0.2">
      <c r="U7111" s="5"/>
    </row>
    <row r="7112" spans="21:21" x14ac:dyDescent="0.2">
      <c r="U7112" s="5"/>
    </row>
    <row r="7113" spans="21:21" x14ac:dyDescent="0.2">
      <c r="U7113" s="5"/>
    </row>
    <row r="7114" spans="21:21" x14ac:dyDescent="0.2">
      <c r="U7114" s="5"/>
    </row>
    <row r="7115" spans="21:21" x14ac:dyDescent="0.2">
      <c r="U7115" s="5"/>
    </row>
    <row r="7116" spans="21:21" x14ac:dyDescent="0.2">
      <c r="U7116" s="5"/>
    </row>
    <row r="7117" spans="21:21" x14ac:dyDescent="0.2">
      <c r="U7117" s="5"/>
    </row>
    <row r="7118" spans="21:21" x14ac:dyDescent="0.2">
      <c r="U7118" s="5"/>
    </row>
    <row r="7119" spans="21:21" x14ac:dyDescent="0.2">
      <c r="U7119" s="5"/>
    </row>
    <row r="7120" spans="21:21" x14ac:dyDescent="0.2">
      <c r="U7120" s="5"/>
    </row>
    <row r="7121" spans="21:21" x14ac:dyDescent="0.2">
      <c r="U7121" s="5"/>
    </row>
    <row r="7122" spans="21:21" x14ac:dyDescent="0.2">
      <c r="U7122" s="5"/>
    </row>
    <row r="7123" spans="21:21" x14ac:dyDescent="0.2">
      <c r="U7123" s="5"/>
    </row>
    <row r="7124" spans="21:21" x14ac:dyDescent="0.2">
      <c r="U7124" s="5"/>
    </row>
    <row r="7125" spans="21:21" x14ac:dyDescent="0.2">
      <c r="U7125" s="5"/>
    </row>
    <row r="7126" spans="21:21" x14ac:dyDescent="0.2">
      <c r="U7126" s="5"/>
    </row>
    <row r="7127" spans="21:21" x14ac:dyDescent="0.2">
      <c r="U7127" s="5"/>
    </row>
    <row r="7128" spans="21:21" x14ac:dyDescent="0.2">
      <c r="U7128" s="5"/>
    </row>
    <row r="7129" spans="21:21" x14ac:dyDescent="0.2">
      <c r="U7129" s="5"/>
    </row>
    <row r="7130" spans="21:21" x14ac:dyDescent="0.2">
      <c r="U7130" s="5"/>
    </row>
    <row r="7131" spans="21:21" x14ac:dyDescent="0.2">
      <c r="U7131" s="5"/>
    </row>
    <row r="7132" spans="21:21" x14ac:dyDescent="0.2">
      <c r="U7132" s="5"/>
    </row>
    <row r="7133" spans="21:21" x14ac:dyDescent="0.2">
      <c r="U7133" s="5"/>
    </row>
    <row r="7134" spans="21:21" x14ac:dyDescent="0.2">
      <c r="U7134" s="5"/>
    </row>
    <row r="7135" spans="21:21" x14ac:dyDescent="0.2">
      <c r="U7135" s="5"/>
    </row>
    <row r="7136" spans="21:21" x14ac:dyDescent="0.2">
      <c r="U7136" s="5"/>
    </row>
    <row r="7137" spans="21:21" x14ac:dyDescent="0.2">
      <c r="U7137" s="5"/>
    </row>
    <row r="7138" spans="21:21" x14ac:dyDescent="0.2">
      <c r="U7138" s="5"/>
    </row>
    <row r="7139" spans="21:21" x14ac:dyDescent="0.2">
      <c r="U7139" s="5"/>
    </row>
    <row r="7140" spans="21:21" x14ac:dyDescent="0.2">
      <c r="U7140" s="5"/>
    </row>
    <row r="7141" spans="21:21" x14ac:dyDescent="0.2">
      <c r="U7141" s="5"/>
    </row>
    <row r="7142" spans="21:21" x14ac:dyDescent="0.2">
      <c r="U7142" s="5"/>
    </row>
    <row r="7143" spans="21:21" x14ac:dyDescent="0.2">
      <c r="U7143" s="5"/>
    </row>
    <row r="7144" spans="21:21" x14ac:dyDescent="0.2">
      <c r="U7144" s="5"/>
    </row>
    <row r="7145" spans="21:21" x14ac:dyDescent="0.2">
      <c r="U7145" s="5"/>
    </row>
    <row r="7146" spans="21:21" x14ac:dyDescent="0.2">
      <c r="U7146" s="5"/>
    </row>
    <row r="7147" spans="21:21" x14ac:dyDescent="0.2">
      <c r="U7147" s="5"/>
    </row>
    <row r="7148" spans="21:21" x14ac:dyDescent="0.2">
      <c r="U7148" s="5"/>
    </row>
    <row r="7149" spans="21:21" x14ac:dyDescent="0.2">
      <c r="U7149" s="5"/>
    </row>
    <row r="7150" spans="21:21" x14ac:dyDescent="0.2">
      <c r="U7150" s="5"/>
    </row>
    <row r="7151" spans="21:21" x14ac:dyDescent="0.2">
      <c r="U7151" s="5"/>
    </row>
    <row r="7152" spans="21:21" x14ac:dyDescent="0.2">
      <c r="U7152" s="5"/>
    </row>
    <row r="7153" spans="21:21" x14ac:dyDescent="0.2">
      <c r="U7153" s="5"/>
    </row>
    <row r="7154" spans="21:21" x14ac:dyDescent="0.2">
      <c r="U7154" s="5"/>
    </row>
    <row r="7155" spans="21:21" x14ac:dyDescent="0.2">
      <c r="U7155" s="5"/>
    </row>
    <row r="7156" spans="21:21" x14ac:dyDescent="0.2">
      <c r="U7156" s="5"/>
    </row>
    <row r="7157" spans="21:21" x14ac:dyDescent="0.2">
      <c r="U7157" s="5"/>
    </row>
    <row r="7158" spans="21:21" x14ac:dyDescent="0.2">
      <c r="U7158" s="5"/>
    </row>
    <row r="7159" spans="21:21" x14ac:dyDescent="0.2">
      <c r="U7159" s="5"/>
    </row>
    <row r="7160" spans="21:21" x14ac:dyDescent="0.2">
      <c r="U7160" s="5"/>
    </row>
    <row r="7161" spans="21:21" x14ac:dyDescent="0.2">
      <c r="U7161" s="5"/>
    </row>
    <row r="7162" spans="21:21" x14ac:dyDescent="0.2">
      <c r="U7162" s="5"/>
    </row>
    <row r="7163" spans="21:21" x14ac:dyDescent="0.2">
      <c r="U7163" s="5"/>
    </row>
    <row r="7164" spans="21:21" x14ac:dyDescent="0.2">
      <c r="U7164" s="5"/>
    </row>
    <row r="7165" spans="21:21" x14ac:dyDescent="0.2">
      <c r="U7165" s="5"/>
    </row>
    <row r="7166" spans="21:21" x14ac:dyDescent="0.2">
      <c r="U7166" s="5"/>
    </row>
    <row r="7167" spans="21:21" x14ac:dyDescent="0.2">
      <c r="U7167" s="5"/>
    </row>
    <row r="7168" spans="21:21" x14ac:dyDescent="0.2">
      <c r="U7168" s="5"/>
    </row>
    <row r="7169" spans="21:21" x14ac:dyDescent="0.2">
      <c r="U7169" s="5"/>
    </row>
    <row r="7170" spans="21:21" x14ac:dyDescent="0.2">
      <c r="U7170" s="5"/>
    </row>
    <row r="7171" spans="21:21" x14ac:dyDescent="0.2">
      <c r="U7171" s="5"/>
    </row>
    <row r="7172" spans="21:21" x14ac:dyDescent="0.2">
      <c r="U7172" s="5"/>
    </row>
    <row r="7173" spans="21:21" x14ac:dyDescent="0.2">
      <c r="U7173" s="5"/>
    </row>
    <row r="7174" spans="21:21" x14ac:dyDescent="0.2">
      <c r="U7174" s="5"/>
    </row>
    <row r="7175" spans="21:21" x14ac:dyDescent="0.2">
      <c r="U7175" s="5"/>
    </row>
    <row r="7176" spans="21:21" x14ac:dyDescent="0.2">
      <c r="U7176" s="5"/>
    </row>
    <row r="7177" spans="21:21" x14ac:dyDescent="0.2">
      <c r="U7177" s="5"/>
    </row>
    <row r="7178" spans="21:21" x14ac:dyDescent="0.2">
      <c r="U7178" s="5"/>
    </row>
    <row r="7179" spans="21:21" x14ac:dyDescent="0.2">
      <c r="U7179" s="5"/>
    </row>
    <row r="7180" spans="21:21" x14ac:dyDescent="0.2">
      <c r="U7180" s="5"/>
    </row>
    <row r="7181" spans="21:21" x14ac:dyDescent="0.2">
      <c r="U7181" s="5"/>
    </row>
    <row r="7182" spans="21:21" x14ac:dyDescent="0.2">
      <c r="U7182" s="5"/>
    </row>
    <row r="7183" spans="21:21" x14ac:dyDescent="0.2">
      <c r="U7183" s="5"/>
    </row>
    <row r="7184" spans="21:21" x14ac:dyDescent="0.2">
      <c r="U7184" s="5"/>
    </row>
    <row r="7185" spans="21:21" x14ac:dyDescent="0.2">
      <c r="U7185" s="5"/>
    </row>
    <row r="7186" spans="21:21" x14ac:dyDescent="0.2">
      <c r="U7186" s="5"/>
    </row>
    <row r="7187" spans="21:21" x14ac:dyDescent="0.2">
      <c r="U7187" s="5"/>
    </row>
    <row r="7188" spans="21:21" x14ac:dyDescent="0.2">
      <c r="U7188" s="5"/>
    </row>
    <row r="7189" spans="21:21" x14ac:dyDescent="0.2">
      <c r="U7189" s="5"/>
    </row>
    <row r="7190" spans="21:21" x14ac:dyDescent="0.2">
      <c r="U7190" s="5"/>
    </row>
    <row r="7191" spans="21:21" x14ac:dyDescent="0.2">
      <c r="U7191" s="5"/>
    </row>
    <row r="7192" spans="21:21" x14ac:dyDescent="0.2">
      <c r="U7192" s="5"/>
    </row>
    <row r="7193" spans="21:21" x14ac:dyDescent="0.2">
      <c r="U7193" s="5"/>
    </row>
    <row r="7194" spans="21:21" x14ac:dyDescent="0.2">
      <c r="U7194" s="5"/>
    </row>
    <row r="7195" spans="21:21" x14ac:dyDescent="0.2">
      <c r="U7195" s="5"/>
    </row>
    <row r="7196" spans="21:21" x14ac:dyDescent="0.2">
      <c r="U7196" s="5"/>
    </row>
    <row r="7197" spans="21:21" x14ac:dyDescent="0.2">
      <c r="U7197" s="5"/>
    </row>
    <row r="7198" spans="21:21" x14ac:dyDescent="0.2">
      <c r="U7198" s="5"/>
    </row>
    <row r="7199" spans="21:21" x14ac:dyDescent="0.2">
      <c r="U7199" s="5"/>
    </row>
    <row r="7200" spans="21:21" x14ac:dyDescent="0.2">
      <c r="U7200" s="5"/>
    </row>
    <row r="7201" spans="21:21" x14ac:dyDescent="0.2">
      <c r="U7201" s="5"/>
    </row>
    <row r="7202" spans="21:21" x14ac:dyDescent="0.2">
      <c r="U7202" s="5"/>
    </row>
    <row r="7203" spans="21:21" x14ac:dyDescent="0.2">
      <c r="U7203" s="5"/>
    </row>
    <row r="7204" spans="21:21" x14ac:dyDescent="0.2">
      <c r="U7204" s="5"/>
    </row>
    <row r="7205" spans="21:21" x14ac:dyDescent="0.2">
      <c r="U7205" s="5"/>
    </row>
    <row r="7206" spans="21:21" x14ac:dyDescent="0.2">
      <c r="U7206" s="5"/>
    </row>
    <row r="7207" spans="21:21" x14ac:dyDescent="0.2">
      <c r="U7207" s="5"/>
    </row>
    <row r="7208" spans="21:21" x14ac:dyDescent="0.2">
      <c r="U7208" s="5"/>
    </row>
    <row r="7209" spans="21:21" x14ac:dyDescent="0.2">
      <c r="U7209" s="5"/>
    </row>
    <row r="7210" spans="21:21" x14ac:dyDescent="0.2">
      <c r="U7210" s="5"/>
    </row>
    <row r="7211" spans="21:21" x14ac:dyDescent="0.2">
      <c r="U7211" s="5"/>
    </row>
    <row r="7212" spans="21:21" x14ac:dyDescent="0.2">
      <c r="U7212" s="5"/>
    </row>
    <row r="7213" spans="21:21" x14ac:dyDescent="0.2">
      <c r="U7213" s="5"/>
    </row>
    <row r="7214" spans="21:21" x14ac:dyDescent="0.2">
      <c r="U7214" s="5"/>
    </row>
    <row r="7215" spans="21:21" x14ac:dyDescent="0.2">
      <c r="U7215" s="5"/>
    </row>
    <row r="7216" spans="21:21" x14ac:dyDescent="0.2">
      <c r="U7216" s="5"/>
    </row>
    <row r="7217" spans="21:21" x14ac:dyDescent="0.2">
      <c r="U7217" s="5"/>
    </row>
    <row r="7218" spans="21:21" x14ac:dyDescent="0.2">
      <c r="U7218" s="5"/>
    </row>
    <row r="7219" spans="21:21" x14ac:dyDescent="0.2">
      <c r="U7219" s="5"/>
    </row>
    <row r="7220" spans="21:21" x14ac:dyDescent="0.2">
      <c r="U7220" s="5"/>
    </row>
    <row r="7221" spans="21:21" x14ac:dyDescent="0.2">
      <c r="U7221" s="5"/>
    </row>
    <row r="7222" spans="21:21" x14ac:dyDescent="0.2">
      <c r="U7222" s="5"/>
    </row>
    <row r="7223" spans="21:21" x14ac:dyDescent="0.2">
      <c r="U7223" s="5"/>
    </row>
    <row r="7224" spans="21:21" x14ac:dyDescent="0.2">
      <c r="U7224" s="5"/>
    </row>
    <row r="7225" spans="21:21" x14ac:dyDescent="0.2">
      <c r="U7225" s="5"/>
    </row>
    <row r="7226" spans="21:21" x14ac:dyDescent="0.2">
      <c r="U7226" s="5"/>
    </row>
    <row r="7227" spans="21:21" x14ac:dyDescent="0.2">
      <c r="U7227" s="5"/>
    </row>
    <row r="7228" spans="21:21" x14ac:dyDescent="0.2">
      <c r="U7228" s="5"/>
    </row>
    <row r="7229" spans="21:21" x14ac:dyDescent="0.2">
      <c r="U7229" s="5"/>
    </row>
    <row r="7230" spans="21:21" x14ac:dyDescent="0.2">
      <c r="U7230" s="5"/>
    </row>
    <row r="7231" spans="21:21" x14ac:dyDescent="0.2">
      <c r="U7231" s="5"/>
    </row>
    <row r="7232" spans="21:21" x14ac:dyDescent="0.2">
      <c r="U7232" s="5"/>
    </row>
    <row r="7233" spans="21:21" x14ac:dyDescent="0.2">
      <c r="U7233" s="5"/>
    </row>
    <row r="7234" spans="21:21" x14ac:dyDescent="0.2">
      <c r="U7234" s="5"/>
    </row>
    <row r="7235" spans="21:21" x14ac:dyDescent="0.2">
      <c r="U7235" s="5"/>
    </row>
    <row r="7236" spans="21:21" x14ac:dyDescent="0.2">
      <c r="U7236" s="5"/>
    </row>
    <row r="7237" spans="21:21" x14ac:dyDescent="0.2">
      <c r="U7237" s="5"/>
    </row>
    <row r="7238" spans="21:21" x14ac:dyDescent="0.2">
      <c r="U7238" s="5"/>
    </row>
    <row r="7239" spans="21:21" x14ac:dyDescent="0.2">
      <c r="U7239" s="5"/>
    </row>
    <row r="7240" spans="21:21" x14ac:dyDescent="0.2">
      <c r="U7240" s="5"/>
    </row>
    <row r="7241" spans="21:21" x14ac:dyDescent="0.2">
      <c r="U7241" s="5"/>
    </row>
    <row r="7242" spans="21:21" x14ac:dyDescent="0.2">
      <c r="U7242" s="5"/>
    </row>
    <row r="7243" spans="21:21" x14ac:dyDescent="0.2">
      <c r="U7243" s="5"/>
    </row>
    <row r="7244" spans="21:21" x14ac:dyDescent="0.2">
      <c r="U7244" s="5"/>
    </row>
    <row r="7245" spans="21:21" x14ac:dyDescent="0.2">
      <c r="U7245" s="5"/>
    </row>
    <row r="7246" spans="21:21" x14ac:dyDescent="0.2">
      <c r="U7246" s="5"/>
    </row>
    <row r="7247" spans="21:21" x14ac:dyDescent="0.2">
      <c r="U7247" s="5"/>
    </row>
    <row r="7248" spans="21:21" x14ac:dyDescent="0.2">
      <c r="U7248" s="5"/>
    </row>
    <row r="7249" spans="21:21" x14ac:dyDescent="0.2">
      <c r="U7249" s="5"/>
    </row>
    <row r="7250" spans="21:21" x14ac:dyDescent="0.2">
      <c r="U7250" s="5"/>
    </row>
    <row r="7251" spans="21:21" x14ac:dyDescent="0.2">
      <c r="U7251" s="5"/>
    </row>
    <row r="7252" spans="21:21" x14ac:dyDescent="0.2">
      <c r="U7252" s="5"/>
    </row>
    <row r="7253" spans="21:21" x14ac:dyDescent="0.2">
      <c r="U7253" s="5"/>
    </row>
    <row r="7254" spans="21:21" x14ac:dyDescent="0.2">
      <c r="U7254" s="5"/>
    </row>
    <row r="7255" spans="21:21" x14ac:dyDescent="0.2">
      <c r="U7255" s="5"/>
    </row>
    <row r="7256" spans="21:21" x14ac:dyDescent="0.2">
      <c r="U7256" s="5"/>
    </row>
    <row r="7257" spans="21:21" x14ac:dyDescent="0.2">
      <c r="U7257" s="5"/>
    </row>
    <row r="7258" spans="21:21" x14ac:dyDescent="0.2">
      <c r="U7258" s="5"/>
    </row>
    <row r="7259" spans="21:21" x14ac:dyDescent="0.2">
      <c r="U7259" s="5"/>
    </row>
    <row r="7260" spans="21:21" x14ac:dyDescent="0.2">
      <c r="U7260" s="5"/>
    </row>
    <row r="7261" spans="21:21" x14ac:dyDescent="0.2">
      <c r="U7261" s="5"/>
    </row>
    <row r="7262" spans="21:21" x14ac:dyDescent="0.2">
      <c r="U7262" s="5"/>
    </row>
    <row r="7263" spans="21:21" x14ac:dyDescent="0.2">
      <c r="U7263" s="5"/>
    </row>
    <row r="7264" spans="21:21" x14ac:dyDescent="0.2">
      <c r="U7264" s="5"/>
    </row>
    <row r="7265" spans="21:21" x14ac:dyDescent="0.2">
      <c r="U7265" s="5"/>
    </row>
    <row r="7266" spans="21:21" x14ac:dyDescent="0.2">
      <c r="U7266" s="5"/>
    </row>
    <row r="7267" spans="21:21" x14ac:dyDescent="0.2">
      <c r="U7267" s="5"/>
    </row>
    <row r="7268" spans="21:21" x14ac:dyDescent="0.2">
      <c r="U7268" s="5"/>
    </row>
    <row r="7269" spans="21:21" x14ac:dyDescent="0.2">
      <c r="U7269" s="5"/>
    </row>
    <row r="7270" spans="21:21" x14ac:dyDescent="0.2">
      <c r="U7270" s="5"/>
    </row>
    <row r="7271" spans="21:21" x14ac:dyDescent="0.2">
      <c r="U7271" s="5"/>
    </row>
    <row r="7272" spans="21:21" x14ac:dyDescent="0.2">
      <c r="U7272" s="5"/>
    </row>
    <row r="7273" spans="21:21" x14ac:dyDescent="0.2">
      <c r="U7273" s="5"/>
    </row>
    <row r="7274" spans="21:21" x14ac:dyDescent="0.2">
      <c r="U7274" s="5"/>
    </row>
    <row r="7275" spans="21:21" x14ac:dyDescent="0.2">
      <c r="U7275" s="5"/>
    </row>
    <row r="7276" spans="21:21" x14ac:dyDescent="0.2">
      <c r="U7276" s="5"/>
    </row>
    <row r="7277" spans="21:21" x14ac:dyDescent="0.2">
      <c r="U7277" s="5"/>
    </row>
    <row r="7278" spans="21:21" x14ac:dyDescent="0.2">
      <c r="U7278" s="5"/>
    </row>
    <row r="7279" spans="21:21" x14ac:dyDescent="0.2">
      <c r="U7279" s="5"/>
    </row>
    <row r="7280" spans="21:21" x14ac:dyDescent="0.2">
      <c r="U7280" s="5"/>
    </row>
    <row r="7281" spans="21:21" x14ac:dyDescent="0.2">
      <c r="U7281" s="5"/>
    </row>
    <row r="7282" spans="21:21" x14ac:dyDescent="0.2">
      <c r="U7282" s="5"/>
    </row>
    <row r="7283" spans="21:21" x14ac:dyDescent="0.2">
      <c r="U7283" s="5"/>
    </row>
    <row r="7284" spans="21:21" x14ac:dyDescent="0.2">
      <c r="U7284" s="5"/>
    </row>
    <row r="7285" spans="21:21" x14ac:dyDescent="0.2">
      <c r="U7285" s="5"/>
    </row>
    <row r="7286" spans="21:21" x14ac:dyDescent="0.2">
      <c r="U7286" s="5"/>
    </row>
    <row r="7287" spans="21:21" x14ac:dyDescent="0.2">
      <c r="U7287" s="5"/>
    </row>
    <row r="7288" spans="21:21" x14ac:dyDescent="0.2">
      <c r="U7288" s="5"/>
    </row>
    <row r="7289" spans="21:21" x14ac:dyDescent="0.2">
      <c r="U7289" s="5"/>
    </row>
    <row r="7290" spans="21:21" x14ac:dyDescent="0.2">
      <c r="U7290" s="5"/>
    </row>
    <row r="7291" spans="21:21" x14ac:dyDescent="0.2">
      <c r="U7291" s="5"/>
    </row>
    <row r="7292" spans="21:21" x14ac:dyDescent="0.2">
      <c r="U7292" s="5"/>
    </row>
    <row r="7293" spans="21:21" x14ac:dyDescent="0.2">
      <c r="U7293" s="5"/>
    </row>
    <row r="7294" spans="21:21" x14ac:dyDescent="0.2">
      <c r="U7294" s="5"/>
    </row>
    <row r="7295" spans="21:21" x14ac:dyDescent="0.2">
      <c r="U7295" s="5"/>
    </row>
    <row r="7296" spans="21:21" x14ac:dyDescent="0.2">
      <c r="U7296" s="5"/>
    </row>
    <row r="7297" spans="21:21" x14ac:dyDescent="0.2">
      <c r="U7297" s="5"/>
    </row>
    <row r="7298" spans="21:21" x14ac:dyDescent="0.2">
      <c r="U7298" s="5"/>
    </row>
    <row r="7299" spans="21:21" x14ac:dyDescent="0.2">
      <c r="U7299" s="5"/>
    </row>
    <row r="7300" spans="21:21" x14ac:dyDescent="0.2">
      <c r="U7300" s="5"/>
    </row>
    <row r="7301" spans="21:21" x14ac:dyDescent="0.2">
      <c r="U7301" s="5"/>
    </row>
    <row r="7302" spans="21:21" x14ac:dyDescent="0.2">
      <c r="U7302" s="5"/>
    </row>
    <row r="7303" spans="21:21" x14ac:dyDescent="0.2">
      <c r="U7303" s="5"/>
    </row>
    <row r="7304" spans="21:21" x14ac:dyDescent="0.2">
      <c r="U7304" s="5"/>
    </row>
    <row r="7305" spans="21:21" x14ac:dyDescent="0.2">
      <c r="U7305" s="5"/>
    </row>
    <row r="7306" spans="21:21" x14ac:dyDescent="0.2">
      <c r="U7306" s="5"/>
    </row>
    <row r="7307" spans="21:21" x14ac:dyDescent="0.2">
      <c r="U7307" s="5"/>
    </row>
    <row r="7308" spans="21:21" x14ac:dyDescent="0.2">
      <c r="U7308" s="5"/>
    </row>
    <row r="7309" spans="21:21" x14ac:dyDescent="0.2">
      <c r="U7309" s="5"/>
    </row>
    <row r="7310" spans="21:21" x14ac:dyDescent="0.2">
      <c r="U7310" s="5"/>
    </row>
    <row r="7311" spans="21:21" x14ac:dyDescent="0.2">
      <c r="U7311" s="5"/>
    </row>
    <row r="7312" spans="21:21" x14ac:dyDescent="0.2">
      <c r="U7312" s="5"/>
    </row>
    <row r="7313" spans="21:21" x14ac:dyDescent="0.2">
      <c r="U7313" s="5"/>
    </row>
    <row r="7314" spans="21:21" x14ac:dyDescent="0.2">
      <c r="U7314" s="5"/>
    </row>
    <row r="7315" spans="21:21" x14ac:dyDescent="0.2">
      <c r="U7315" s="5"/>
    </row>
    <row r="7316" spans="21:21" x14ac:dyDescent="0.2">
      <c r="U7316" s="5"/>
    </row>
    <row r="7317" spans="21:21" x14ac:dyDescent="0.2">
      <c r="U7317" s="5"/>
    </row>
    <row r="7318" spans="21:21" x14ac:dyDescent="0.2">
      <c r="U7318" s="5"/>
    </row>
    <row r="7319" spans="21:21" x14ac:dyDescent="0.2">
      <c r="U7319" s="5"/>
    </row>
    <row r="7320" spans="21:21" x14ac:dyDescent="0.2">
      <c r="U7320" s="5"/>
    </row>
    <row r="7321" spans="21:21" x14ac:dyDescent="0.2">
      <c r="U7321" s="5"/>
    </row>
    <row r="7322" spans="21:21" x14ac:dyDescent="0.2">
      <c r="U7322" s="5"/>
    </row>
    <row r="7323" spans="21:21" x14ac:dyDescent="0.2">
      <c r="U7323" s="5"/>
    </row>
    <row r="7324" spans="21:21" x14ac:dyDescent="0.2">
      <c r="U7324" s="5"/>
    </row>
    <row r="7325" spans="21:21" x14ac:dyDescent="0.2">
      <c r="U7325" s="5"/>
    </row>
    <row r="7326" spans="21:21" x14ac:dyDescent="0.2">
      <c r="U7326" s="5"/>
    </row>
    <row r="7327" spans="21:21" x14ac:dyDescent="0.2">
      <c r="U7327" s="5"/>
    </row>
    <row r="7328" spans="21:21" x14ac:dyDescent="0.2">
      <c r="U7328" s="5"/>
    </row>
    <row r="7329" spans="21:21" x14ac:dyDescent="0.2">
      <c r="U7329" s="5"/>
    </row>
    <row r="7330" spans="21:21" x14ac:dyDescent="0.2">
      <c r="U7330" s="5"/>
    </row>
    <row r="7331" spans="21:21" x14ac:dyDescent="0.2">
      <c r="U7331" s="5"/>
    </row>
    <row r="7332" spans="21:21" x14ac:dyDescent="0.2">
      <c r="U7332" s="5"/>
    </row>
    <row r="7333" spans="21:21" x14ac:dyDescent="0.2">
      <c r="U7333" s="5"/>
    </row>
    <row r="7334" spans="21:21" x14ac:dyDescent="0.2">
      <c r="U7334" s="5"/>
    </row>
    <row r="7335" spans="21:21" x14ac:dyDescent="0.2">
      <c r="U7335" s="5"/>
    </row>
    <row r="7336" spans="21:21" x14ac:dyDescent="0.2">
      <c r="U7336" s="5"/>
    </row>
    <row r="7337" spans="21:21" x14ac:dyDescent="0.2">
      <c r="U7337" s="5"/>
    </row>
    <row r="7338" spans="21:21" x14ac:dyDescent="0.2">
      <c r="U7338" s="5"/>
    </row>
    <row r="7339" spans="21:21" x14ac:dyDescent="0.2">
      <c r="U7339" s="5"/>
    </row>
    <row r="7340" spans="21:21" x14ac:dyDescent="0.2">
      <c r="U7340" s="5"/>
    </row>
    <row r="7341" spans="21:21" x14ac:dyDescent="0.2">
      <c r="U7341" s="5"/>
    </row>
    <row r="7342" spans="21:21" x14ac:dyDescent="0.2">
      <c r="U7342" s="5"/>
    </row>
    <row r="7343" spans="21:21" x14ac:dyDescent="0.2">
      <c r="U7343" s="5"/>
    </row>
    <row r="7344" spans="21:21" x14ac:dyDescent="0.2">
      <c r="U7344" s="5"/>
    </row>
    <row r="7345" spans="21:21" x14ac:dyDescent="0.2">
      <c r="U7345" s="5"/>
    </row>
    <row r="7346" spans="21:21" x14ac:dyDescent="0.2">
      <c r="U7346" s="5"/>
    </row>
    <row r="7347" spans="21:21" x14ac:dyDescent="0.2">
      <c r="U7347" s="5"/>
    </row>
    <row r="7348" spans="21:21" x14ac:dyDescent="0.2">
      <c r="U7348" s="5"/>
    </row>
    <row r="7349" spans="21:21" x14ac:dyDescent="0.2">
      <c r="U7349" s="5"/>
    </row>
    <row r="7350" spans="21:21" x14ac:dyDescent="0.2">
      <c r="U7350" s="5"/>
    </row>
    <row r="7351" spans="21:21" x14ac:dyDescent="0.2">
      <c r="U7351" s="5"/>
    </row>
    <row r="7352" spans="21:21" x14ac:dyDescent="0.2">
      <c r="U7352" s="5"/>
    </row>
    <row r="7353" spans="21:21" x14ac:dyDescent="0.2">
      <c r="U7353" s="5"/>
    </row>
    <row r="7354" spans="21:21" x14ac:dyDescent="0.2">
      <c r="U7354" s="5"/>
    </row>
    <row r="7355" spans="21:21" x14ac:dyDescent="0.2">
      <c r="U7355" s="5"/>
    </row>
    <row r="7356" spans="21:21" x14ac:dyDescent="0.2">
      <c r="U7356" s="5"/>
    </row>
    <row r="7357" spans="21:21" x14ac:dyDescent="0.2">
      <c r="U7357" s="5"/>
    </row>
    <row r="7358" spans="21:21" x14ac:dyDescent="0.2">
      <c r="U7358" s="5"/>
    </row>
    <row r="7359" spans="21:21" x14ac:dyDescent="0.2">
      <c r="U7359" s="5"/>
    </row>
    <row r="7360" spans="21:21" x14ac:dyDescent="0.2">
      <c r="U7360" s="5"/>
    </row>
    <row r="7361" spans="21:21" x14ac:dyDescent="0.2">
      <c r="U7361" s="5"/>
    </row>
    <row r="7362" spans="21:21" x14ac:dyDescent="0.2">
      <c r="U7362" s="5"/>
    </row>
    <row r="7363" spans="21:21" x14ac:dyDescent="0.2">
      <c r="U7363" s="5"/>
    </row>
    <row r="7364" spans="21:21" x14ac:dyDescent="0.2">
      <c r="U7364" s="5"/>
    </row>
    <row r="7365" spans="21:21" x14ac:dyDescent="0.2">
      <c r="U7365" s="5"/>
    </row>
    <row r="7366" spans="21:21" x14ac:dyDescent="0.2">
      <c r="U7366" s="5"/>
    </row>
    <row r="7367" spans="21:21" x14ac:dyDescent="0.2">
      <c r="U7367" s="5"/>
    </row>
    <row r="7368" spans="21:21" x14ac:dyDescent="0.2">
      <c r="U7368" s="5"/>
    </row>
    <row r="7369" spans="21:21" x14ac:dyDescent="0.2">
      <c r="U7369" s="5"/>
    </row>
    <row r="7370" spans="21:21" x14ac:dyDescent="0.2">
      <c r="U7370" s="5"/>
    </row>
    <row r="7371" spans="21:21" x14ac:dyDescent="0.2">
      <c r="U7371" s="5"/>
    </row>
    <row r="7372" spans="21:21" x14ac:dyDescent="0.2">
      <c r="U7372" s="5"/>
    </row>
    <row r="7373" spans="21:21" x14ac:dyDescent="0.2">
      <c r="U7373" s="5"/>
    </row>
    <row r="7374" spans="21:21" x14ac:dyDescent="0.2">
      <c r="U7374" s="5"/>
    </row>
    <row r="7375" spans="21:21" x14ac:dyDescent="0.2">
      <c r="U7375" s="5"/>
    </row>
    <row r="7376" spans="21:21" x14ac:dyDescent="0.2">
      <c r="U7376" s="5"/>
    </row>
    <row r="7377" spans="21:21" x14ac:dyDescent="0.2">
      <c r="U7377" s="5"/>
    </row>
    <row r="7378" spans="21:21" x14ac:dyDescent="0.2">
      <c r="U7378" s="5"/>
    </row>
    <row r="7379" spans="21:21" x14ac:dyDescent="0.2">
      <c r="U7379" s="5"/>
    </row>
    <row r="7380" spans="21:21" x14ac:dyDescent="0.2">
      <c r="U7380" s="5"/>
    </row>
    <row r="7381" spans="21:21" x14ac:dyDescent="0.2">
      <c r="U7381" s="5"/>
    </row>
    <row r="7382" spans="21:21" x14ac:dyDescent="0.2">
      <c r="U7382" s="5"/>
    </row>
    <row r="7383" spans="21:21" x14ac:dyDescent="0.2">
      <c r="U7383" s="5"/>
    </row>
    <row r="7384" spans="21:21" x14ac:dyDescent="0.2">
      <c r="U7384" s="5"/>
    </row>
    <row r="7385" spans="21:21" x14ac:dyDescent="0.2">
      <c r="U7385" s="5"/>
    </row>
    <row r="7386" spans="21:21" x14ac:dyDescent="0.2">
      <c r="U7386" s="5"/>
    </row>
    <row r="7387" spans="21:21" x14ac:dyDescent="0.2">
      <c r="U7387" s="5"/>
    </row>
    <row r="7388" spans="21:21" x14ac:dyDescent="0.2">
      <c r="U7388" s="5"/>
    </row>
    <row r="7389" spans="21:21" x14ac:dyDescent="0.2">
      <c r="U7389" s="5"/>
    </row>
    <row r="7390" spans="21:21" x14ac:dyDescent="0.2">
      <c r="U7390" s="5"/>
    </row>
    <row r="7391" spans="21:21" x14ac:dyDescent="0.2">
      <c r="U7391" s="5"/>
    </row>
    <row r="7392" spans="21:21" x14ac:dyDescent="0.2">
      <c r="U7392" s="5"/>
    </row>
    <row r="7393" spans="21:21" x14ac:dyDescent="0.2">
      <c r="U7393" s="5"/>
    </row>
    <row r="7394" spans="21:21" x14ac:dyDescent="0.2">
      <c r="U7394" s="5"/>
    </row>
    <row r="7395" spans="21:21" x14ac:dyDescent="0.2">
      <c r="U7395" s="5"/>
    </row>
    <row r="7396" spans="21:21" x14ac:dyDescent="0.2">
      <c r="U7396" s="5"/>
    </row>
    <row r="7397" spans="21:21" x14ac:dyDescent="0.2">
      <c r="U7397" s="5"/>
    </row>
    <row r="7398" spans="21:21" x14ac:dyDescent="0.2">
      <c r="U7398" s="5"/>
    </row>
    <row r="7399" spans="21:21" x14ac:dyDescent="0.2">
      <c r="U7399" s="5"/>
    </row>
    <row r="7400" spans="21:21" x14ac:dyDescent="0.2">
      <c r="U7400" s="5"/>
    </row>
    <row r="7401" spans="21:21" x14ac:dyDescent="0.2">
      <c r="U7401" s="5"/>
    </row>
    <row r="7402" spans="21:21" x14ac:dyDescent="0.2">
      <c r="U7402" s="5"/>
    </row>
    <row r="7403" spans="21:21" x14ac:dyDescent="0.2">
      <c r="U7403" s="5"/>
    </row>
    <row r="7404" spans="21:21" x14ac:dyDescent="0.2">
      <c r="U7404" s="5"/>
    </row>
    <row r="7405" spans="21:21" x14ac:dyDescent="0.2">
      <c r="U7405" s="5"/>
    </row>
    <row r="7406" spans="21:21" x14ac:dyDescent="0.2">
      <c r="U7406" s="5"/>
    </row>
    <row r="7407" spans="21:21" x14ac:dyDescent="0.2">
      <c r="U7407" s="5"/>
    </row>
    <row r="7408" spans="21:21" x14ac:dyDescent="0.2">
      <c r="U7408" s="5"/>
    </row>
    <row r="7409" spans="21:21" x14ac:dyDescent="0.2">
      <c r="U7409" s="5"/>
    </row>
    <row r="7410" spans="21:21" x14ac:dyDescent="0.2">
      <c r="U7410" s="5"/>
    </row>
    <row r="7411" spans="21:21" x14ac:dyDescent="0.2">
      <c r="U7411" s="5"/>
    </row>
    <row r="7412" spans="21:21" x14ac:dyDescent="0.2">
      <c r="U7412" s="5"/>
    </row>
    <row r="7413" spans="21:21" x14ac:dyDescent="0.2">
      <c r="U7413" s="5"/>
    </row>
    <row r="7414" spans="21:21" x14ac:dyDescent="0.2">
      <c r="U7414" s="5"/>
    </row>
    <row r="7415" spans="21:21" x14ac:dyDescent="0.2">
      <c r="U7415" s="5"/>
    </row>
    <row r="7416" spans="21:21" x14ac:dyDescent="0.2">
      <c r="U7416" s="5"/>
    </row>
    <row r="7417" spans="21:21" x14ac:dyDescent="0.2">
      <c r="U7417" s="5"/>
    </row>
    <row r="7418" spans="21:21" x14ac:dyDescent="0.2">
      <c r="U7418" s="5"/>
    </row>
    <row r="7419" spans="21:21" x14ac:dyDescent="0.2">
      <c r="U7419" s="5"/>
    </row>
    <row r="7420" spans="21:21" x14ac:dyDescent="0.2">
      <c r="U7420" s="5"/>
    </row>
    <row r="7421" spans="21:21" x14ac:dyDescent="0.2">
      <c r="U7421" s="5"/>
    </row>
    <row r="7422" spans="21:21" x14ac:dyDescent="0.2">
      <c r="U7422" s="5"/>
    </row>
    <row r="7423" spans="21:21" x14ac:dyDescent="0.2">
      <c r="U7423" s="5"/>
    </row>
    <row r="7424" spans="21:21" x14ac:dyDescent="0.2">
      <c r="U7424" s="5"/>
    </row>
    <row r="7425" spans="21:21" x14ac:dyDescent="0.2">
      <c r="U7425" s="5"/>
    </row>
    <row r="7426" spans="21:21" x14ac:dyDescent="0.2">
      <c r="U7426" s="5"/>
    </row>
    <row r="7427" spans="21:21" x14ac:dyDescent="0.2">
      <c r="U7427" s="5"/>
    </row>
    <row r="7428" spans="21:21" x14ac:dyDescent="0.2">
      <c r="U7428" s="5"/>
    </row>
    <row r="7429" spans="21:21" x14ac:dyDescent="0.2">
      <c r="U7429" s="5"/>
    </row>
    <row r="7430" spans="21:21" x14ac:dyDescent="0.2">
      <c r="U7430" s="5"/>
    </row>
    <row r="7431" spans="21:21" x14ac:dyDescent="0.2">
      <c r="U7431" s="5"/>
    </row>
    <row r="7432" spans="21:21" x14ac:dyDescent="0.2">
      <c r="U7432" s="5"/>
    </row>
    <row r="7433" spans="21:21" x14ac:dyDescent="0.2">
      <c r="U7433" s="5"/>
    </row>
    <row r="7434" spans="21:21" x14ac:dyDescent="0.2">
      <c r="U7434" s="5"/>
    </row>
    <row r="7435" spans="21:21" x14ac:dyDescent="0.2">
      <c r="U7435" s="5"/>
    </row>
    <row r="7436" spans="21:21" x14ac:dyDescent="0.2">
      <c r="U7436" s="5"/>
    </row>
    <row r="7437" spans="21:21" x14ac:dyDescent="0.2">
      <c r="U7437" s="5"/>
    </row>
    <row r="7438" spans="21:21" x14ac:dyDescent="0.2">
      <c r="U7438" s="5"/>
    </row>
    <row r="7439" spans="21:21" x14ac:dyDescent="0.2">
      <c r="U7439" s="5"/>
    </row>
    <row r="7440" spans="21:21" x14ac:dyDescent="0.2">
      <c r="U7440" s="5"/>
    </row>
    <row r="7441" spans="21:21" x14ac:dyDescent="0.2">
      <c r="U7441" s="5"/>
    </row>
    <row r="7442" spans="21:21" x14ac:dyDescent="0.2">
      <c r="U7442" s="5"/>
    </row>
    <row r="7443" spans="21:21" x14ac:dyDescent="0.2">
      <c r="U7443" s="5"/>
    </row>
    <row r="7444" spans="21:21" x14ac:dyDescent="0.2">
      <c r="U7444" s="5"/>
    </row>
    <row r="7445" spans="21:21" x14ac:dyDescent="0.2">
      <c r="U7445" s="5"/>
    </row>
    <row r="7446" spans="21:21" x14ac:dyDescent="0.2">
      <c r="U7446" s="5"/>
    </row>
    <row r="7447" spans="21:21" x14ac:dyDescent="0.2">
      <c r="U7447" s="5"/>
    </row>
    <row r="7448" spans="21:21" x14ac:dyDescent="0.2">
      <c r="U7448" s="5"/>
    </row>
    <row r="7449" spans="21:21" x14ac:dyDescent="0.2">
      <c r="U7449" s="5"/>
    </row>
    <row r="7450" spans="21:21" x14ac:dyDescent="0.2">
      <c r="U7450" s="5"/>
    </row>
    <row r="7451" spans="21:21" x14ac:dyDescent="0.2">
      <c r="U7451" s="5"/>
    </row>
    <row r="7452" spans="21:21" x14ac:dyDescent="0.2">
      <c r="U7452" s="5"/>
    </row>
    <row r="7453" spans="21:21" x14ac:dyDescent="0.2">
      <c r="U7453" s="5"/>
    </row>
    <row r="7454" spans="21:21" x14ac:dyDescent="0.2">
      <c r="U7454" s="5"/>
    </row>
    <row r="7455" spans="21:21" x14ac:dyDescent="0.2">
      <c r="U7455" s="5"/>
    </row>
    <row r="7456" spans="21:21" x14ac:dyDescent="0.2">
      <c r="U7456" s="5"/>
    </row>
    <row r="7457" spans="21:21" x14ac:dyDescent="0.2">
      <c r="U7457" s="5"/>
    </row>
    <row r="7458" spans="21:21" x14ac:dyDescent="0.2">
      <c r="U7458" s="5"/>
    </row>
    <row r="7459" spans="21:21" x14ac:dyDescent="0.2">
      <c r="U7459" s="5"/>
    </row>
    <row r="7460" spans="21:21" x14ac:dyDescent="0.2">
      <c r="U7460" s="5"/>
    </row>
    <row r="7461" spans="21:21" x14ac:dyDescent="0.2">
      <c r="U7461" s="5"/>
    </row>
    <row r="7462" spans="21:21" x14ac:dyDescent="0.2">
      <c r="U7462" s="5"/>
    </row>
    <row r="7463" spans="21:21" x14ac:dyDescent="0.2">
      <c r="U7463" s="5"/>
    </row>
    <row r="7464" spans="21:21" x14ac:dyDescent="0.2">
      <c r="U7464" s="5"/>
    </row>
    <row r="7465" spans="21:21" x14ac:dyDescent="0.2">
      <c r="U7465" s="5"/>
    </row>
    <row r="7466" spans="21:21" x14ac:dyDescent="0.2">
      <c r="U7466" s="5"/>
    </row>
    <row r="7467" spans="21:21" x14ac:dyDescent="0.2">
      <c r="U7467" s="5"/>
    </row>
    <row r="7468" spans="21:21" x14ac:dyDescent="0.2">
      <c r="U7468" s="5"/>
    </row>
    <row r="7469" spans="21:21" x14ac:dyDescent="0.2">
      <c r="U7469" s="5"/>
    </row>
    <row r="7470" spans="21:21" x14ac:dyDescent="0.2">
      <c r="U7470" s="5"/>
    </row>
    <row r="7471" spans="21:21" x14ac:dyDescent="0.2">
      <c r="U7471" s="5"/>
    </row>
    <row r="7472" spans="21:21" x14ac:dyDescent="0.2">
      <c r="U7472" s="5"/>
    </row>
    <row r="7473" spans="21:21" x14ac:dyDescent="0.2">
      <c r="U7473" s="5"/>
    </row>
    <row r="7474" spans="21:21" x14ac:dyDescent="0.2">
      <c r="U7474" s="5"/>
    </row>
    <row r="7475" spans="21:21" x14ac:dyDescent="0.2">
      <c r="U7475" s="5"/>
    </row>
    <row r="7476" spans="21:21" x14ac:dyDescent="0.2">
      <c r="U7476" s="5"/>
    </row>
    <row r="7477" spans="21:21" x14ac:dyDescent="0.2">
      <c r="U7477" s="5"/>
    </row>
    <row r="7478" spans="21:21" x14ac:dyDescent="0.2">
      <c r="U7478" s="5"/>
    </row>
    <row r="7479" spans="21:21" x14ac:dyDescent="0.2">
      <c r="U7479" s="5"/>
    </row>
    <row r="7480" spans="21:21" x14ac:dyDescent="0.2">
      <c r="U7480" s="5"/>
    </row>
    <row r="7481" spans="21:21" x14ac:dyDescent="0.2">
      <c r="U7481" s="5"/>
    </row>
    <row r="7482" spans="21:21" x14ac:dyDescent="0.2">
      <c r="U7482" s="5"/>
    </row>
    <row r="7483" spans="21:21" x14ac:dyDescent="0.2">
      <c r="U7483" s="5"/>
    </row>
    <row r="7484" spans="21:21" x14ac:dyDescent="0.2">
      <c r="U7484" s="5"/>
    </row>
    <row r="7485" spans="21:21" x14ac:dyDescent="0.2">
      <c r="U7485" s="5"/>
    </row>
    <row r="7486" spans="21:21" x14ac:dyDescent="0.2">
      <c r="U7486" s="5"/>
    </row>
    <row r="7487" spans="21:21" x14ac:dyDescent="0.2">
      <c r="U7487" s="5"/>
    </row>
    <row r="7488" spans="21:21" x14ac:dyDescent="0.2">
      <c r="U7488" s="5"/>
    </row>
    <row r="7489" spans="21:21" x14ac:dyDescent="0.2">
      <c r="U7489" s="5"/>
    </row>
    <row r="7490" spans="21:21" x14ac:dyDescent="0.2">
      <c r="U7490" s="5"/>
    </row>
    <row r="7491" spans="21:21" x14ac:dyDescent="0.2">
      <c r="U7491" s="5"/>
    </row>
    <row r="7492" spans="21:21" x14ac:dyDescent="0.2">
      <c r="U7492" s="5"/>
    </row>
    <row r="7493" spans="21:21" x14ac:dyDescent="0.2">
      <c r="U7493" s="5"/>
    </row>
    <row r="7494" spans="21:21" x14ac:dyDescent="0.2">
      <c r="U7494" s="5"/>
    </row>
    <row r="7495" spans="21:21" x14ac:dyDescent="0.2">
      <c r="U7495" s="5"/>
    </row>
    <row r="7496" spans="21:21" x14ac:dyDescent="0.2">
      <c r="U7496" s="5"/>
    </row>
    <row r="7497" spans="21:21" x14ac:dyDescent="0.2">
      <c r="U7497" s="5"/>
    </row>
    <row r="7498" spans="21:21" x14ac:dyDescent="0.2">
      <c r="U7498" s="5"/>
    </row>
    <row r="7499" spans="21:21" x14ac:dyDescent="0.2">
      <c r="U7499" s="5"/>
    </row>
    <row r="7500" spans="21:21" x14ac:dyDescent="0.2">
      <c r="U7500" s="5"/>
    </row>
    <row r="7501" spans="21:21" x14ac:dyDescent="0.2">
      <c r="U7501" s="5"/>
    </row>
    <row r="7502" spans="21:21" x14ac:dyDescent="0.2">
      <c r="U7502" s="5"/>
    </row>
    <row r="7503" spans="21:21" x14ac:dyDescent="0.2">
      <c r="U7503" s="5"/>
    </row>
    <row r="7504" spans="21:21" x14ac:dyDescent="0.2">
      <c r="U7504" s="5"/>
    </row>
    <row r="7505" spans="21:21" x14ac:dyDescent="0.2">
      <c r="U7505" s="5"/>
    </row>
    <row r="7506" spans="21:21" x14ac:dyDescent="0.2">
      <c r="U7506" s="5"/>
    </row>
    <row r="7507" spans="21:21" x14ac:dyDescent="0.2">
      <c r="U7507" s="5"/>
    </row>
    <row r="7508" spans="21:21" x14ac:dyDescent="0.2">
      <c r="U7508" s="5"/>
    </row>
    <row r="7509" spans="21:21" x14ac:dyDescent="0.2">
      <c r="U7509" s="5"/>
    </row>
    <row r="7510" spans="21:21" x14ac:dyDescent="0.2">
      <c r="U7510" s="5"/>
    </row>
    <row r="7511" spans="21:21" x14ac:dyDescent="0.2">
      <c r="U7511" s="5"/>
    </row>
    <row r="7512" spans="21:21" x14ac:dyDescent="0.2">
      <c r="U7512" s="5"/>
    </row>
    <row r="7513" spans="21:21" x14ac:dyDescent="0.2">
      <c r="U7513" s="5"/>
    </row>
    <row r="7514" spans="21:21" x14ac:dyDescent="0.2">
      <c r="U7514" s="5"/>
    </row>
    <row r="7515" spans="21:21" x14ac:dyDescent="0.2">
      <c r="U7515" s="5"/>
    </row>
    <row r="7516" spans="21:21" x14ac:dyDescent="0.2">
      <c r="U7516" s="5"/>
    </row>
    <row r="7517" spans="21:21" x14ac:dyDescent="0.2">
      <c r="U7517" s="5"/>
    </row>
    <row r="7518" spans="21:21" x14ac:dyDescent="0.2">
      <c r="U7518" s="5"/>
    </row>
    <row r="7519" spans="21:21" x14ac:dyDescent="0.2">
      <c r="U7519" s="5"/>
    </row>
    <row r="7520" spans="21:21" x14ac:dyDescent="0.2">
      <c r="U7520" s="5"/>
    </row>
    <row r="7521" spans="21:21" x14ac:dyDescent="0.2">
      <c r="U7521" s="5"/>
    </row>
    <row r="7522" spans="21:21" x14ac:dyDescent="0.2">
      <c r="U7522" s="5"/>
    </row>
    <row r="7523" spans="21:21" x14ac:dyDescent="0.2">
      <c r="U7523" s="5"/>
    </row>
    <row r="7524" spans="21:21" x14ac:dyDescent="0.2">
      <c r="U7524" s="5"/>
    </row>
    <row r="7525" spans="21:21" x14ac:dyDescent="0.2">
      <c r="U7525" s="5"/>
    </row>
    <row r="7526" spans="21:21" x14ac:dyDescent="0.2">
      <c r="U7526" s="5"/>
    </row>
    <row r="7527" spans="21:21" x14ac:dyDescent="0.2">
      <c r="U7527" s="5"/>
    </row>
    <row r="7528" spans="21:21" x14ac:dyDescent="0.2">
      <c r="U7528" s="5"/>
    </row>
    <row r="7529" spans="21:21" x14ac:dyDescent="0.2">
      <c r="U7529" s="5"/>
    </row>
    <row r="7530" spans="21:21" x14ac:dyDescent="0.2">
      <c r="U7530" s="5"/>
    </row>
    <row r="7531" spans="21:21" x14ac:dyDescent="0.2">
      <c r="U7531" s="5"/>
    </row>
    <row r="7532" spans="21:21" x14ac:dyDescent="0.2">
      <c r="U7532" s="5"/>
    </row>
    <row r="7533" spans="21:21" x14ac:dyDescent="0.2">
      <c r="U7533" s="5"/>
    </row>
    <row r="7534" spans="21:21" x14ac:dyDescent="0.2">
      <c r="U7534" s="5"/>
    </row>
    <row r="7535" spans="21:21" x14ac:dyDescent="0.2">
      <c r="U7535" s="5"/>
    </row>
    <row r="7536" spans="21:21" x14ac:dyDescent="0.2">
      <c r="U7536" s="5"/>
    </row>
    <row r="7537" spans="21:21" x14ac:dyDescent="0.2">
      <c r="U7537" s="5"/>
    </row>
    <row r="7538" spans="21:21" x14ac:dyDescent="0.2">
      <c r="U7538" s="5"/>
    </row>
    <row r="7539" spans="21:21" x14ac:dyDescent="0.2">
      <c r="U7539" s="5"/>
    </row>
    <row r="7540" spans="21:21" x14ac:dyDescent="0.2">
      <c r="U7540" s="5"/>
    </row>
    <row r="7541" spans="21:21" x14ac:dyDescent="0.2">
      <c r="U7541" s="5"/>
    </row>
    <row r="7542" spans="21:21" x14ac:dyDescent="0.2">
      <c r="U7542" s="5"/>
    </row>
    <row r="7543" spans="21:21" x14ac:dyDescent="0.2">
      <c r="U7543" s="5"/>
    </row>
    <row r="7544" spans="21:21" x14ac:dyDescent="0.2">
      <c r="U7544" s="5"/>
    </row>
    <row r="7545" spans="21:21" x14ac:dyDescent="0.2">
      <c r="U7545" s="5"/>
    </row>
    <row r="7546" spans="21:21" x14ac:dyDescent="0.2">
      <c r="U7546" s="5"/>
    </row>
    <row r="7547" spans="21:21" x14ac:dyDescent="0.2">
      <c r="U7547" s="5"/>
    </row>
    <row r="7548" spans="21:21" x14ac:dyDescent="0.2">
      <c r="U7548" s="5"/>
    </row>
    <row r="7549" spans="21:21" x14ac:dyDescent="0.2">
      <c r="U7549" s="5"/>
    </row>
    <row r="7550" spans="21:21" x14ac:dyDescent="0.2">
      <c r="U7550" s="5"/>
    </row>
    <row r="7551" spans="21:21" x14ac:dyDescent="0.2">
      <c r="U7551" s="5"/>
    </row>
    <row r="7552" spans="21:21" x14ac:dyDescent="0.2">
      <c r="U7552" s="5"/>
    </row>
    <row r="7553" spans="21:21" x14ac:dyDescent="0.2">
      <c r="U7553" s="5"/>
    </row>
    <row r="7554" spans="21:21" x14ac:dyDescent="0.2">
      <c r="U7554" s="5"/>
    </row>
    <row r="7555" spans="21:21" x14ac:dyDescent="0.2">
      <c r="U7555" s="5"/>
    </row>
    <row r="7556" spans="21:21" x14ac:dyDescent="0.2">
      <c r="U7556" s="5"/>
    </row>
    <row r="7557" spans="21:21" x14ac:dyDescent="0.2">
      <c r="U7557" s="5"/>
    </row>
    <row r="7558" spans="21:21" x14ac:dyDescent="0.2">
      <c r="U7558" s="5"/>
    </row>
    <row r="7559" spans="21:21" x14ac:dyDescent="0.2">
      <c r="U7559" s="5"/>
    </row>
    <row r="7560" spans="21:21" x14ac:dyDescent="0.2">
      <c r="U7560" s="5"/>
    </row>
    <row r="7561" spans="21:21" x14ac:dyDescent="0.2">
      <c r="U7561" s="5"/>
    </row>
    <row r="7562" spans="21:21" x14ac:dyDescent="0.2">
      <c r="U7562" s="5"/>
    </row>
    <row r="7563" spans="21:21" x14ac:dyDescent="0.2">
      <c r="U7563" s="5"/>
    </row>
    <row r="7564" spans="21:21" x14ac:dyDescent="0.2">
      <c r="U7564" s="5"/>
    </row>
    <row r="7565" spans="21:21" x14ac:dyDescent="0.2">
      <c r="U7565" s="5"/>
    </row>
    <row r="7566" spans="21:21" x14ac:dyDescent="0.2">
      <c r="U7566" s="5"/>
    </row>
    <row r="7567" spans="21:21" x14ac:dyDescent="0.2">
      <c r="U7567" s="5"/>
    </row>
    <row r="7568" spans="21:21" x14ac:dyDescent="0.2">
      <c r="U7568" s="5"/>
    </row>
    <row r="7569" spans="21:21" x14ac:dyDescent="0.2">
      <c r="U7569" s="5"/>
    </row>
    <row r="7570" spans="21:21" x14ac:dyDescent="0.2">
      <c r="U7570" s="5"/>
    </row>
    <row r="7571" spans="21:21" x14ac:dyDescent="0.2">
      <c r="U7571" s="5"/>
    </row>
    <row r="7572" spans="21:21" x14ac:dyDescent="0.2">
      <c r="U7572" s="5"/>
    </row>
    <row r="7573" spans="21:21" x14ac:dyDescent="0.2">
      <c r="U7573" s="5"/>
    </row>
    <row r="7574" spans="21:21" x14ac:dyDescent="0.2">
      <c r="U7574" s="5"/>
    </row>
    <row r="7575" spans="21:21" x14ac:dyDescent="0.2">
      <c r="U7575" s="5"/>
    </row>
    <row r="7576" spans="21:21" x14ac:dyDescent="0.2">
      <c r="U7576" s="5"/>
    </row>
    <row r="7577" spans="21:21" x14ac:dyDescent="0.2">
      <c r="U7577" s="5"/>
    </row>
    <row r="7578" spans="21:21" x14ac:dyDescent="0.2">
      <c r="U7578" s="5"/>
    </row>
    <row r="7579" spans="21:21" x14ac:dyDescent="0.2">
      <c r="U7579" s="5"/>
    </row>
    <row r="7580" spans="21:21" x14ac:dyDescent="0.2">
      <c r="U7580" s="5"/>
    </row>
    <row r="7581" spans="21:21" x14ac:dyDescent="0.2">
      <c r="U7581" s="5"/>
    </row>
    <row r="7582" spans="21:21" x14ac:dyDescent="0.2">
      <c r="U7582" s="5"/>
    </row>
    <row r="7583" spans="21:21" x14ac:dyDescent="0.2">
      <c r="U7583" s="5"/>
    </row>
    <row r="7584" spans="21:21" x14ac:dyDescent="0.2">
      <c r="U7584" s="5"/>
    </row>
    <row r="7585" spans="21:21" x14ac:dyDescent="0.2">
      <c r="U7585" s="5"/>
    </row>
    <row r="7586" spans="21:21" x14ac:dyDescent="0.2">
      <c r="U7586" s="5"/>
    </row>
    <row r="7587" spans="21:21" x14ac:dyDescent="0.2">
      <c r="U7587" s="5"/>
    </row>
    <row r="7588" spans="21:21" x14ac:dyDescent="0.2">
      <c r="U7588" s="5"/>
    </row>
    <row r="7589" spans="21:21" x14ac:dyDescent="0.2">
      <c r="U7589" s="5"/>
    </row>
    <row r="7590" spans="21:21" x14ac:dyDescent="0.2">
      <c r="U7590" s="5"/>
    </row>
    <row r="7591" spans="21:21" x14ac:dyDescent="0.2">
      <c r="U7591" s="5"/>
    </row>
    <row r="7592" spans="21:21" x14ac:dyDescent="0.2">
      <c r="U7592" s="5"/>
    </row>
    <row r="7593" spans="21:21" x14ac:dyDescent="0.2">
      <c r="U7593" s="5"/>
    </row>
    <row r="7594" spans="21:21" x14ac:dyDescent="0.2">
      <c r="U7594" s="5"/>
    </row>
    <row r="7595" spans="21:21" x14ac:dyDescent="0.2">
      <c r="U7595" s="5"/>
    </row>
    <row r="7596" spans="21:21" x14ac:dyDescent="0.2">
      <c r="U7596" s="5"/>
    </row>
    <row r="7597" spans="21:21" x14ac:dyDescent="0.2">
      <c r="U7597" s="5"/>
    </row>
    <row r="7598" spans="21:21" x14ac:dyDescent="0.2">
      <c r="U7598" s="5"/>
    </row>
    <row r="7599" spans="21:21" x14ac:dyDescent="0.2">
      <c r="U7599" s="5"/>
    </row>
    <row r="7600" spans="21:21" x14ac:dyDescent="0.2">
      <c r="U7600" s="5"/>
    </row>
    <row r="7601" spans="21:21" x14ac:dyDescent="0.2">
      <c r="U7601" s="5"/>
    </row>
    <row r="7602" spans="21:21" x14ac:dyDescent="0.2">
      <c r="U7602" s="5"/>
    </row>
    <row r="7603" spans="21:21" x14ac:dyDescent="0.2">
      <c r="U7603" s="5"/>
    </row>
    <row r="7604" spans="21:21" x14ac:dyDescent="0.2">
      <c r="U7604" s="5"/>
    </row>
    <row r="7605" spans="21:21" x14ac:dyDescent="0.2">
      <c r="U7605" s="5"/>
    </row>
    <row r="7606" spans="21:21" x14ac:dyDescent="0.2">
      <c r="U7606" s="5"/>
    </row>
    <row r="7607" spans="21:21" x14ac:dyDescent="0.2">
      <c r="U7607" s="5"/>
    </row>
    <row r="7608" spans="21:21" x14ac:dyDescent="0.2">
      <c r="U7608" s="5"/>
    </row>
    <row r="7609" spans="21:21" x14ac:dyDescent="0.2">
      <c r="U7609" s="5"/>
    </row>
    <row r="7610" spans="21:21" x14ac:dyDescent="0.2">
      <c r="U7610" s="5"/>
    </row>
    <row r="7611" spans="21:21" x14ac:dyDescent="0.2">
      <c r="U7611" s="5"/>
    </row>
    <row r="7612" spans="21:21" x14ac:dyDescent="0.2">
      <c r="U7612" s="5"/>
    </row>
    <row r="7613" spans="21:21" x14ac:dyDescent="0.2">
      <c r="U7613" s="5"/>
    </row>
    <row r="7614" spans="21:21" x14ac:dyDescent="0.2">
      <c r="U7614" s="5"/>
    </row>
    <row r="7615" spans="21:21" x14ac:dyDescent="0.2">
      <c r="U7615" s="5"/>
    </row>
    <row r="7616" spans="21:21" x14ac:dyDescent="0.2">
      <c r="U7616" s="5"/>
    </row>
    <row r="7617" spans="21:21" x14ac:dyDescent="0.2">
      <c r="U7617" s="5"/>
    </row>
    <row r="7618" spans="21:21" x14ac:dyDescent="0.2">
      <c r="U7618" s="5"/>
    </row>
    <row r="7619" spans="21:21" x14ac:dyDescent="0.2">
      <c r="U7619" s="5"/>
    </row>
    <row r="7620" spans="21:21" x14ac:dyDescent="0.2">
      <c r="U7620" s="5"/>
    </row>
    <row r="7621" spans="21:21" x14ac:dyDescent="0.2">
      <c r="U7621" s="5"/>
    </row>
    <row r="7622" spans="21:21" x14ac:dyDescent="0.2">
      <c r="U7622" s="5"/>
    </row>
    <row r="7623" spans="21:21" x14ac:dyDescent="0.2">
      <c r="U7623" s="5"/>
    </row>
    <row r="7624" spans="21:21" x14ac:dyDescent="0.2">
      <c r="U7624" s="5"/>
    </row>
    <row r="7625" spans="21:21" x14ac:dyDescent="0.2">
      <c r="U7625" s="5"/>
    </row>
    <row r="7626" spans="21:21" x14ac:dyDescent="0.2">
      <c r="U7626" s="5"/>
    </row>
    <row r="7627" spans="21:21" x14ac:dyDescent="0.2">
      <c r="U7627" s="5"/>
    </row>
    <row r="7628" spans="21:21" x14ac:dyDescent="0.2">
      <c r="U7628" s="5"/>
    </row>
    <row r="7629" spans="21:21" x14ac:dyDescent="0.2">
      <c r="U7629" s="5"/>
    </row>
    <row r="7630" spans="21:21" x14ac:dyDescent="0.2">
      <c r="U7630" s="5"/>
    </row>
    <row r="7631" spans="21:21" x14ac:dyDescent="0.2">
      <c r="U7631" s="5"/>
    </row>
    <row r="7632" spans="21:21" x14ac:dyDescent="0.2">
      <c r="U7632" s="5"/>
    </row>
    <row r="7633" spans="21:21" x14ac:dyDescent="0.2">
      <c r="U7633" s="5"/>
    </row>
    <row r="7634" spans="21:21" x14ac:dyDescent="0.2">
      <c r="U7634" s="5"/>
    </row>
    <row r="7635" spans="21:21" x14ac:dyDescent="0.2">
      <c r="U7635" s="5"/>
    </row>
    <row r="7636" spans="21:21" x14ac:dyDescent="0.2">
      <c r="U7636" s="5"/>
    </row>
    <row r="7637" spans="21:21" x14ac:dyDescent="0.2">
      <c r="U7637" s="5"/>
    </row>
    <row r="7638" spans="21:21" x14ac:dyDescent="0.2">
      <c r="U7638" s="5"/>
    </row>
    <row r="7639" spans="21:21" x14ac:dyDescent="0.2">
      <c r="U7639" s="5"/>
    </row>
    <row r="7640" spans="21:21" x14ac:dyDescent="0.2">
      <c r="U7640" s="5"/>
    </row>
    <row r="7641" spans="21:21" x14ac:dyDescent="0.2">
      <c r="U7641" s="5"/>
    </row>
    <row r="7642" spans="21:21" x14ac:dyDescent="0.2">
      <c r="U7642" s="5"/>
    </row>
    <row r="7643" spans="21:21" x14ac:dyDescent="0.2">
      <c r="U7643" s="5"/>
    </row>
    <row r="7644" spans="21:21" x14ac:dyDescent="0.2">
      <c r="U7644" s="5"/>
    </row>
    <row r="7645" spans="21:21" x14ac:dyDescent="0.2">
      <c r="U7645" s="5"/>
    </row>
    <row r="7646" spans="21:21" x14ac:dyDescent="0.2">
      <c r="U7646" s="5"/>
    </row>
    <row r="7647" spans="21:21" x14ac:dyDescent="0.2">
      <c r="U7647" s="5"/>
    </row>
    <row r="7648" spans="21:21" x14ac:dyDescent="0.2">
      <c r="U7648" s="5"/>
    </row>
    <row r="7649" spans="21:21" x14ac:dyDescent="0.2">
      <c r="U7649" s="5"/>
    </row>
    <row r="7650" spans="21:21" x14ac:dyDescent="0.2">
      <c r="U7650" s="5"/>
    </row>
    <row r="7651" spans="21:21" x14ac:dyDescent="0.2">
      <c r="U7651" s="5"/>
    </row>
    <row r="7652" spans="21:21" x14ac:dyDescent="0.2">
      <c r="U7652" s="5"/>
    </row>
    <row r="7653" spans="21:21" x14ac:dyDescent="0.2">
      <c r="U7653" s="5"/>
    </row>
    <row r="7654" spans="21:21" x14ac:dyDescent="0.2">
      <c r="U7654" s="5"/>
    </row>
    <row r="7655" spans="21:21" x14ac:dyDescent="0.2">
      <c r="U7655" s="5"/>
    </row>
    <row r="7656" spans="21:21" x14ac:dyDescent="0.2">
      <c r="U7656" s="5"/>
    </row>
    <row r="7657" spans="21:21" x14ac:dyDescent="0.2">
      <c r="U7657" s="5"/>
    </row>
    <row r="7658" spans="21:21" x14ac:dyDescent="0.2">
      <c r="U7658" s="5"/>
    </row>
    <row r="7659" spans="21:21" x14ac:dyDescent="0.2">
      <c r="U7659" s="5"/>
    </row>
    <row r="7660" spans="21:21" x14ac:dyDescent="0.2">
      <c r="U7660" s="5"/>
    </row>
    <row r="7661" spans="21:21" x14ac:dyDescent="0.2">
      <c r="U7661" s="5"/>
    </row>
    <row r="7662" spans="21:21" x14ac:dyDescent="0.2">
      <c r="U7662" s="5"/>
    </row>
    <row r="7663" spans="21:21" x14ac:dyDescent="0.2">
      <c r="U7663" s="5"/>
    </row>
    <row r="7664" spans="21:21" x14ac:dyDescent="0.2">
      <c r="U7664" s="5"/>
    </row>
    <row r="7665" spans="21:21" x14ac:dyDescent="0.2">
      <c r="U7665" s="5"/>
    </row>
    <row r="7666" spans="21:21" x14ac:dyDescent="0.2">
      <c r="U7666" s="5"/>
    </row>
    <row r="7667" spans="21:21" x14ac:dyDescent="0.2">
      <c r="U7667" s="5"/>
    </row>
    <row r="7668" spans="21:21" x14ac:dyDescent="0.2">
      <c r="U7668" s="5"/>
    </row>
    <row r="7669" spans="21:21" x14ac:dyDescent="0.2">
      <c r="U7669" s="5"/>
    </row>
    <row r="7670" spans="21:21" x14ac:dyDescent="0.2">
      <c r="U7670" s="5"/>
    </row>
    <row r="7671" spans="21:21" x14ac:dyDescent="0.2">
      <c r="U7671" s="5"/>
    </row>
    <row r="7672" spans="21:21" x14ac:dyDescent="0.2">
      <c r="U7672" s="5"/>
    </row>
    <row r="7673" spans="21:21" x14ac:dyDescent="0.2">
      <c r="U7673" s="5"/>
    </row>
    <row r="7674" spans="21:21" x14ac:dyDescent="0.2">
      <c r="U7674" s="5"/>
    </row>
    <row r="7675" spans="21:21" x14ac:dyDescent="0.2">
      <c r="U7675" s="5"/>
    </row>
    <row r="7676" spans="21:21" x14ac:dyDescent="0.2">
      <c r="U7676" s="5"/>
    </row>
    <row r="7677" spans="21:21" x14ac:dyDescent="0.2">
      <c r="U7677" s="5"/>
    </row>
    <row r="7678" spans="21:21" x14ac:dyDescent="0.2">
      <c r="U7678" s="5"/>
    </row>
    <row r="7679" spans="21:21" x14ac:dyDescent="0.2">
      <c r="U7679" s="5"/>
    </row>
    <row r="7680" spans="21:21" x14ac:dyDescent="0.2">
      <c r="U7680" s="5"/>
    </row>
    <row r="7681" spans="21:21" x14ac:dyDescent="0.2">
      <c r="U7681" s="5"/>
    </row>
    <row r="7682" spans="21:21" x14ac:dyDescent="0.2">
      <c r="U7682" s="5"/>
    </row>
    <row r="7683" spans="21:21" x14ac:dyDescent="0.2">
      <c r="U7683" s="5"/>
    </row>
    <row r="7684" spans="21:21" x14ac:dyDescent="0.2">
      <c r="U7684" s="5"/>
    </row>
    <row r="7685" spans="21:21" x14ac:dyDescent="0.2">
      <c r="U7685" s="5"/>
    </row>
    <row r="7686" spans="21:21" x14ac:dyDescent="0.2">
      <c r="U7686" s="5"/>
    </row>
    <row r="7687" spans="21:21" x14ac:dyDescent="0.2">
      <c r="U7687" s="5"/>
    </row>
    <row r="7688" spans="21:21" x14ac:dyDescent="0.2">
      <c r="U7688" s="5"/>
    </row>
    <row r="7689" spans="21:21" x14ac:dyDescent="0.2">
      <c r="U7689" s="5"/>
    </row>
    <row r="7690" spans="21:21" x14ac:dyDescent="0.2">
      <c r="U7690" s="5"/>
    </row>
    <row r="7691" spans="21:21" x14ac:dyDescent="0.2">
      <c r="U7691" s="5"/>
    </row>
    <row r="7692" spans="21:21" x14ac:dyDescent="0.2">
      <c r="U7692" s="5"/>
    </row>
    <row r="7693" spans="21:21" x14ac:dyDescent="0.2">
      <c r="U7693" s="5"/>
    </row>
    <row r="7694" spans="21:21" x14ac:dyDescent="0.2">
      <c r="U7694" s="5"/>
    </row>
    <row r="7695" spans="21:21" x14ac:dyDescent="0.2">
      <c r="U7695" s="5"/>
    </row>
    <row r="7696" spans="21:21" x14ac:dyDescent="0.2">
      <c r="U7696" s="5"/>
    </row>
    <row r="7697" spans="21:21" x14ac:dyDescent="0.2">
      <c r="U7697" s="5"/>
    </row>
    <row r="7698" spans="21:21" x14ac:dyDescent="0.2">
      <c r="U7698" s="5"/>
    </row>
    <row r="7699" spans="21:21" x14ac:dyDescent="0.2">
      <c r="U7699" s="5"/>
    </row>
    <row r="7700" spans="21:21" x14ac:dyDescent="0.2">
      <c r="U7700" s="5"/>
    </row>
    <row r="7701" spans="21:21" x14ac:dyDescent="0.2">
      <c r="U7701" s="5"/>
    </row>
    <row r="7702" spans="21:21" x14ac:dyDescent="0.2">
      <c r="U7702" s="5"/>
    </row>
    <row r="7703" spans="21:21" x14ac:dyDescent="0.2">
      <c r="U7703" s="5"/>
    </row>
    <row r="7704" spans="21:21" x14ac:dyDescent="0.2">
      <c r="U7704" s="5"/>
    </row>
    <row r="7705" spans="21:21" x14ac:dyDescent="0.2">
      <c r="U7705" s="5"/>
    </row>
    <row r="7706" spans="21:21" x14ac:dyDescent="0.2">
      <c r="U7706" s="5"/>
    </row>
    <row r="7707" spans="21:21" x14ac:dyDescent="0.2">
      <c r="U7707" s="5"/>
    </row>
    <row r="7708" spans="21:21" x14ac:dyDescent="0.2">
      <c r="U7708" s="5"/>
    </row>
    <row r="7709" spans="21:21" x14ac:dyDescent="0.2">
      <c r="U7709" s="5"/>
    </row>
    <row r="7710" spans="21:21" x14ac:dyDescent="0.2">
      <c r="U7710" s="5"/>
    </row>
    <row r="7711" spans="21:21" x14ac:dyDescent="0.2">
      <c r="U7711" s="5"/>
    </row>
    <row r="7712" spans="21:21" x14ac:dyDescent="0.2">
      <c r="U7712" s="5"/>
    </row>
    <row r="7713" spans="21:21" x14ac:dyDescent="0.2">
      <c r="U7713" s="5"/>
    </row>
    <row r="7714" spans="21:21" x14ac:dyDescent="0.2">
      <c r="U7714" s="5"/>
    </row>
    <row r="7715" spans="21:21" x14ac:dyDescent="0.2">
      <c r="U7715" s="5"/>
    </row>
    <row r="7716" spans="21:21" x14ac:dyDescent="0.2">
      <c r="U7716" s="5"/>
    </row>
    <row r="7717" spans="21:21" x14ac:dyDescent="0.2">
      <c r="U7717" s="5"/>
    </row>
    <row r="7718" spans="21:21" x14ac:dyDescent="0.2">
      <c r="U7718" s="5"/>
    </row>
    <row r="7719" spans="21:21" x14ac:dyDescent="0.2">
      <c r="U7719" s="5"/>
    </row>
    <row r="7720" spans="21:21" x14ac:dyDescent="0.2">
      <c r="U7720" s="5"/>
    </row>
    <row r="7721" spans="21:21" x14ac:dyDescent="0.2">
      <c r="U7721" s="5"/>
    </row>
    <row r="7722" spans="21:21" x14ac:dyDescent="0.2">
      <c r="U7722" s="5"/>
    </row>
    <row r="7723" spans="21:21" x14ac:dyDescent="0.2">
      <c r="U7723" s="5"/>
    </row>
    <row r="7724" spans="21:21" x14ac:dyDescent="0.2">
      <c r="U7724" s="5"/>
    </row>
    <row r="7725" spans="21:21" x14ac:dyDescent="0.2">
      <c r="U7725" s="5"/>
    </row>
    <row r="7726" spans="21:21" x14ac:dyDescent="0.2">
      <c r="U7726" s="5"/>
    </row>
    <row r="7727" spans="21:21" x14ac:dyDescent="0.2">
      <c r="U7727" s="5"/>
    </row>
    <row r="7728" spans="21:21" x14ac:dyDescent="0.2">
      <c r="U7728" s="5"/>
    </row>
    <row r="7729" spans="21:21" x14ac:dyDescent="0.2">
      <c r="U7729" s="5"/>
    </row>
    <row r="7730" spans="21:21" x14ac:dyDescent="0.2">
      <c r="U7730" s="5"/>
    </row>
    <row r="7731" spans="21:21" x14ac:dyDescent="0.2">
      <c r="U7731" s="5"/>
    </row>
    <row r="7732" spans="21:21" x14ac:dyDescent="0.2">
      <c r="U7732" s="5"/>
    </row>
    <row r="7733" spans="21:21" x14ac:dyDescent="0.2">
      <c r="U7733" s="5"/>
    </row>
    <row r="7734" spans="21:21" x14ac:dyDescent="0.2">
      <c r="U7734" s="5"/>
    </row>
    <row r="7735" spans="21:21" x14ac:dyDescent="0.2">
      <c r="U7735" s="5"/>
    </row>
    <row r="7736" spans="21:21" x14ac:dyDescent="0.2">
      <c r="U7736" s="5"/>
    </row>
    <row r="7737" spans="21:21" x14ac:dyDescent="0.2">
      <c r="U7737" s="5"/>
    </row>
    <row r="7738" spans="21:21" x14ac:dyDescent="0.2">
      <c r="U7738" s="5"/>
    </row>
    <row r="7739" spans="21:21" x14ac:dyDescent="0.2">
      <c r="U7739" s="5"/>
    </row>
    <row r="7740" spans="21:21" x14ac:dyDescent="0.2">
      <c r="U7740" s="5"/>
    </row>
    <row r="7741" spans="21:21" x14ac:dyDescent="0.2">
      <c r="U7741" s="5"/>
    </row>
    <row r="7742" spans="21:21" x14ac:dyDescent="0.2">
      <c r="U7742" s="5"/>
    </row>
    <row r="7743" spans="21:21" x14ac:dyDescent="0.2">
      <c r="U7743" s="5"/>
    </row>
    <row r="7744" spans="21:21" x14ac:dyDescent="0.2">
      <c r="U7744" s="5"/>
    </row>
    <row r="7745" spans="21:21" x14ac:dyDescent="0.2">
      <c r="U7745" s="5"/>
    </row>
    <row r="7746" spans="21:21" x14ac:dyDescent="0.2">
      <c r="U7746" s="5"/>
    </row>
    <row r="7747" spans="21:21" x14ac:dyDescent="0.2">
      <c r="U7747" s="5"/>
    </row>
    <row r="7748" spans="21:21" x14ac:dyDescent="0.2">
      <c r="U7748" s="5"/>
    </row>
    <row r="7749" spans="21:21" x14ac:dyDescent="0.2">
      <c r="U7749" s="5"/>
    </row>
    <row r="7750" spans="21:21" x14ac:dyDescent="0.2">
      <c r="U7750" s="5"/>
    </row>
    <row r="7751" spans="21:21" x14ac:dyDescent="0.2">
      <c r="U7751" s="5"/>
    </row>
    <row r="7752" spans="21:21" x14ac:dyDescent="0.2">
      <c r="U7752" s="5"/>
    </row>
    <row r="7753" spans="21:21" x14ac:dyDescent="0.2">
      <c r="U7753" s="5"/>
    </row>
    <row r="7754" spans="21:21" x14ac:dyDescent="0.2">
      <c r="U7754" s="5"/>
    </row>
    <row r="7755" spans="21:21" x14ac:dyDescent="0.2">
      <c r="U7755" s="5"/>
    </row>
    <row r="7756" spans="21:21" x14ac:dyDescent="0.2">
      <c r="U7756" s="5"/>
    </row>
    <row r="7757" spans="21:21" x14ac:dyDescent="0.2">
      <c r="U7757" s="5"/>
    </row>
    <row r="7758" spans="21:21" x14ac:dyDescent="0.2">
      <c r="U7758" s="5"/>
    </row>
    <row r="7759" spans="21:21" x14ac:dyDescent="0.2">
      <c r="U7759" s="5"/>
    </row>
    <row r="7760" spans="21:21" x14ac:dyDescent="0.2">
      <c r="U7760" s="5"/>
    </row>
    <row r="7761" spans="21:21" x14ac:dyDescent="0.2">
      <c r="U7761" s="5"/>
    </row>
    <row r="7762" spans="21:21" x14ac:dyDescent="0.2">
      <c r="U7762" s="5"/>
    </row>
    <row r="7763" spans="21:21" x14ac:dyDescent="0.2">
      <c r="U7763" s="5"/>
    </row>
    <row r="7764" spans="21:21" x14ac:dyDescent="0.2">
      <c r="U7764" s="5"/>
    </row>
    <row r="7765" spans="21:21" x14ac:dyDescent="0.2">
      <c r="U7765" s="5"/>
    </row>
    <row r="7766" spans="21:21" x14ac:dyDescent="0.2">
      <c r="U7766" s="5"/>
    </row>
    <row r="7767" spans="21:21" x14ac:dyDescent="0.2">
      <c r="U7767" s="5"/>
    </row>
    <row r="7768" spans="21:21" x14ac:dyDescent="0.2">
      <c r="U7768" s="5"/>
    </row>
    <row r="7769" spans="21:21" x14ac:dyDescent="0.2">
      <c r="U7769" s="5"/>
    </row>
    <row r="7770" spans="21:21" x14ac:dyDescent="0.2">
      <c r="U7770" s="5"/>
    </row>
    <row r="7771" spans="21:21" x14ac:dyDescent="0.2">
      <c r="U7771" s="5"/>
    </row>
    <row r="7772" spans="21:21" x14ac:dyDescent="0.2">
      <c r="U7772" s="5"/>
    </row>
    <row r="7773" spans="21:21" x14ac:dyDescent="0.2">
      <c r="U7773" s="5"/>
    </row>
    <row r="7774" spans="21:21" x14ac:dyDescent="0.2">
      <c r="U7774" s="5"/>
    </row>
    <row r="7775" spans="21:21" x14ac:dyDescent="0.2">
      <c r="U7775" s="5"/>
    </row>
    <row r="7776" spans="21:21" x14ac:dyDescent="0.2">
      <c r="U7776" s="5"/>
    </row>
    <row r="7777" spans="21:21" x14ac:dyDescent="0.2">
      <c r="U7777" s="5"/>
    </row>
    <row r="7778" spans="21:21" x14ac:dyDescent="0.2">
      <c r="U7778" s="5"/>
    </row>
    <row r="7779" spans="21:21" x14ac:dyDescent="0.2">
      <c r="U7779" s="5"/>
    </row>
    <row r="7780" spans="21:21" x14ac:dyDescent="0.2">
      <c r="U7780" s="5"/>
    </row>
    <row r="7781" spans="21:21" x14ac:dyDescent="0.2">
      <c r="U7781" s="5"/>
    </row>
    <row r="7782" spans="21:21" x14ac:dyDescent="0.2">
      <c r="U7782" s="5"/>
    </row>
    <row r="7783" spans="21:21" x14ac:dyDescent="0.2">
      <c r="U7783" s="5"/>
    </row>
    <row r="7784" spans="21:21" x14ac:dyDescent="0.2">
      <c r="U7784" s="5"/>
    </row>
    <row r="7785" spans="21:21" x14ac:dyDescent="0.2">
      <c r="U7785" s="5"/>
    </row>
    <row r="7786" spans="21:21" x14ac:dyDescent="0.2">
      <c r="U7786" s="5"/>
    </row>
    <row r="7787" spans="21:21" x14ac:dyDescent="0.2">
      <c r="U7787" s="5"/>
    </row>
    <row r="7788" spans="21:21" x14ac:dyDescent="0.2">
      <c r="U7788" s="5"/>
    </row>
    <row r="7789" spans="21:21" x14ac:dyDescent="0.2">
      <c r="U7789" s="5"/>
    </row>
    <row r="7790" spans="21:21" x14ac:dyDescent="0.2">
      <c r="U7790" s="5"/>
    </row>
    <row r="7791" spans="21:21" x14ac:dyDescent="0.2">
      <c r="U7791" s="5"/>
    </row>
    <row r="7792" spans="21:21" x14ac:dyDescent="0.2">
      <c r="U7792" s="5"/>
    </row>
    <row r="7793" spans="21:21" x14ac:dyDescent="0.2">
      <c r="U7793" s="5"/>
    </row>
    <row r="7794" spans="21:21" x14ac:dyDescent="0.2">
      <c r="U7794" s="5"/>
    </row>
    <row r="7795" spans="21:21" x14ac:dyDescent="0.2">
      <c r="U7795" s="5"/>
    </row>
    <row r="7796" spans="21:21" x14ac:dyDescent="0.2">
      <c r="U7796" s="5"/>
    </row>
    <row r="7797" spans="21:21" x14ac:dyDescent="0.2">
      <c r="U7797" s="5"/>
    </row>
    <row r="7798" spans="21:21" x14ac:dyDescent="0.2">
      <c r="U7798" s="5"/>
    </row>
    <row r="7799" spans="21:21" x14ac:dyDescent="0.2">
      <c r="U7799" s="5"/>
    </row>
    <row r="7800" spans="21:21" x14ac:dyDescent="0.2">
      <c r="U7800" s="5"/>
    </row>
    <row r="7801" spans="21:21" x14ac:dyDescent="0.2">
      <c r="U7801" s="5"/>
    </row>
    <row r="7802" spans="21:21" x14ac:dyDescent="0.2">
      <c r="U7802" s="5"/>
    </row>
    <row r="7803" spans="21:21" x14ac:dyDescent="0.2">
      <c r="U7803" s="5"/>
    </row>
    <row r="7804" spans="21:21" x14ac:dyDescent="0.2">
      <c r="U7804" s="5"/>
    </row>
    <row r="7805" spans="21:21" x14ac:dyDescent="0.2">
      <c r="U7805" s="5"/>
    </row>
    <row r="7806" spans="21:21" x14ac:dyDescent="0.2">
      <c r="U7806" s="5"/>
    </row>
    <row r="7807" spans="21:21" x14ac:dyDescent="0.2">
      <c r="U7807" s="5"/>
    </row>
    <row r="7808" spans="21:21" x14ac:dyDescent="0.2">
      <c r="U7808" s="5"/>
    </row>
    <row r="7809" spans="21:21" x14ac:dyDescent="0.2">
      <c r="U7809" s="5"/>
    </row>
    <row r="7810" spans="21:21" x14ac:dyDescent="0.2">
      <c r="U7810" s="5"/>
    </row>
    <row r="7811" spans="21:21" x14ac:dyDescent="0.2">
      <c r="U7811" s="5"/>
    </row>
    <row r="7812" spans="21:21" x14ac:dyDescent="0.2">
      <c r="U7812" s="5"/>
    </row>
    <row r="7813" spans="21:21" x14ac:dyDescent="0.2">
      <c r="U7813" s="5"/>
    </row>
    <row r="7814" spans="21:21" x14ac:dyDescent="0.2">
      <c r="U7814" s="5"/>
    </row>
    <row r="7815" spans="21:21" x14ac:dyDescent="0.2">
      <c r="U7815" s="5"/>
    </row>
    <row r="7816" spans="21:21" x14ac:dyDescent="0.2">
      <c r="U7816" s="5"/>
    </row>
    <row r="7817" spans="21:21" x14ac:dyDescent="0.2">
      <c r="U7817" s="5"/>
    </row>
    <row r="7818" spans="21:21" x14ac:dyDescent="0.2">
      <c r="U7818" s="5"/>
    </row>
    <row r="7819" spans="21:21" x14ac:dyDescent="0.2">
      <c r="U7819" s="5"/>
    </row>
    <row r="7820" spans="21:21" x14ac:dyDescent="0.2">
      <c r="U7820" s="5"/>
    </row>
    <row r="7821" spans="21:21" x14ac:dyDescent="0.2">
      <c r="U7821" s="5"/>
    </row>
    <row r="7822" spans="21:21" x14ac:dyDescent="0.2">
      <c r="U7822" s="5"/>
    </row>
    <row r="7823" spans="21:21" x14ac:dyDescent="0.2">
      <c r="U7823" s="5"/>
    </row>
    <row r="7824" spans="21:21" x14ac:dyDescent="0.2">
      <c r="U7824" s="5"/>
    </row>
    <row r="7825" spans="21:21" x14ac:dyDescent="0.2">
      <c r="U7825" s="5"/>
    </row>
    <row r="7826" spans="21:21" x14ac:dyDescent="0.2">
      <c r="U7826" s="5"/>
    </row>
    <row r="7827" spans="21:21" x14ac:dyDescent="0.2">
      <c r="U7827" s="5"/>
    </row>
    <row r="7828" spans="21:21" x14ac:dyDescent="0.2">
      <c r="U7828" s="5"/>
    </row>
    <row r="7829" spans="21:21" x14ac:dyDescent="0.2">
      <c r="U7829" s="5"/>
    </row>
    <row r="7830" spans="21:21" x14ac:dyDescent="0.2">
      <c r="U7830" s="5"/>
    </row>
    <row r="7831" spans="21:21" x14ac:dyDescent="0.2">
      <c r="U7831" s="5"/>
    </row>
    <row r="7832" spans="21:21" x14ac:dyDescent="0.2">
      <c r="U7832" s="5"/>
    </row>
    <row r="7833" spans="21:21" x14ac:dyDescent="0.2">
      <c r="U7833" s="5"/>
    </row>
    <row r="7834" spans="21:21" x14ac:dyDescent="0.2">
      <c r="U7834" s="5"/>
    </row>
    <row r="7835" spans="21:21" x14ac:dyDescent="0.2">
      <c r="U7835" s="5"/>
    </row>
    <row r="7836" spans="21:21" x14ac:dyDescent="0.2">
      <c r="U7836" s="5"/>
    </row>
    <row r="7837" spans="21:21" x14ac:dyDescent="0.2">
      <c r="U7837" s="5"/>
    </row>
    <row r="7838" spans="21:21" x14ac:dyDescent="0.2">
      <c r="U7838" s="5"/>
    </row>
    <row r="7839" spans="21:21" x14ac:dyDescent="0.2">
      <c r="U7839" s="5"/>
    </row>
    <row r="7840" spans="21:21" x14ac:dyDescent="0.2">
      <c r="U7840" s="5"/>
    </row>
    <row r="7841" spans="21:21" x14ac:dyDescent="0.2">
      <c r="U7841" s="5"/>
    </row>
    <row r="7842" spans="21:21" x14ac:dyDescent="0.2">
      <c r="U7842" s="5"/>
    </row>
    <row r="7843" spans="21:21" x14ac:dyDescent="0.2">
      <c r="U7843" s="5"/>
    </row>
    <row r="7844" spans="21:21" x14ac:dyDescent="0.2">
      <c r="U7844" s="5"/>
    </row>
    <row r="7845" spans="21:21" x14ac:dyDescent="0.2">
      <c r="U7845" s="5"/>
    </row>
    <row r="7846" spans="21:21" x14ac:dyDescent="0.2">
      <c r="U7846" s="5"/>
    </row>
    <row r="7847" spans="21:21" x14ac:dyDescent="0.2">
      <c r="U7847" s="5"/>
    </row>
    <row r="7848" spans="21:21" x14ac:dyDescent="0.2">
      <c r="U7848" s="5"/>
    </row>
    <row r="7849" spans="21:21" x14ac:dyDescent="0.2">
      <c r="U7849" s="5"/>
    </row>
    <row r="7850" spans="21:21" x14ac:dyDescent="0.2">
      <c r="U7850" s="5"/>
    </row>
    <row r="7851" spans="21:21" x14ac:dyDescent="0.2">
      <c r="U7851" s="5"/>
    </row>
    <row r="7852" spans="21:21" x14ac:dyDescent="0.2">
      <c r="U7852" s="5"/>
    </row>
    <row r="7853" spans="21:21" x14ac:dyDescent="0.2">
      <c r="U7853" s="5"/>
    </row>
    <row r="7854" spans="21:21" x14ac:dyDescent="0.2">
      <c r="U7854" s="5"/>
    </row>
    <row r="7855" spans="21:21" x14ac:dyDescent="0.2">
      <c r="U7855" s="5"/>
    </row>
    <row r="7856" spans="21:21" x14ac:dyDescent="0.2">
      <c r="U7856" s="5"/>
    </row>
    <row r="7857" spans="21:21" x14ac:dyDescent="0.2">
      <c r="U7857" s="5"/>
    </row>
    <row r="7858" spans="21:21" x14ac:dyDescent="0.2">
      <c r="U7858" s="5"/>
    </row>
    <row r="7859" spans="21:21" x14ac:dyDescent="0.2">
      <c r="U7859" s="5"/>
    </row>
    <row r="7860" spans="21:21" x14ac:dyDescent="0.2">
      <c r="U7860" s="5"/>
    </row>
    <row r="7861" spans="21:21" x14ac:dyDescent="0.2">
      <c r="U7861" s="5"/>
    </row>
    <row r="7862" spans="21:21" x14ac:dyDescent="0.2">
      <c r="U7862" s="5"/>
    </row>
    <row r="7863" spans="21:21" x14ac:dyDescent="0.2">
      <c r="U7863" s="5"/>
    </row>
    <row r="7864" spans="21:21" x14ac:dyDescent="0.2">
      <c r="U7864" s="5"/>
    </row>
    <row r="7865" spans="21:21" x14ac:dyDescent="0.2">
      <c r="U7865" s="5"/>
    </row>
    <row r="7866" spans="21:21" x14ac:dyDescent="0.2">
      <c r="U7866" s="5"/>
    </row>
    <row r="7867" spans="21:21" x14ac:dyDescent="0.2">
      <c r="U7867" s="5"/>
    </row>
    <row r="7868" spans="21:21" x14ac:dyDescent="0.2">
      <c r="U7868" s="5"/>
    </row>
    <row r="7869" spans="21:21" x14ac:dyDescent="0.2">
      <c r="U7869" s="5"/>
    </row>
    <row r="7870" spans="21:21" x14ac:dyDescent="0.2">
      <c r="U7870" s="5"/>
    </row>
    <row r="7871" spans="21:21" x14ac:dyDescent="0.2">
      <c r="U7871" s="5"/>
    </row>
    <row r="7872" spans="21:21" x14ac:dyDescent="0.2">
      <c r="U7872" s="5"/>
    </row>
    <row r="7873" spans="21:21" x14ac:dyDescent="0.2">
      <c r="U7873" s="5"/>
    </row>
    <row r="7874" spans="21:21" x14ac:dyDescent="0.2">
      <c r="U7874" s="5"/>
    </row>
    <row r="7875" spans="21:21" x14ac:dyDescent="0.2">
      <c r="U7875" s="5"/>
    </row>
    <row r="7876" spans="21:21" x14ac:dyDescent="0.2">
      <c r="U7876" s="5"/>
    </row>
    <row r="7877" spans="21:21" x14ac:dyDescent="0.2">
      <c r="U7877" s="5"/>
    </row>
    <row r="7878" spans="21:21" x14ac:dyDescent="0.2">
      <c r="U7878" s="5"/>
    </row>
    <row r="7879" spans="21:21" x14ac:dyDescent="0.2">
      <c r="U7879" s="5"/>
    </row>
    <row r="7880" spans="21:21" x14ac:dyDescent="0.2">
      <c r="U7880" s="5"/>
    </row>
    <row r="7881" spans="21:21" x14ac:dyDescent="0.2">
      <c r="U7881" s="5"/>
    </row>
    <row r="7882" spans="21:21" x14ac:dyDescent="0.2">
      <c r="U7882" s="5"/>
    </row>
    <row r="7883" spans="21:21" x14ac:dyDescent="0.2">
      <c r="U7883" s="5"/>
    </row>
    <row r="7884" spans="21:21" x14ac:dyDescent="0.2">
      <c r="U7884" s="5"/>
    </row>
    <row r="7885" spans="21:21" x14ac:dyDescent="0.2">
      <c r="U7885" s="5"/>
    </row>
    <row r="7886" spans="21:21" x14ac:dyDescent="0.2">
      <c r="U7886" s="5"/>
    </row>
    <row r="7887" spans="21:21" x14ac:dyDescent="0.2">
      <c r="U7887" s="5"/>
    </row>
    <row r="7888" spans="21:21" x14ac:dyDescent="0.2">
      <c r="U7888" s="5"/>
    </row>
    <row r="7889" spans="21:21" x14ac:dyDescent="0.2">
      <c r="U7889" s="5"/>
    </row>
    <row r="7890" spans="21:21" x14ac:dyDescent="0.2">
      <c r="U7890" s="5"/>
    </row>
    <row r="7891" spans="21:21" x14ac:dyDescent="0.2">
      <c r="U7891" s="5"/>
    </row>
    <row r="7892" spans="21:21" x14ac:dyDescent="0.2">
      <c r="U7892" s="5"/>
    </row>
    <row r="7893" spans="21:21" x14ac:dyDescent="0.2">
      <c r="U7893" s="5"/>
    </row>
    <row r="7894" spans="21:21" x14ac:dyDescent="0.2">
      <c r="U7894" s="5"/>
    </row>
    <row r="7895" spans="21:21" x14ac:dyDescent="0.2">
      <c r="U7895" s="5"/>
    </row>
    <row r="7896" spans="21:21" x14ac:dyDescent="0.2">
      <c r="U7896" s="5"/>
    </row>
    <row r="7897" spans="21:21" x14ac:dyDescent="0.2">
      <c r="U7897" s="5"/>
    </row>
    <row r="7898" spans="21:21" x14ac:dyDescent="0.2">
      <c r="U7898" s="5"/>
    </row>
    <row r="7899" spans="21:21" x14ac:dyDescent="0.2">
      <c r="U7899" s="5"/>
    </row>
    <row r="7900" spans="21:21" x14ac:dyDescent="0.2">
      <c r="U7900" s="5"/>
    </row>
    <row r="7901" spans="21:21" x14ac:dyDescent="0.2">
      <c r="U7901" s="5"/>
    </row>
    <row r="7902" spans="21:21" x14ac:dyDescent="0.2">
      <c r="U7902" s="5"/>
    </row>
    <row r="7903" spans="21:21" x14ac:dyDescent="0.2">
      <c r="U7903" s="5"/>
    </row>
    <row r="7904" spans="21:21" x14ac:dyDescent="0.2">
      <c r="U7904" s="5"/>
    </row>
    <row r="7905" spans="21:21" x14ac:dyDescent="0.2">
      <c r="U7905" s="5"/>
    </row>
    <row r="7906" spans="21:21" x14ac:dyDescent="0.2">
      <c r="U7906" s="5"/>
    </row>
    <row r="7907" spans="21:21" x14ac:dyDescent="0.2">
      <c r="U7907" s="5"/>
    </row>
    <row r="7908" spans="21:21" x14ac:dyDescent="0.2">
      <c r="U7908" s="5"/>
    </row>
    <row r="7909" spans="21:21" x14ac:dyDescent="0.2">
      <c r="U7909" s="5"/>
    </row>
    <row r="7910" spans="21:21" x14ac:dyDescent="0.2">
      <c r="U7910" s="5"/>
    </row>
    <row r="7911" spans="21:21" x14ac:dyDescent="0.2">
      <c r="U7911" s="5"/>
    </row>
    <row r="7912" spans="21:21" x14ac:dyDescent="0.2">
      <c r="U7912" s="5"/>
    </row>
    <row r="7913" spans="21:21" x14ac:dyDescent="0.2">
      <c r="U7913" s="5"/>
    </row>
    <row r="7914" spans="21:21" x14ac:dyDescent="0.2">
      <c r="U7914" s="5"/>
    </row>
    <row r="7915" spans="21:21" x14ac:dyDescent="0.2">
      <c r="U7915" s="5"/>
    </row>
    <row r="7916" spans="21:21" x14ac:dyDescent="0.2">
      <c r="U7916" s="5"/>
    </row>
    <row r="7917" spans="21:21" x14ac:dyDescent="0.2">
      <c r="U7917" s="5"/>
    </row>
    <row r="7918" spans="21:21" x14ac:dyDescent="0.2">
      <c r="U7918" s="5"/>
    </row>
    <row r="7919" spans="21:21" x14ac:dyDescent="0.2">
      <c r="U7919" s="5"/>
    </row>
    <row r="7920" spans="21:21" x14ac:dyDescent="0.2">
      <c r="U7920" s="5"/>
    </row>
    <row r="7921" spans="21:21" x14ac:dyDescent="0.2">
      <c r="U7921" s="5"/>
    </row>
    <row r="7922" spans="21:21" x14ac:dyDescent="0.2">
      <c r="U7922" s="5"/>
    </row>
    <row r="7923" spans="21:21" x14ac:dyDescent="0.2">
      <c r="U7923" s="5"/>
    </row>
    <row r="7924" spans="21:21" x14ac:dyDescent="0.2">
      <c r="U7924" s="5"/>
    </row>
    <row r="7925" spans="21:21" x14ac:dyDescent="0.2">
      <c r="U7925" s="5"/>
    </row>
    <row r="7926" spans="21:21" x14ac:dyDescent="0.2">
      <c r="U7926" s="5"/>
    </row>
    <row r="7927" spans="21:21" x14ac:dyDescent="0.2">
      <c r="U7927" s="5"/>
    </row>
    <row r="7928" spans="21:21" x14ac:dyDescent="0.2">
      <c r="U7928" s="5"/>
    </row>
    <row r="7929" spans="21:21" x14ac:dyDescent="0.2">
      <c r="U7929" s="5"/>
    </row>
    <row r="7930" spans="21:21" x14ac:dyDescent="0.2">
      <c r="U7930" s="5"/>
    </row>
    <row r="7931" spans="21:21" x14ac:dyDescent="0.2">
      <c r="U7931" s="5"/>
    </row>
    <row r="7932" spans="21:21" x14ac:dyDescent="0.2">
      <c r="U7932" s="5"/>
    </row>
    <row r="7933" spans="21:21" x14ac:dyDescent="0.2">
      <c r="U7933" s="5"/>
    </row>
    <row r="7934" spans="21:21" x14ac:dyDescent="0.2">
      <c r="U7934" s="5"/>
    </row>
    <row r="7935" spans="21:21" x14ac:dyDescent="0.2">
      <c r="U7935" s="5"/>
    </row>
    <row r="7936" spans="21:21" x14ac:dyDescent="0.2">
      <c r="U7936" s="5"/>
    </row>
    <row r="7937" spans="21:21" x14ac:dyDescent="0.2">
      <c r="U7937" s="5"/>
    </row>
    <row r="7938" spans="21:21" x14ac:dyDescent="0.2">
      <c r="U7938" s="5"/>
    </row>
    <row r="7939" spans="21:21" x14ac:dyDescent="0.2">
      <c r="U7939" s="5"/>
    </row>
    <row r="7940" spans="21:21" x14ac:dyDescent="0.2">
      <c r="U7940" s="5"/>
    </row>
    <row r="7941" spans="21:21" x14ac:dyDescent="0.2">
      <c r="U7941" s="5"/>
    </row>
    <row r="7942" spans="21:21" x14ac:dyDescent="0.2">
      <c r="U7942" s="5"/>
    </row>
    <row r="7943" spans="21:21" x14ac:dyDescent="0.2">
      <c r="U7943" s="5"/>
    </row>
    <row r="7944" spans="21:21" x14ac:dyDescent="0.2">
      <c r="U7944" s="5"/>
    </row>
    <row r="7945" spans="21:21" x14ac:dyDescent="0.2">
      <c r="U7945" s="5"/>
    </row>
    <row r="7946" spans="21:21" x14ac:dyDescent="0.2">
      <c r="U7946" s="5"/>
    </row>
    <row r="7947" spans="21:21" x14ac:dyDescent="0.2">
      <c r="U7947" s="5"/>
    </row>
    <row r="7948" spans="21:21" x14ac:dyDescent="0.2">
      <c r="U7948" s="5"/>
    </row>
    <row r="7949" spans="21:21" x14ac:dyDescent="0.2">
      <c r="U7949" s="5"/>
    </row>
    <row r="7950" spans="21:21" x14ac:dyDescent="0.2">
      <c r="U7950" s="5"/>
    </row>
    <row r="7951" spans="21:21" x14ac:dyDescent="0.2">
      <c r="U7951" s="5"/>
    </row>
    <row r="7952" spans="21:21" x14ac:dyDescent="0.2">
      <c r="U7952" s="5"/>
    </row>
    <row r="7953" spans="21:21" x14ac:dyDescent="0.2">
      <c r="U7953" s="5"/>
    </row>
    <row r="7954" spans="21:21" x14ac:dyDescent="0.2">
      <c r="U7954" s="5"/>
    </row>
    <row r="7955" spans="21:21" x14ac:dyDescent="0.2">
      <c r="U7955" s="5"/>
    </row>
    <row r="7956" spans="21:21" x14ac:dyDescent="0.2">
      <c r="U7956" s="5"/>
    </row>
    <row r="7957" spans="21:21" x14ac:dyDescent="0.2">
      <c r="U7957" s="5"/>
    </row>
    <row r="7958" spans="21:21" x14ac:dyDescent="0.2">
      <c r="U7958" s="5"/>
    </row>
    <row r="7959" spans="21:21" x14ac:dyDescent="0.2">
      <c r="U7959" s="5"/>
    </row>
    <row r="7960" spans="21:21" x14ac:dyDescent="0.2">
      <c r="U7960" s="5"/>
    </row>
    <row r="7961" spans="21:21" x14ac:dyDescent="0.2">
      <c r="U7961" s="5"/>
    </row>
    <row r="7962" spans="21:21" x14ac:dyDescent="0.2">
      <c r="U7962" s="5"/>
    </row>
    <row r="7963" spans="21:21" x14ac:dyDescent="0.2">
      <c r="U7963" s="5"/>
    </row>
    <row r="7964" spans="21:21" x14ac:dyDescent="0.2">
      <c r="U7964" s="5"/>
    </row>
    <row r="7965" spans="21:21" x14ac:dyDescent="0.2">
      <c r="U7965" s="5"/>
    </row>
    <row r="7966" spans="21:21" x14ac:dyDescent="0.2">
      <c r="U7966" s="5"/>
    </row>
    <row r="7967" spans="21:21" x14ac:dyDescent="0.2">
      <c r="U7967" s="5"/>
    </row>
    <row r="7968" spans="21:21" x14ac:dyDescent="0.2">
      <c r="U7968" s="5"/>
    </row>
    <row r="7969" spans="21:21" x14ac:dyDescent="0.2">
      <c r="U7969" s="5"/>
    </row>
    <row r="7970" spans="21:21" x14ac:dyDescent="0.2">
      <c r="U7970" s="5"/>
    </row>
    <row r="7971" spans="21:21" x14ac:dyDescent="0.2">
      <c r="U7971" s="5"/>
    </row>
    <row r="7972" spans="21:21" x14ac:dyDescent="0.2">
      <c r="U7972" s="5"/>
    </row>
    <row r="7973" spans="21:21" x14ac:dyDescent="0.2">
      <c r="U7973" s="5"/>
    </row>
    <row r="7974" spans="21:21" x14ac:dyDescent="0.2">
      <c r="U7974" s="5"/>
    </row>
    <row r="7975" spans="21:21" x14ac:dyDescent="0.2">
      <c r="U7975" s="5"/>
    </row>
    <row r="7976" spans="21:21" x14ac:dyDescent="0.2">
      <c r="U7976" s="5"/>
    </row>
    <row r="7977" spans="21:21" x14ac:dyDescent="0.2">
      <c r="U7977" s="5"/>
    </row>
    <row r="7978" spans="21:21" x14ac:dyDescent="0.2">
      <c r="U7978" s="5"/>
    </row>
    <row r="7979" spans="21:21" x14ac:dyDescent="0.2">
      <c r="U7979" s="5"/>
    </row>
    <row r="7980" spans="21:21" x14ac:dyDescent="0.2">
      <c r="U7980" s="5"/>
    </row>
    <row r="7981" spans="21:21" x14ac:dyDescent="0.2">
      <c r="U7981" s="5"/>
    </row>
    <row r="7982" spans="21:21" x14ac:dyDescent="0.2">
      <c r="U7982" s="5"/>
    </row>
    <row r="7983" spans="21:21" x14ac:dyDescent="0.2">
      <c r="U7983" s="5"/>
    </row>
    <row r="7984" spans="21:21" x14ac:dyDescent="0.2">
      <c r="U7984" s="5"/>
    </row>
    <row r="7985" spans="21:21" x14ac:dyDescent="0.2">
      <c r="U7985" s="5"/>
    </row>
    <row r="7986" spans="21:21" x14ac:dyDescent="0.2">
      <c r="U7986" s="5"/>
    </row>
    <row r="7987" spans="21:21" x14ac:dyDescent="0.2">
      <c r="U7987" s="5"/>
    </row>
    <row r="7988" spans="21:21" x14ac:dyDescent="0.2">
      <c r="U7988" s="5"/>
    </row>
    <row r="7989" spans="21:21" x14ac:dyDescent="0.2">
      <c r="U7989" s="5"/>
    </row>
    <row r="7990" spans="21:21" x14ac:dyDescent="0.2">
      <c r="U7990" s="5"/>
    </row>
    <row r="7991" spans="21:21" x14ac:dyDescent="0.2">
      <c r="U7991" s="5"/>
    </row>
    <row r="7992" spans="21:21" x14ac:dyDescent="0.2">
      <c r="U7992" s="5"/>
    </row>
    <row r="7993" spans="21:21" x14ac:dyDescent="0.2">
      <c r="U7993" s="5"/>
    </row>
    <row r="7994" spans="21:21" x14ac:dyDescent="0.2">
      <c r="U7994" s="5"/>
    </row>
    <row r="7995" spans="21:21" x14ac:dyDescent="0.2">
      <c r="U7995" s="5"/>
    </row>
    <row r="7996" spans="21:21" x14ac:dyDescent="0.2">
      <c r="U7996" s="5"/>
    </row>
    <row r="7997" spans="21:21" x14ac:dyDescent="0.2">
      <c r="U7997" s="5"/>
    </row>
    <row r="7998" spans="21:21" x14ac:dyDescent="0.2">
      <c r="U7998" s="5"/>
    </row>
    <row r="7999" spans="21:21" x14ac:dyDescent="0.2">
      <c r="U7999" s="5"/>
    </row>
    <row r="8000" spans="21:21" x14ac:dyDescent="0.2">
      <c r="U8000" s="5"/>
    </row>
    <row r="8001" spans="21:21" x14ac:dyDescent="0.2">
      <c r="U8001" s="5"/>
    </row>
    <row r="8002" spans="21:21" x14ac:dyDescent="0.2">
      <c r="U8002" s="5"/>
    </row>
    <row r="8003" spans="21:21" x14ac:dyDescent="0.2">
      <c r="U8003" s="5"/>
    </row>
    <row r="8004" spans="21:21" x14ac:dyDescent="0.2">
      <c r="U8004" s="5"/>
    </row>
    <row r="8005" spans="21:21" x14ac:dyDescent="0.2">
      <c r="U8005" s="5"/>
    </row>
    <row r="8006" spans="21:21" x14ac:dyDescent="0.2">
      <c r="U8006" s="5"/>
    </row>
    <row r="8007" spans="21:21" x14ac:dyDescent="0.2">
      <c r="U8007" s="5"/>
    </row>
    <row r="8008" spans="21:21" x14ac:dyDescent="0.2">
      <c r="U8008" s="5"/>
    </row>
    <row r="8009" spans="21:21" x14ac:dyDescent="0.2">
      <c r="U8009" s="5"/>
    </row>
    <row r="8010" spans="21:21" x14ac:dyDescent="0.2">
      <c r="U8010" s="5"/>
    </row>
    <row r="8011" spans="21:21" x14ac:dyDescent="0.2">
      <c r="U8011" s="5"/>
    </row>
    <row r="8012" spans="21:21" x14ac:dyDescent="0.2">
      <c r="U8012" s="5"/>
    </row>
    <row r="8013" spans="21:21" x14ac:dyDescent="0.2">
      <c r="U8013" s="5"/>
    </row>
    <row r="8014" spans="21:21" x14ac:dyDescent="0.2">
      <c r="U8014" s="5"/>
    </row>
    <row r="8015" spans="21:21" x14ac:dyDescent="0.2">
      <c r="U8015" s="5"/>
    </row>
    <row r="8016" spans="21:21" x14ac:dyDescent="0.2">
      <c r="U8016" s="5"/>
    </row>
    <row r="8017" spans="21:21" x14ac:dyDescent="0.2">
      <c r="U8017" s="5"/>
    </row>
    <row r="8018" spans="21:21" x14ac:dyDescent="0.2">
      <c r="U8018" s="5"/>
    </row>
    <row r="8019" spans="21:21" x14ac:dyDescent="0.2">
      <c r="U8019" s="5"/>
    </row>
    <row r="8020" spans="21:21" x14ac:dyDescent="0.2">
      <c r="U8020" s="5"/>
    </row>
    <row r="8021" spans="21:21" x14ac:dyDescent="0.2">
      <c r="U8021" s="5"/>
    </row>
    <row r="8022" spans="21:21" x14ac:dyDescent="0.2">
      <c r="U8022" s="5"/>
    </row>
    <row r="8023" spans="21:21" x14ac:dyDescent="0.2">
      <c r="U8023" s="5"/>
    </row>
    <row r="8024" spans="21:21" x14ac:dyDescent="0.2">
      <c r="U8024" s="5"/>
    </row>
    <row r="8025" spans="21:21" x14ac:dyDescent="0.2">
      <c r="U8025" s="5"/>
    </row>
    <row r="8026" spans="21:21" x14ac:dyDescent="0.2">
      <c r="U8026" s="5"/>
    </row>
    <row r="8027" spans="21:21" x14ac:dyDescent="0.2">
      <c r="U8027" s="5"/>
    </row>
    <row r="8028" spans="21:21" x14ac:dyDescent="0.2">
      <c r="U8028" s="5"/>
    </row>
    <row r="8029" spans="21:21" x14ac:dyDescent="0.2">
      <c r="U8029" s="5"/>
    </row>
    <row r="8030" spans="21:21" x14ac:dyDescent="0.2">
      <c r="U8030" s="5"/>
    </row>
    <row r="8031" spans="21:21" x14ac:dyDescent="0.2">
      <c r="U8031" s="5"/>
    </row>
    <row r="8032" spans="21:21" x14ac:dyDescent="0.2">
      <c r="U8032" s="5"/>
    </row>
    <row r="8033" spans="21:21" x14ac:dyDescent="0.2">
      <c r="U8033" s="5"/>
    </row>
    <row r="8034" spans="21:21" x14ac:dyDescent="0.2">
      <c r="U8034" s="5"/>
    </row>
    <row r="8035" spans="21:21" x14ac:dyDescent="0.2">
      <c r="U8035" s="5"/>
    </row>
    <row r="8036" spans="21:21" x14ac:dyDescent="0.2">
      <c r="U8036" s="5"/>
    </row>
    <row r="8037" spans="21:21" x14ac:dyDescent="0.2">
      <c r="U8037" s="5"/>
    </row>
    <row r="8038" spans="21:21" x14ac:dyDescent="0.2">
      <c r="U8038" s="5"/>
    </row>
    <row r="8039" spans="21:21" x14ac:dyDescent="0.2">
      <c r="U8039" s="5"/>
    </row>
    <row r="8040" spans="21:21" x14ac:dyDescent="0.2">
      <c r="U8040" s="5"/>
    </row>
    <row r="8041" spans="21:21" x14ac:dyDescent="0.2">
      <c r="U8041" s="5"/>
    </row>
    <row r="8042" spans="21:21" x14ac:dyDescent="0.2">
      <c r="U8042" s="5"/>
    </row>
    <row r="8043" spans="21:21" x14ac:dyDescent="0.2">
      <c r="U8043" s="5"/>
    </row>
    <row r="8044" spans="21:21" x14ac:dyDescent="0.2">
      <c r="U8044" s="5"/>
    </row>
    <row r="8045" spans="21:21" x14ac:dyDescent="0.2">
      <c r="U8045" s="5"/>
    </row>
    <row r="8046" spans="21:21" x14ac:dyDescent="0.2">
      <c r="U8046" s="5"/>
    </row>
    <row r="8047" spans="21:21" x14ac:dyDescent="0.2">
      <c r="U8047" s="5"/>
    </row>
    <row r="8048" spans="21:21" x14ac:dyDescent="0.2">
      <c r="U8048" s="5"/>
    </row>
    <row r="8049" spans="21:21" x14ac:dyDescent="0.2">
      <c r="U8049" s="5"/>
    </row>
    <row r="8050" spans="21:21" x14ac:dyDescent="0.2">
      <c r="U8050" s="5"/>
    </row>
    <row r="8051" spans="21:21" x14ac:dyDescent="0.2">
      <c r="U8051" s="5"/>
    </row>
    <row r="8052" spans="21:21" x14ac:dyDescent="0.2">
      <c r="U8052" s="5"/>
    </row>
    <row r="8053" spans="21:21" x14ac:dyDescent="0.2">
      <c r="U8053" s="5"/>
    </row>
    <row r="8054" spans="21:21" x14ac:dyDescent="0.2">
      <c r="U8054" s="5"/>
    </row>
    <row r="8055" spans="21:21" x14ac:dyDescent="0.2">
      <c r="U8055" s="5"/>
    </row>
    <row r="8056" spans="21:21" x14ac:dyDescent="0.2">
      <c r="U8056" s="5"/>
    </row>
    <row r="8057" spans="21:21" x14ac:dyDescent="0.2">
      <c r="U8057" s="5"/>
    </row>
    <row r="8058" spans="21:21" x14ac:dyDescent="0.2">
      <c r="U8058" s="5"/>
    </row>
    <row r="8059" spans="21:21" x14ac:dyDescent="0.2">
      <c r="U8059" s="5"/>
    </row>
    <row r="8060" spans="21:21" x14ac:dyDescent="0.2">
      <c r="U8060" s="5"/>
    </row>
    <row r="8061" spans="21:21" x14ac:dyDescent="0.2">
      <c r="U8061" s="5"/>
    </row>
    <row r="8062" spans="21:21" x14ac:dyDescent="0.2">
      <c r="U8062" s="5"/>
    </row>
    <row r="8063" spans="21:21" x14ac:dyDescent="0.2">
      <c r="U8063" s="5"/>
    </row>
    <row r="8064" spans="21:21" x14ac:dyDescent="0.2">
      <c r="U8064" s="5"/>
    </row>
    <row r="8065" spans="21:21" x14ac:dyDescent="0.2">
      <c r="U8065" s="5"/>
    </row>
    <row r="8066" spans="21:21" x14ac:dyDescent="0.2">
      <c r="U8066" s="5"/>
    </row>
    <row r="8067" spans="21:21" x14ac:dyDescent="0.2">
      <c r="U8067" s="5"/>
    </row>
    <row r="8068" spans="21:21" x14ac:dyDescent="0.2">
      <c r="U8068" s="5"/>
    </row>
    <row r="8069" spans="21:21" x14ac:dyDescent="0.2">
      <c r="U8069" s="5"/>
    </row>
    <row r="8070" spans="21:21" x14ac:dyDescent="0.2">
      <c r="U8070" s="5"/>
    </row>
    <row r="8071" spans="21:21" x14ac:dyDescent="0.2">
      <c r="U8071" s="5"/>
    </row>
    <row r="8072" spans="21:21" x14ac:dyDescent="0.2">
      <c r="U8072" s="5"/>
    </row>
    <row r="8073" spans="21:21" x14ac:dyDescent="0.2">
      <c r="U8073" s="5"/>
    </row>
    <row r="8074" spans="21:21" x14ac:dyDescent="0.2">
      <c r="U8074" s="5"/>
    </row>
    <row r="8075" spans="21:21" x14ac:dyDescent="0.2">
      <c r="U8075" s="5"/>
    </row>
    <row r="8076" spans="21:21" x14ac:dyDescent="0.2">
      <c r="U8076" s="5"/>
    </row>
    <row r="8077" spans="21:21" x14ac:dyDescent="0.2">
      <c r="U8077" s="5"/>
    </row>
    <row r="8078" spans="21:21" x14ac:dyDescent="0.2">
      <c r="U8078" s="5"/>
    </row>
    <row r="8079" spans="21:21" x14ac:dyDescent="0.2">
      <c r="U8079" s="5"/>
    </row>
    <row r="8080" spans="21:21" x14ac:dyDescent="0.2">
      <c r="U8080" s="5"/>
    </row>
    <row r="8081" spans="21:21" x14ac:dyDescent="0.2">
      <c r="U8081" s="5"/>
    </row>
    <row r="8082" spans="21:21" x14ac:dyDescent="0.2">
      <c r="U8082" s="5"/>
    </row>
    <row r="8083" spans="21:21" x14ac:dyDescent="0.2">
      <c r="U8083" s="5"/>
    </row>
    <row r="8084" spans="21:21" x14ac:dyDescent="0.2">
      <c r="U8084" s="5"/>
    </row>
    <row r="8085" spans="21:21" x14ac:dyDescent="0.2">
      <c r="U8085" s="5"/>
    </row>
    <row r="8086" spans="21:21" x14ac:dyDescent="0.2">
      <c r="U8086" s="5"/>
    </row>
    <row r="8087" spans="21:21" x14ac:dyDescent="0.2">
      <c r="U8087" s="5"/>
    </row>
    <row r="8088" spans="21:21" x14ac:dyDescent="0.2">
      <c r="U8088" s="5"/>
    </row>
    <row r="8089" spans="21:21" x14ac:dyDescent="0.2">
      <c r="U8089" s="5"/>
    </row>
    <row r="8090" spans="21:21" x14ac:dyDescent="0.2">
      <c r="U8090" s="5"/>
    </row>
    <row r="8091" spans="21:21" x14ac:dyDescent="0.2">
      <c r="U8091" s="5"/>
    </row>
    <row r="8092" spans="21:21" x14ac:dyDescent="0.2">
      <c r="U8092" s="5"/>
    </row>
    <row r="8093" spans="21:21" x14ac:dyDescent="0.2">
      <c r="U8093" s="5"/>
    </row>
    <row r="8094" spans="21:21" x14ac:dyDescent="0.2">
      <c r="U8094" s="5"/>
    </row>
    <row r="8095" spans="21:21" x14ac:dyDescent="0.2">
      <c r="U8095" s="5"/>
    </row>
    <row r="8096" spans="21:21" x14ac:dyDescent="0.2">
      <c r="U8096" s="5"/>
    </row>
    <row r="8097" spans="21:21" x14ac:dyDescent="0.2">
      <c r="U8097" s="5"/>
    </row>
    <row r="8098" spans="21:21" x14ac:dyDescent="0.2">
      <c r="U8098" s="5"/>
    </row>
    <row r="8099" spans="21:21" x14ac:dyDescent="0.2">
      <c r="U8099" s="5"/>
    </row>
    <row r="8100" spans="21:21" x14ac:dyDescent="0.2">
      <c r="U8100" s="5"/>
    </row>
    <row r="8101" spans="21:21" x14ac:dyDescent="0.2">
      <c r="U8101" s="5"/>
    </row>
    <row r="8102" spans="21:21" x14ac:dyDescent="0.2">
      <c r="U8102" s="5"/>
    </row>
    <row r="8103" spans="21:21" x14ac:dyDescent="0.2">
      <c r="U8103" s="5"/>
    </row>
    <row r="8104" spans="21:21" x14ac:dyDescent="0.2">
      <c r="U8104" s="5"/>
    </row>
    <row r="8105" spans="21:21" x14ac:dyDescent="0.2">
      <c r="U8105" s="5"/>
    </row>
    <row r="8106" spans="21:21" x14ac:dyDescent="0.2">
      <c r="U8106" s="5"/>
    </row>
    <row r="8107" spans="21:21" x14ac:dyDescent="0.2">
      <c r="U8107" s="5"/>
    </row>
    <row r="8108" spans="21:21" x14ac:dyDescent="0.2">
      <c r="U8108" s="5"/>
    </row>
    <row r="8109" spans="21:21" x14ac:dyDescent="0.2">
      <c r="U8109" s="5"/>
    </row>
    <row r="8110" spans="21:21" x14ac:dyDescent="0.2">
      <c r="U8110" s="5"/>
    </row>
    <row r="8111" spans="21:21" x14ac:dyDescent="0.2">
      <c r="U8111" s="5"/>
    </row>
    <row r="8112" spans="21:21" x14ac:dyDescent="0.2">
      <c r="U8112" s="5"/>
    </row>
    <row r="8113" spans="21:21" x14ac:dyDescent="0.2">
      <c r="U8113" s="5"/>
    </row>
    <row r="8114" spans="21:21" x14ac:dyDescent="0.2">
      <c r="U8114" s="5"/>
    </row>
    <row r="8115" spans="21:21" x14ac:dyDescent="0.2">
      <c r="U8115" s="5"/>
    </row>
    <row r="8116" spans="21:21" x14ac:dyDescent="0.2">
      <c r="U8116" s="5"/>
    </row>
    <row r="8117" spans="21:21" x14ac:dyDescent="0.2">
      <c r="U8117" s="5"/>
    </row>
    <row r="8118" spans="21:21" x14ac:dyDescent="0.2">
      <c r="U8118" s="5"/>
    </row>
    <row r="8119" spans="21:21" x14ac:dyDescent="0.2">
      <c r="U8119" s="5"/>
    </row>
    <row r="8120" spans="21:21" x14ac:dyDescent="0.2">
      <c r="U8120" s="5"/>
    </row>
    <row r="8121" spans="21:21" x14ac:dyDescent="0.2">
      <c r="U8121" s="5"/>
    </row>
    <row r="8122" spans="21:21" x14ac:dyDescent="0.2">
      <c r="U8122" s="5"/>
    </row>
    <row r="8123" spans="21:21" x14ac:dyDescent="0.2">
      <c r="U8123" s="5"/>
    </row>
    <row r="8124" spans="21:21" x14ac:dyDescent="0.2">
      <c r="U8124" s="5"/>
    </row>
    <row r="8125" spans="21:21" x14ac:dyDescent="0.2">
      <c r="U8125" s="5"/>
    </row>
    <row r="8126" spans="21:21" x14ac:dyDescent="0.2">
      <c r="U8126" s="5"/>
    </row>
    <row r="8127" spans="21:21" x14ac:dyDescent="0.2">
      <c r="U8127" s="5"/>
    </row>
    <row r="8128" spans="21:21" x14ac:dyDescent="0.2">
      <c r="U8128" s="5"/>
    </row>
    <row r="8129" spans="21:21" x14ac:dyDescent="0.2">
      <c r="U8129" s="5"/>
    </row>
    <row r="8130" spans="21:21" x14ac:dyDescent="0.2">
      <c r="U8130" s="5"/>
    </row>
    <row r="8131" spans="21:21" x14ac:dyDescent="0.2">
      <c r="U8131" s="5"/>
    </row>
    <row r="8132" spans="21:21" x14ac:dyDescent="0.2">
      <c r="U8132" s="5"/>
    </row>
    <row r="8133" spans="21:21" x14ac:dyDescent="0.2">
      <c r="U8133" s="5"/>
    </row>
    <row r="8134" spans="21:21" x14ac:dyDescent="0.2">
      <c r="U8134" s="5"/>
    </row>
    <row r="8135" spans="21:21" x14ac:dyDescent="0.2">
      <c r="U8135" s="5"/>
    </row>
    <row r="8136" spans="21:21" x14ac:dyDescent="0.2">
      <c r="U8136" s="5"/>
    </row>
    <row r="8137" spans="21:21" x14ac:dyDescent="0.2">
      <c r="U8137" s="5"/>
    </row>
    <row r="8138" spans="21:21" x14ac:dyDescent="0.2">
      <c r="U8138" s="5"/>
    </row>
    <row r="8139" spans="21:21" x14ac:dyDescent="0.2">
      <c r="U8139" s="5"/>
    </row>
    <row r="8140" spans="21:21" x14ac:dyDescent="0.2">
      <c r="U8140" s="5"/>
    </row>
    <row r="8141" spans="21:21" x14ac:dyDescent="0.2">
      <c r="U8141" s="5"/>
    </row>
    <row r="8142" spans="21:21" x14ac:dyDescent="0.2">
      <c r="U8142" s="5"/>
    </row>
    <row r="8143" spans="21:21" x14ac:dyDescent="0.2">
      <c r="U8143" s="5"/>
    </row>
    <row r="8144" spans="21:21" x14ac:dyDescent="0.2">
      <c r="U8144" s="5"/>
    </row>
    <row r="8145" spans="21:21" x14ac:dyDescent="0.2">
      <c r="U8145" s="5"/>
    </row>
    <row r="8146" spans="21:21" x14ac:dyDescent="0.2">
      <c r="U8146" s="5"/>
    </row>
    <row r="8147" spans="21:21" x14ac:dyDescent="0.2">
      <c r="U8147" s="5"/>
    </row>
    <row r="8148" spans="21:21" x14ac:dyDescent="0.2">
      <c r="U8148" s="5"/>
    </row>
    <row r="8149" spans="21:21" x14ac:dyDescent="0.2">
      <c r="U8149" s="5"/>
    </row>
    <row r="8150" spans="21:21" x14ac:dyDescent="0.2">
      <c r="U8150" s="5"/>
    </row>
    <row r="8151" spans="21:21" x14ac:dyDescent="0.2">
      <c r="U8151" s="5"/>
    </row>
    <row r="8152" spans="21:21" x14ac:dyDescent="0.2">
      <c r="U8152" s="5"/>
    </row>
    <row r="8153" spans="21:21" x14ac:dyDescent="0.2">
      <c r="U8153" s="5"/>
    </row>
    <row r="8154" spans="21:21" x14ac:dyDescent="0.2">
      <c r="U8154" s="5"/>
    </row>
    <row r="8155" spans="21:21" x14ac:dyDescent="0.2">
      <c r="U8155" s="5"/>
    </row>
    <row r="8156" spans="21:21" x14ac:dyDescent="0.2">
      <c r="U8156" s="5"/>
    </row>
    <row r="8157" spans="21:21" x14ac:dyDescent="0.2">
      <c r="U8157" s="5"/>
    </row>
    <row r="8158" spans="21:21" x14ac:dyDescent="0.2">
      <c r="U8158" s="5"/>
    </row>
    <row r="8159" spans="21:21" x14ac:dyDescent="0.2">
      <c r="U8159" s="5"/>
    </row>
    <row r="8160" spans="21:21" x14ac:dyDescent="0.2">
      <c r="U8160" s="5"/>
    </row>
    <row r="8161" spans="21:21" x14ac:dyDescent="0.2">
      <c r="U8161" s="5"/>
    </row>
    <row r="8162" spans="21:21" x14ac:dyDescent="0.2">
      <c r="U8162" s="5"/>
    </row>
    <row r="8163" spans="21:21" x14ac:dyDescent="0.2">
      <c r="U8163" s="5"/>
    </row>
    <row r="8164" spans="21:21" x14ac:dyDescent="0.2">
      <c r="U8164" s="5"/>
    </row>
    <row r="8165" spans="21:21" x14ac:dyDescent="0.2">
      <c r="U8165" s="5"/>
    </row>
    <row r="8166" spans="21:21" x14ac:dyDescent="0.2">
      <c r="U8166" s="5"/>
    </row>
    <row r="8167" spans="21:21" x14ac:dyDescent="0.2">
      <c r="U8167" s="5"/>
    </row>
    <row r="8168" spans="21:21" x14ac:dyDescent="0.2">
      <c r="U8168" s="5"/>
    </row>
    <row r="8169" spans="21:21" x14ac:dyDescent="0.2">
      <c r="U8169" s="5"/>
    </row>
    <row r="8170" spans="21:21" x14ac:dyDescent="0.2">
      <c r="U8170" s="5"/>
    </row>
    <row r="8171" spans="21:21" x14ac:dyDescent="0.2">
      <c r="U8171" s="5"/>
    </row>
    <row r="8172" spans="21:21" x14ac:dyDescent="0.2">
      <c r="U8172" s="5"/>
    </row>
    <row r="8173" spans="21:21" x14ac:dyDescent="0.2">
      <c r="U8173" s="5"/>
    </row>
    <row r="8174" spans="21:21" x14ac:dyDescent="0.2">
      <c r="U8174" s="5"/>
    </row>
    <row r="8175" spans="21:21" x14ac:dyDescent="0.2">
      <c r="U8175" s="5"/>
    </row>
    <row r="8176" spans="21:21" x14ac:dyDescent="0.2">
      <c r="U8176" s="5"/>
    </row>
    <row r="8177" spans="21:21" x14ac:dyDescent="0.2">
      <c r="U8177" s="5"/>
    </row>
    <row r="8178" spans="21:21" x14ac:dyDescent="0.2">
      <c r="U8178" s="5"/>
    </row>
    <row r="8179" spans="21:21" x14ac:dyDescent="0.2">
      <c r="U8179" s="5"/>
    </row>
    <row r="8180" spans="21:21" x14ac:dyDescent="0.2">
      <c r="U8180" s="5"/>
    </row>
    <row r="8181" spans="21:21" x14ac:dyDescent="0.2">
      <c r="U8181" s="5"/>
    </row>
    <row r="8182" spans="21:21" x14ac:dyDescent="0.2">
      <c r="U8182" s="5"/>
    </row>
    <row r="8183" spans="21:21" x14ac:dyDescent="0.2">
      <c r="U8183" s="5"/>
    </row>
    <row r="8184" spans="21:21" x14ac:dyDescent="0.2">
      <c r="U8184" s="5"/>
    </row>
    <row r="8185" spans="21:21" x14ac:dyDescent="0.2">
      <c r="U8185" s="5"/>
    </row>
    <row r="8186" spans="21:21" x14ac:dyDescent="0.2">
      <c r="U8186" s="5"/>
    </row>
    <row r="8187" spans="21:21" x14ac:dyDescent="0.2">
      <c r="U8187" s="5"/>
    </row>
    <row r="8188" spans="21:21" x14ac:dyDescent="0.2">
      <c r="U8188" s="5"/>
    </row>
    <row r="8189" spans="21:21" x14ac:dyDescent="0.2">
      <c r="U8189" s="5"/>
    </row>
    <row r="8190" spans="21:21" x14ac:dyDescent="0.2">
      <c r="U8190" s="5"/>
    </row>
    <row r="8191" spans="21:21" x14ac:dyDescent="0.2">
      <c r="U8191" s="5"/>
    </row>
    <row r="8192" spans="21:21" x14ac:dyDescent="0.2">
      <c r="U8192" s="5"/>
    </row>
    <row r="8193" spans="21:21" x14ac:dyDescent="0.2">
      <c r="U8193" s="5"/>
    </row>
    <row r="8194" spans="21:21" x14ac:dyDescent="0.2">
      <c r="U8194" s="5"/>
    </row>
    <row r="8195" spans="21:21" x14ac:dyDescent="0.2">
      <c r="U8195" s="5"/>
    </row>
    <row r="8196" spans="21:21" x14ac:dyDescent="0.2">
      <c r="U8196" s="5"/>
    </row>
    <row r="8197" spans="21:21" x14ac:dyDescent="0.2">
      <c r="U8197" s="5"/>
    </row>
    <row r="8198" spans="21:21" x14ac:dyDescent="0.2">
      <c r="U8198" s="5"/>
    </row>
    <row r="8199" spans="21:21" x14ac:dyDescent="0.2">
      <c r="U8199" s="5"/>
    </row>
    <row r="8200" spans="21:21" x14ac:dyDescent="0.2">
      <c r="U8200" s="5"/>
    </row>
    <row r="8201" spans="21:21" x14ac:dyDescent="0.2">
      <c r="U8201" s="5"/>
    </row>
    <row r="8202" spans="21:21" x14ac:dyDescent="0.2">
      <c r="U8202" s="5"/>
    </row>
    <row r="8203" spans="21:21" x14ac:dyDescent="0.2">
      <c r="U8203" s="5"/>
    </row>
    <row r="8204" spans="21:21" x14ac:dyDescent="0.2">
      <c r="U8204" s="5"/>
    </row>
    <row r="8205" spans="21:21" x14ac:dyDescent="0.2">
      <c r="U8205" s="5"/>
    </row>
    <row r="8206" spans="21:21" x14ac:dyDescent="0.2">
      <c r="U8206" s="5"/>
    </row>
    <row r="8207" spans="21:21" x14ac:dyDescent="0.2">
      <c r="U8207" s="5"/>
    </row>
    <row r="8208" spans="21:21" x14ac:dyDescent="0.2">
      <c r="U8208" s="5"/>
    </row>
    <row r="8209" spans="21:21" x14ac:dyDescent="0.2">
      <c r="U8209" s="5"/>
    </row>
    <row r="8210" spans="21:21" x14ac:dyDescent="0.2">
      <c r="U8210" s="5"/>
    </row>
    <row r="8211" spans="21:21" x14ac:dyDescent="0.2">
      <c r="U8211" s="5"/>
    </row>
    <row r="8212" spans="21:21" x14ac:dyDescent="0.2">
      <c r="U8212" s="5"/>
    </row>
    <row r="8213" spans="21:21" x14ac:dyDescent="0.2">
      <c r="U8213" s="5"/>
    </row>
    <row r="8214" spans="21:21" x14ac:dyDescent="0.2">
      <c r="U8214" s="5"/>
    </row>
    <row r="8215" spans="21:21" x14ac:dyDescent="0.2">
      <c r="U8215" s="5"/>
    </row>
    <row r="8216" spans="21:21" x14ac:dyDescent="0.2">
      <c r="U8216" s="5"/>
    </row>
    <row r="8217" spans="21:21" x14ac:dyDescent="0.2">
      <c r="U8217" s="5"/>
    </row>
    <row r="8218" spans="21:21" x14ac:dyDescent="0.2">
      <c r="U8218" s="5"/>
    </row>
    <row r="8219" spans="21:21" x14ac:dyDescent="0.2">
      <c r="U8219" s="5"/>
    </row>
    <row r="8220" spans="21:21" x14ac:dyDescent="0.2">
      <c r="U8220" s="5"/>
    </row>
    <row r="8221" spans="21:21" x14ac:dyDescent="0.2">
      <c r="U8221" s="5"/>
    </row>
    <row r="8222" spans="21:21" x14ac:dyDescent="0.2">
      <c r="U8222" s="5"/>
    </row>
    <row r="8223" spans="21:21" x14ac:dyDescent="0.2">
      <c r="U8223" s="5"/>
    </row>
    <row r="8224" spans="21:21" x14ac:dyDescent="0.2">
      <c r="U8224" s="5"/>
    </row>
    <row r="8225" spans="21:21" x14ac:dyDescent="0.2">
      <c r="U8225" s="5"/>
    </row>
    <row r="8226" spans="21:21" x14ac:dyDescent="0.2">
      <c r="U8226" s="5"/>
    </row>
    <row r="8227" spans="21:21" x14ac:dyDescent="0.2">
      <c r="U8227" s="5"/>
    </row>
    <row r="8228" spans="21:21" x14ac:dyDescent="0.2">
      <c r="U8228" s="5"/>
    </row>
    <row r="8229" spans="21:21" x14ac:dyDescent="0.2">
      <c r="U8229" s="5"/>
    </row>
    <row r="8230" spans="21:21" x14ac:dyDescent="0.2">
      <c r="U8230" s="5"/>
    </row>
    <row r="8231" spans="21:21" x14ac:dyDescent="0.2">
      <c r="U8231" s="5"/>
    </row>
    <row r="8232" spans="21:21" x14ac:dyDescent="0.2">
      <c r="U8232" s="5"/>
    </row>
    <row r="8233" spans="21:21" x14ac:dyDescent="0.2">
      <c r="U8233" s="5"/>
    </row>
    <row r="8234" spans="21:21" x14ac:dyDescent="0.2">
      <c r="U8234" s="5"/>
    </row>
    <row r="8235" spans="21:21" x14ac:dyDescent="0.2">
      <c r="U8235" s="5"/>
    </row>
    <row r="8236" spans="21:21" x14ac:dyDescent="0.2">
      <c r="U8236" s="5"/>
    </row>
    <row r="8237" spans="21:21" x14ac:dyDescent="0.2">
      <c r="U8237" s="5"/>
    </row>
    <row r="8238" spans="21:21" x14ac:dyDescent="0.2">
      <c r="U8238" s="5"/>
    </row>
    <row r="8239" spans="21:21" x14ac:dyDescent="0.2">
      <c r="U8239" s="5"/>
    </row>
    <row r="8240" spans="21:21" x14ac:dyDescent="0.2">
      <c r="U8240" s="5"/>
    </row>
    <row r="8241" spans="21:21" x14ac:dyDescent="0.2">
      <c r="U8241" s="5"/>
    </row>
    <row r="8242" spans="21:21" x14ac:dyDescent="0.2">
      <c r="U8242" s="5"/>
    </row>
    <row r="8243" spans="21:21" x14ac:dyDescent="0.2">
      <c r="U8243" s="5"/>
    </row>
    <row r="8244" spans="21:21" x14ac:dyDescent="0.2">
      <c r="U8244" s="5"/>
    </row>
    <row r="8245" spans="21:21" x14ac:dyDescent="0.2">
      <c r="U8245" s="5"/>
    </row>
    <row r="8246" spans="21:21" x14ac:dyDescent="0.2">
      <c r="U8246" s="5"/>
    </row>
    <row r="8247" spans="21:21" x14ac:dyDescent="0.2">
      <c r="U8247" s="5"/>
    </row>
    <row r="8248" spans="21:21" x14ac:dyDescent="0.2">
      <c r="U8248" s="5"/>
    </row>
    <row r="8249" spans="21:21" x14ac:dyDescent="0.2">
      <c r="U8249" s="5"/>
    </row>
    <row r="8250" spans="21:21" x14ac:dyDescent="0.2">
      <c r="U8250" s="5"/>
    </row>
    <row r="8251" spans="21:21" x14ac:dyDescent="0.2">
      <c r="U8251" s="5"/>
    </row>
    <row r="8252" spans="21:21" x14ac:dyDescent="0.2">
      <c r="U8252" s="5"/>
    </row>
    <row r="8253" spans="21:21" x14ac:dyDescent="0.2">
      <c r="U8253" s="5"/>
    </row>
    <row r="8254" spans="21:21" x14ac:dyDescent="0.2">
      <c r="U8254" s="5"/>
    </row>
    <row r="8255" spans="21:21" x14ac:dyDescent="0.2">
      <c r="U8255" s="5"/>
    </row>
    <row r="8256" spans="21:21" x14ac:dyDescent="0.2">
      <c r="U8256" s="5"/>
    </row>
    <row r="8257" spans="21:21" x14ac:dyDescent="0.2">
      <c r="U8257" s="5"/>
    </row>
    <row r="8258" spans="21:21" x14ac:dyDescent="0.2">
      <c r="U8258" s="5"/>
    </row>
    <row r="8259" spans="21:21" x14ac:dyDescent="0.2">
      <c r="U8259" s="5"/>
    </row>
    <row r="8260" spans="21:21" x14ac:dyDescent="0.2">
      <c r="U8260" s="5"/>
    </row>
    <row r="8261" spans="21:21" x14ac:dyDescent="0.2">
      <c r="U8261" s="5"/>
    </row>
    <row r="8262" spans="21:21" x14ac:dyDescent="0.2">
      <c r="U8262" s="5"/>
    </row>
    <row r="8263" spans="21:21" x14ac:dyDescent="0.2">
      <c r="U8263" s="5"/>
    </row>
    <row r="8264" spans="21:21" x14ac:dyDescent="0.2">
      <c r="U8264" s="5"/>
    </row>
    <row r="8265" spans="21:21" x14ac:dyDescent="0.2">
      <c r="U8265" s="5"/>
    </row>
    <row r="8266" spans="21:21" x14ac:dyDescent="0.2">
      <c r="U8266" s="5"/>
    </row>
    <row r="8267" spans="21:21" x14ac:dyDescent="0.2">
      <c r="U8267" s="5"/>
    </row>
    <row r="8268" spans="21:21" x14ac:dyDescent="0.2">
      <c r="U8268" s="5"/>
    </row>
    <row r="8269" spans="21:21" x14ac:dyDescent="0.2">
      <c r="U8269" s="5"/>
    </row>
    <row r="8270" spans="21:21" x14ac:dyDescent="0.2">
      <c r="U8270" s="5"/>
    </row>
    <row r="8271" spans="21:21" x14ac:dyDescent="0.2">
      <c r="U8271" s="5"/>
    </row>
    <row r="8272" spans="21:21" x14ac:dyDescent="0.2">
      <c r="U8272" s="5"/>
    </row>
    <row r="8273" spans="21:21" x14ac:dyDescent="0.2">
      <c r="U8273" s="5"/>
    </row>
    <row r="8274" spans="21:21" x14ac:dyDescent="0.2">
      <c r="U8274" s="5"/>
    </row>
    <row r="8275" spans="21:21" x14ac:dyDescent="0.2">
      <c r="U8275" s="5"/>
    </row>
    <row r="8276" spans="21:21" x14ac:dyDescent="0.2">
      <c r="U8276" s="5"/>
    </row>
    <row r="8277" spans="21:21" x14ac:dyDescent="0.2">
      <c r="U8277" s="5"/>
    </row>
    <row r="8278" spans="21:21" x14ac:dyDescent="0.2">
      <c r="U8278" s="5"/>
    </row>
    <row r="8279" spans="21:21" x14ac:dyDescent="0.2">
      <c r="U8279" s="5"/>
    </row>
    <row r="8280" spans="21:21" x14ac:dyDescent="0.2">
      <c r="U8280" s="5"/>
    </row>
    <row r="8281" spans="21:21" x14ac:dyDescent="0.2">
      <c r="U8281" s="5"/>
    </row>
    <row r="8282" spans="21:21" x14ac:dyDescent="0.2">
      <c r="U8282" s="5"/>
    </row>
    <row r="8283" spans="21:21" x14ac:dyDescent="0.2">
      <c r="U8283" s="5"/>
    </row>
    <row r="8284" spans="21:21" x14ac:dyDescent="0.2">
      <c r="U8284" s="5"/>
    </row>
    <row r="8285" spans="21:21" x14ac:dyDescent="0.2">
      <c r="U8285" s="5"/>
    </row>
    <row r="8286" spans="21:21" x14ac:dyDescent="0.2">
      <c r="U8286" s="5"/>
    </row>
    <row r="8287" spans="21:21" x14ac:dyDescent="0.2">
      <c r="U8287" s="5"/>
    </row>
    <row r="8288" spans="21:21" x14ac:dyDescent="0.2">
      <c r="U8288" s="5"/>
    </row>
    <row r="8289" spans="21:21" x14ac:dyDescent="0.2">
      <c r="U8289" s="5"/>
    </row>
    <row r="8290" spans="21:21" x14ac:dyDescent="0.2">
      <c r="U8290" s="5"/>
    </row>
    <row r="8291" spans="21:21" x14ac:dyDescent="0.2">
      <c r="U8291" s="5"/>
    </row>
    <row r="8292" spans="21:21" x14ac:dyDescent="0.2">
      <c r="U8292" s="5"/>
    </row>
    <row r="8293" spans="21:21" x14ac:dyDescent="0.2">
      <c r="U8293" s="5"/>
    </row>
    <row r="8294" spans="21:21" x14ac:dyDescent="0.2">
      <c r="U8294" s="5"/>
    </row>
    <row r="8295" spans="21:21" x14ac:dyDescent="0.2">
      <c r="U8295" s="5"/>
    </row>
    <row r="8296" spans="21:21" x14ac:dyDescent="0.2">
      <c r="U8296" s="5"/>
    </row>
    <row r="8297" spans="21:21" x14ac:dyDescent="0.2">
      <c r="U8297" s="5"/>
    </row>
    <row r="8298" spans="21:21" x14ac:dyDescent="0.2">
      <c r="U8298" s="5"/>
    </row>
    <row r="8299" spans="21:21" x14ac:dyDescent="0.2">
      <c r="U8299" s="5"/>
    </row>
    <row r="8300" spans="21:21" x14ac:dyDescent="0.2">
      <c r="U8300" s="5"/>
    </row>
    <row r="8301" spans="21:21" x14ac:dyDescent="0.2">
      <c r="U8301" s="5"/>
    </row>
    <row r="8302" spans="21:21" x14ac:dyDescent="0.2">
      <c r="U8302" s="5"/>
    </row>
    <row r="8303" spans="21:21" x14ac:dyDescent="0.2">
      <c r="U8303" s="5"/>
    </row>
    <row r="8304" spans="21:21" x14ac:dyDescent="0.2">
      <c r="U8304" s="5"/>
    </row>
    <row r="8305" spans="21:21" x14ac:dyDescent="0.2">
      <c r="U8305" s="5"/>
    </row>
    <row r="8306" spans="21:21" x14ac:dyDescent="0.2">
      <c r="U8306" s="5"/>
    </row>
    <row r="8307" spans="21:21" x14ac:dyDescent="0.2">
      <c r="U8307" s="5"/>
    </row>
    <row r="8308" spans="21:21" x14ac:dyDescent="0.2">
      <c r="U8308" s="5"/>
    </row>
    <row r="8309" spans="21:21" x14ac:dyDescent="0.2">
      <c r="U8309" s="5"/>
    </row>
    <row r="8310" spans="21:21" x14ac:dyDescent="0.2">
      <c r="U8310" s="5"/>
    </row>
    <row r="8311" spans="21:21" x14ac:dyDescent="0.2">
      <c r="U8311" s="5"/>
    </row>
    <row r="8312" spans="21:21" x14ac:dyDescent="0.2">
      <c r="U8312" s="5"/>
    </row>
    <row r="8313" spans="21:21" x14ac:dyDescent="0.2">
      <c r="U8313" s="5"/>
    </row>
    <row r="8314" spans="21:21" x14ac:dyDescent="0.2">
      <c r="U8314" s="5"/>
    </row>
    <row r="8315" spans="21:21" x14ac:dyDescent="0.2">
      <c r="U8315" s="5"/>
    </row>
    <row r="8316" spans="21:21" x14ac:dyDescent="0.2">
      <c r="U8316" s="5"/>
    </row>
    <row r="8317" spans="21:21" x14ac:dyDescent="0.2">
      <c r="U8317" s="5"/>
    </row>
    <row r="8318" spans="21:21" x14ac:dyDescent="0.2">
      <c r="U8318" s="5"/>
    </row>
    <row r="8319" spans="21:21" x14ac:dyDescent="0.2">
      <c r="U8319" s="5"/>
    </row>
    <row r="8320" spans="21:21" x14ac:dyDescent="0.2">
      <c r="U8320" s="5"/>
    </row>
    <row r="8321" spans="21:21" x14ac:dyDescent="0.2">
      <c r="U8321" s="5"/>
    </row>
    <row r="8322" spans="21:21" x14ac:dyDescent="0.2">
      <c r="U8322" s="5"/>
    </row>
    <row r="8323" spans="21:21" x14ac:dyDescent="0.2">
      <c r="U8323" s="5"/>
    </row>
    <row r="8324" spans="21:21" x14ac:dyDescent="0.2">
      <c r="U8324" s="5"/>
    </row>
    <row r="8325" spans="21:21" x14ac:dyDescent="0.2">
      <c r="U8325" s="5"/>
    </row>
    <row r="8326" spans="21:21" x14ac:dyDescent="0.2">
      <c r="U8326" s="5"/>
    </row>
    <row r="8327" spans="21:21" x14ac:dyDescent="0.2">
      <c r="U8327" s="5"/>
    </row>
    <row r="8328" spans="21:21" x14ac:dyDescent="0.2">
      <c r="U8328" s="5"/>
    </row>
    <row r="8329" spans="21:21" x14ac:dyDescent="0.2">
      <c r="U8329" s="5"/>
    </row>
    <row r="8330" spans="21:21" x14ac:dyDescent="0.2">
      <c r="U8330" s="5"/>
    </row>
    <row r="8331" spans="21:21" x14ac:dyDescent="0.2">
      <c r="U8331" s="5"/>
    </row>
    <row r="8332" spans="21:21" x14ac:dyDescent="0.2">
      <c r="U8332" s="5"/>
    </row>
    <row r="8333" spans="21:21" x14ac:dyDescent="0.2">
      <c r="U8333" s="5"/>
    </row>
    <row r="8334" spans="21:21" x14ac:dyDescent="0.2">
      <c r="U8334" s="5"/>
    </row>
    <row r="8335" spans="21:21" x14ac:dyDescent="0.2">
      <c r="U8335" s="5"/>
    </row>
    <row r="8336" spans="21:21" x14ac:dyDescent="0.2">
      <c r="U8336" s="5"/>
    </row>
    <row r="8337" spans="21:21" x14ac:dyDescent="0.2">
      <c r="U8337" s="5"/>
    </row>
    <row r="8338" spans="21:21" x14ac:dyDescent="0.2">
      <c r="U8338" s="5"/>
    </row>
    <row r="8339" spans="21:21" x14ac:dyDescent="0.2">
      <c r="U8339" s="5"/>
    </row>
    <row r="8340" spans="21:21" x14ac:dyDescent="0.2">
      <c r="U8340" s="5"/>
    </row>
    <row r="8341" spans="21:21" x14ac:dyDescent="0.2">
      <c r="U8341" s="5"/>
    </row>
    <row r="8342" spans="21:21" x14ac:dyDescent="0.2">
      <c r="U8342" s="5"/>
    </row>
    <row r="8343" spans="21:21" x14ac:dyDescent="0.2">
      <c r="U8343" s="5"/>
    </row>
    <row r="8344" spans="21:21" x14ac:dyDescent="0.2">
      <c r="U8344" s="5"/>
    </row>
    <row r="8345" spans="21:21" x14ac:dyDescent="0.2">
      <c r="U8345" s="5"/>
    </row>
    <row r="8346" spans="21:21" x14ac:dyDescent="0.2">
      <c r="U8346" s="5"/>
    </row>
    <row r="8347" spans="21:21" x14ac:dyDescent="0.2">
      <c r="U8347" s="5"/>
    </row>
    <row r="8348" spans="21:21" x14ac:dyDescent="0.2">
      <c r="U8348" s="5"/>
    </row>
    <row r="8349" spans="21:21" x14ac:dyDescent="0.2">
      <c r="U8349" s="5"/>
    </row>
    <row r="8350" spans="21:21" x14ac:dyDescent="0.2">
      <c r="U8350" s="5"/>
    </row>
    <row r="8351" spans="21:21" x14ac:dyDescent="0.2">
      <c r="U8351" s="5"/>
    </row>
    <row r="8352" spans="21:21" x14ac:dyDescent="0.2">
      <c r="U8352" s="5"/>
    </row>
    <row r="8353" spans="21:21" x14ac:dyDescent="0.2">
      <c r="U8353" s="5"/>
    </row>
    <row r="8354" spans="21:21" x14ac:dyDescent="0.2">
      <c r="U8354" s="5"/>
    </row>
    <row r="8355" spans="21:21" x14ac:dyDescent="0.2">
      <c r="U8355" s="5"/>
    </row>
    <row r="8356" spans="21:21" x14ac:dyDescent="0.2">
      <c r="U8356" s="5"/>
    </row>
    <row r="8357" spans="21:21" x14ac:dyDescent="0.2">
      <c r="U8357" s="5"/>
    </row>
    <row r="8358" spans="21:21" x14ac:dyDescent="0.2">
      <c r="U8358" s="5"/>
    </row>
    <row r="8359" spans="21:21" x14ac:dyDescent="0.2">
      <c r="U8359" s="5"/>
    </row>
    <row r="8360" spans="21:21" x14ac:dyDescent="0.2">
      <c r="U8360" s="5"/>
    </row>
    <row r="8361" spans="21:21" x14ac:dyDescent="0.2">
      <c r="U8361" s="5"/>
    </row>
    <row r="8362" spans="21:21" x14ac:dyDescent="0.2">
      <c r="U8362" s="5"/>
    </row>
    <row r="8363" spans="21:21" x14ac:dyDescent="0.2">
      <c r="U8363" s="5"/>
    </row>
    <row r="8364" spans="21:21" x14ac:dyDescent="0.2">
      <c r="U8364" s="5"/>
    </row>
    <row r="8365" spans="21:21" x14ac:dyDescent="0.2">
      <c r="U8365" s="5"/>
    </row>
    <row r="8366" spans="21:21" x14ac:dyDescent="0.2">
      <c r="U8366" s="5"/>
    </row>
    <row r="8367" spans="21:21" x14ac:dyDescent="0.2">
      <c r="U8367" s="5"/>
    </row>
    <row r="8368" spans="21:21" x14ac:dyDescent="0.2">
      <c r="U8368" s="5"/>
    </row>
    <row r="8369" spans="21:21" x14ac:dyDescent="0.2">
      <c r="U8369" s="5"/>
    </row>
    <row r="8370" spans="21:21" x14ac:dyDescent="0.2">
      <c r="U8370" s="5"/>
    </row>
    <row r="8371" spans="21:21" x14ac:dyDescent="0.2">
      <c r="U8371" s="5"/>
    </row>
    <row r="8372" spans="21:21" x14ac:dyDescent="0.2">
      <c r="U8372" s="5"/>
    </row>
    <row r="8373" spans="21:21" x14ac:dyDescent="0.2">
      <c r="U8373" s="5"/>
    </row>
    <row r="8374" spans="21:21" x14ac:dyDescent="0.2">
      <c r="U8374" s="5"/>
    </row>
    <row r="8375" spans="21:21" x14ac:dyDescent="0.2">
      <c r="U8375" s="5"/>
    </row>
    <row r="8376" spans="21:21" x14ac:dyDescent="0.2">
      <c r="U8376" s="5"/>
    </row>
    <row r="8377" spans="21:21" x14ac:dyDescent="0.2">
      <c r="U8377" s="5"/>
    </row>
    <row r="8378" spans="21:21" x14ac:dyDescent="0.2">
      <c r="U8378" s="5"/>
    </row>
    <row r="8379" spans="21:21" x14ac:dyDescent="0.2">
      <c r="U8379" s="5"/>
    </row>
    <row r="8380" spans="21:21" x14ac:dyDescent="0.2">
      <c r="U8380" s="5"/>
    </row>
    <row r="8381" spans="21:21" x14ac:dyDescent="0.2">
      <c r="U8381" s="5"/>
    </row>
    <row r="8382" spans="21:21" x14ac:dyDescent="0.2">
      <c r="U8382" s="5"/>
    </row>
    <row r="8383" spans="21:21" x14ac:dyDescent="0.2">
      <c r="U8383" s="5"/>
    </row>
    <row r="8384" spans="21:21" x14ac:dyDescent="0.2">
      <c r="U8384" s="5"/>
    </row>
    <row r="8385" spans="21:21" x14ac:dyDescent="0.2">
      <c r="U8385" s="5"/>
    </row>
    <row r="8386" spans="21:21" x14ac:dyDescent="0.2">
      <c r="U8386" s="5"/>
    </row>
    <row r="8387" spans="21:21" x14ac:dyDescent="0.2">
      <c r="U8387" s="5"/>
    </row>
    <row r="8388" spans="21:21" x14ac:dyDescent="0.2">
      <c r="U8388" s="5"/>
    </row>
    <row r="8389" spans="21:21" x14ac:dyDescent="0.2">
      <c r="U8389" s="5"/>
    </row>
    <row r="8390" spans="21:21" x14ac:dyDescent="0.2">
      <c r="U8390" s="5"/>
    </row>
    <row r="8391" spans="21:21" x14ac:dyDescent="0.2">
      <c r="U8391" s="5"/>
    </row>
    <row r="8392" spans="21:21" x14ac:dyDescent="0.2">
      <c r="U8392" s="5"/>
    </row>
    <row r="8393" spans="21:21" x14ac:dyDescent="0.2">
      <c r="U8393" s="5"/>
    </row>
    <row r="8394" spans="21:21" x14ac:dyDescent="0.2">
      <c r="U8394" s="5"/>
    </row>
    <row r="8395" spans="21:21" x14ac:dyDescent="0.2">
      <c r="U8395" s="5"/>
    </row>
    <row r="8396" spans="21:21" x14ac:dyDescent="0.2">
      <c r="U8396" s="5"/>
    </row>
    <row r="8397" spans="21:21" x14ac:dyDescent="0.2">
      <c r="U8397" s="5"/>
    </row>
    <row r="8398" spans="21:21" x14ac:dyDescent="0.2">
      <c r="U8398" s="5"/>
    </row>
    <row r="8399" spans="21:21" x14ac:dyDescent="0.2">
      <c r="U8399" s="5"/>
    </row>
    <row r="8400" spans="21:21" x14ac:dyDescent="0.2">
      <c r="U8400" s="5"/>
    </row>
    <row r="8401" spans="21:21" x14ac:dyDescent="0.2">
      <c r="U8401" s="5"/>
    </row>
    <row r="8402" spans="21:21" x14ac:dyDescent="0.2">
      <c r="U8402" s="5"/>
    </row>
    <row r="8403" spans="21:21" x14ac:dyDescent="0.2">
      <c r="U8403" s="5"/>
    </row>
    <row r="8404" spans="21:21" x14ac:dyDescent="0.2">
      <c r="U8404" s="5"/>
    </row>
    <row r="8405" spans="21:21" x14ac:dyDescent="0.2">
      <c r="U8405" s="5"/>
    </row>
    <row r="8406" spans="21:21" x14ac:dyDescent="0.2">
      <c r="U8406" s="5"/>
    </row>
    <row r="8407" spans="21:21" x14ac:dyDescent="0.2">
      <c r="U8407" s="5"/>
    </row>
    <row r="8408" spans="21:21" x14ac:dyDescent="0.2">
      <c r="U8408" s="5"/>
    </row>
    <row r="8409" spans="21:21" x14ac:dyDescent="0.2">
      <c r="U8409" s="5"/>
    </row>
    <row r="8410" spans="21:21" x14ac:dyDescent="0.2">
      <c r="U8410" s="5"/>
    </row>
    <row r="8411" spans="21:21" x14ac:dyDescent="0.2">
      <c r="U8411" s="5"/>
    </row>
    <row r="8412" spans="21:21" x14ac:dyDescent="0.2">
      <c r="U8412" s="5"/>
    </row>
    <row r="8413" spans="21:21" x14ac:dyDescent="0.2">
      <c r="U8413" s="5"/>
    </row>
    <row r="8414" spans="21:21" x14ac:dyDescent="0.2">
      <c r="U8414" s="5"/>
    </row>
    <row r="8415" spans="21:21" x14ac:dyDescent="0.2">
      <c r="U8415" s="5"/>
    </row>
    <row r="8416" spans="21:21" x14ac:dyDescent="0.2">
      <c r="U8416" s="5"/>
    </row>
    <row r="8417" spans="21:21" x14ac:dyDescent="0.2">
      <c r="U8417" s="5"/>
    </row>
    <row r="8418" spans="21:21" x14ac:dyDescent="0.2">
      <c r="U8418" s="5"/>
    </row>
    <row r="8419" spans="21:21" x14ac:dyDescent="0.2">
      <c r="U8419" s="5"/>
    </row>
    <row r="8420" spans="21:21" x14ac:dyDescent="0.2">
      <c r="U8420" s="5"/>
    </row>
    <row r="8421" spans="21:21" x14ac:dyDescent="0.2">
      <c r="U8421" s="5"/>
    </row>
    <row r="8422" spans="21:21" x14ac:dyDescent="0.2">
      <c r="U8422" s="5"/>
    </row>
    <row r="8423" spans="21:21" x14ac:dyDescent="0.2">
      <c r="U8423" s="5"/>
    </row>
    <row r="8424" spans="21:21" x14ac:dyDescent="0.2">
      <c r="U8424" s="5"/>
    </row>
    <row r="8425" spans="21:21" x14ac:dyDescent="0.2">
      <c r="U8425" s="5"/>
    </row>
    <row r="8426" spans="21:21" x14ac:dyDescent="0.2">
      <c r="U8426" s="5"/>
    </row>
    <row r="8427" spans="21:21" x14ac:dyDescent="0.2">
      <c r="U8427" s="5"/>
    </row>
    <row r="8428" spans="21:21" x14ac:dyDescent="0.2">
      <c r="U8428" s="5"/>
    </row>
    <row r="8429" spans="21:21" x14ac:dyDescent="0.2">
      <c r="U8429" s="5"/>
    </row>
    <row r="8430" spans="21:21" x14ac:dyDescent="0.2">
      <c r="U8430" s="5"/>
    </row>
    <row r="8431" spans="21:21" x14ac:dyDescent="0.2">
      <c r="U8431" s="5"/>
    </row>
    <row r="8432" spans="21:21" x14ac:dyDescent="0.2">
      <c r="U8432" s="5"/>
    </row>
    <row r="8433" spans="21:21" x14ac:dyDescent="0.2">
      <c r="U8433" s="5"/>
    </row>
    <row r="8434" spans="21:21" x14ac:dyDescent="0.2">
      <c r="U8434" s="5"/>
    </row>
    <row r="8435" spans="21:21" x14ac:dyDescent="0.2">
      <c r="U8435" s="5"/>
    </row>
    <row r="8436" spans="21:21" x14ac:dyDescent="0.2">
      <c r="U8436" s="5"/>
    </row>
    <row r="8437" spans="21:21" x14ac:dyDescent="0.2">
      <c r="U8437" s="5"/>
    </row>
    <row r="8438" spans="21:21" x14ac:dyDescent="0.2">
      <c r="U8438" s="5"/>
    </row>
    <row r="8439" spans="21:21" x14ac:dyDescent="0.2">
      <c r="U8439" s="5"/>
    </row>
    <row r="8440" spans="21:21" x14ac:dyDescent="0.2">
      <c r="U8440" s="5"/>
    </row>
    <row r="8441" spans="21:21" x14ac:dyDescent="0.2">
      <c r="U8441" s="5"/>
    </row>
    <row r="8442" spans="21:21" x14ac:dyDescent="0.2">
      <c r="U8442" s="5"/>
    </row>
    <row r="8443" spans="21:21" x14ac:dyDescent="0.2">
      <c r="U8443" s="5"/>
    </row>
    <row r="8444" spans="21:21" x14ac:dyDescent="0.2">
      <c r="U8444" s="5"/>
    </row>
    <row r="8445" spans="21:21" x14ac:dyDescent="0.2">
      <c r="U8445" s="5"/>
    </row>
    <row r="8446" spans="21:21" x14ac:dyDescent="0.2">
      <c r="U8446" s="5"/>
    </row>
    <row r="8447" spans="21:21" x14ac:dyDescent="0.2">
      <c r="U8447" s="5"/>
    </row>
    <row r="8448" spans="21:21" x14ac:dyDescent="0.2">
      <c r="U8448" s="5"/>
    </row>
    <row r="8449" spans="21:21" x14ac:dyDescent="0.2">
      <c r="U8449" s="5"/>
    </row>
    <row r="8450" spans="21:21" x14ac:dyDescent="0.2">
      <c r="U8450" s="5"/>
    </row>
    <row r="8451" spans="21:21" x14ac:dyDescent="0.2">
      <c r="U8451" s="5"/>
    </row>
    <row r="8452" spans="21:21" x14ac:dyDescent="0.2">
      <c r="U8452" s="5"/>
    </row>
    <row r="8453" spans="21:21" x14ac:dyDescent="0.2">
      <c r="U8453" s="5"/>
    </row>
    <row r="8454" spans="21:21" x14ac:dyDescent="0.2">
      <c r="U8454" s="5"/>
    </row>
    <row r="8455" spans="21:21" x14ac:dyDescent="0.2">
      <c r="U8455" s="5"/>
    </row>
    <row r="8456" spans="21:21" x14ac:dyDescent="0.2">
      <c r="U8456" s="5"/>
    </row>
    <row r="8457" spans="21:21" x14ac:dyDescent="0.2">
      <c r="U8457" s="5"/>
    </row>
    <row r="8458" spans="21:21" x14ac:dyDescent="0.2">
      <c r="U8458" s="5"/>
    </row>
    <row r="8459" spans="21:21" x14ac:dyDescent="0.2">
      <c r="U8459" s="5"/>
    </row>
    <row r="8460" spans="21:21" x14ac:dyDescent="0.2">
      <c r="U8460" s="5"/>
    </row>
    <row r="8461" spans="21:21" x14ac:dyDescent="0.2">
      <c r="U8461" s="5"/>
    </row>
    <row r="8462" spans="21:21" x14ac:dyDescent="0.2">
      <c r="U8462" s="5"/>
    </row>
    <row r="8463" spans="21:21" x14ac:dyDescent="0.2">
      <c r="U8463" s="5"/>
    </row>
    <row r="8464" spans="21:21" x14ac:dyDescent="0.2">
      <c r="U8464" s="5"/>
    </row>
    <row r="8465" spans="21:21" x14ac:dyDescent="0.2">
      <c r="U8465" s="5"/>
    </row>
    <row r="8466" spans="21:21" x14ac:dyDescent="0.2">
      <c r="U8466" s="5"/>
    </row>
    <row r="8467" spans="21:21" x14ac:dyDescent="0.2">
      <c r="U8467" s="5"/>
    </row>
    <row r="8468" spans="21:21" x14ac:dyDescent="0.2">
      <c r="U8468" s="5"/>
    </row>
    <row r="8469" spans="21:21" x14ac:dyDescent="0.2">
      <c r="U8469" s="5"/>
    </row>
    <row r="8470" spans="21:21" x14ac:dyDescent="0.2">
      <c r="U8470" s="5"/>
    </row>
    <row r="8471" spans="21:21" x14ac:dyDescent="0.2">
      <c r="U8471" s="5"/>
    </row>
    <row r="8472" spans="21:21" x14ac:dyDescent="0.2">
      <c r="U8472" s="5"/>
    </row>
    <row r="8473" spans="21:21" x14ac:dyDescent="0.2">
      <c r="U8473" s="5"/>
    </row>
    <row r="8474" spans="21:21" x14ac:dyDescent="0.2">
      <c r="U8474" s="5"/>
    </row>
    <row r="8475" spans="21:21" x14ac:dyDescent="0.2">
      <c r="U8475" s="5"/>
    </row>
    <row r="8476" spans="21:21" x14ac:dyDescent="0.2">
      <c r="U8476" s="5"/>
    </row>
    <row r="8477" spans="21:21" x14ac:dyDescent="0.2">
      <c r="U8477" s="5"/>
    </row>
    <row r="8478" spans="21:21" x14ac:dyDescent="0.2">
      <c r="U8478" s="5"/>
    </row>
    <row r="8479" spans="21:21" x14ac:dyDescent="0.2">
      <c r="U8479" s="5"/>
    </row>
    <row r="8480" spans="21:21" x14ac:dyDescent="0.2">
      <c r="U8480" s="5"/>
    </row>
    <row r="8481" spans="21:21" x14ac:dyDescent="0.2">
      <c r="U8481" s="5"/>
    </row>
    <row r="8482" spans="21:21" x14ac:dyDescent="0.2">
      <c r="U8482" s="5"/>
    </row>
    <row r="8483" spans="21:21" x14ac:dyDescent="0.2">
      <c r="U8483" s="5"/>
    </row>
    <row r="8484" spans="21:21" x14ac:dyDescent="0.2">
      <c r="U8484" s="5"/>
    </row>
    <row r="8485" spans="21:21" x14ac:dyDescent="0.2">
      <c r="U8485" s="5"/>
    </row>
    <row r="8486" spans="21:21" x14ac:dyDescent="0.2">
      <c r="U8486" s="5"/>
    </row>
    <row r="8487" spans="21:21" x14ac:dyDescent="0.2">
      <c r="U8487" s="5"/>
    </row>
    <row r="8488" spans="21:21" x14ac:dyDescent="0.2">
      <c r="U8488" s="5"/>
    </row>
    <row r="8489" spans="21:21" x14ac:dyDescent="0.2">
      <c r="U8489" s="5"/>
    </row>
    <row r="8490" spans="21:21" x14ac:dyDescent="0.2">
      <c r="U8490" s="5"/>
    </row>
    <row r="8491" spans="21:21" x14ac:dyDescent="0.2">
      <c r="U8491" s="5"/>
    </row>
    <row r="8492" spans="21:21" x14ac:dyDescent="0.2">
      <c r="U8492" s="5"/>
    </row>
    <row r="8493" spans="21:21" x14ac:dyDescent="0.2">
      <c r="U8493" s="5"/>
    </row>
    <row r="8494" spans="21:21" x14ac:dyDescent="0.2">
      <c r="U8494" s="5"/>
    </row>
    <row r="8495" spans="21:21" x14ac:dyDescent="0.2">
      <c r="U8495" s="5"/>
    </row>
    <row r="8496" spans="21:21" x14ac:dyDescent="0.2">
      <c r="U8496" s="5"/>
    </row>
    <row r="8497" spans="21:21" x14ac:dyDescent="0.2">
      <c r="U8497" s="5"/>
    </row>
    <row r="8498" spans="21:21" x14ac:dyDescent="0.2">
      <c r="U8498" s="5"/>
    </row>
    <row r="8499" spans="21:21" x14ac:dyDescent="0.2">
      <c r="U8499" s="5"/>
    </row>
    <row r="8500" spans="21:21" x14ac:dyDescent="0.2">
      <c r="U8500" s="5"/>
    </row>
    <row r="8501" spans="21:21" x14ac:dyDescent="0.2">
      <c r="U8501" s="5"/>
    </row>
    <row r="8502" spans="21:21" x14ac:dyDescent="0.2">
      <c r="U8502" s="5"/>
    </row>
    <row r="8503" spans="21:21" x14ac:dyDescent="0.2">
      <c r="U8503" s="5"/>
    </row>
    <row r="8504" spans="21:21" x14ac:dyDescent="0.2">
      <c r="U8504" s="5"/>
    </row>
    <row r="8505" spans="21:21" x14ac:dyDescent="0.2">
      <c r="U8505" s="5"/>
    </row>
    <row r="8506" spans="21:21" x14ac:dyDescent="0.2">
      <c r="U8506" s="5"/>
    </row>
    <row r="8507" spans="21:21" x14ac:dyDescent="0.2">
      <c r="U8507" s="5"/>
    </row>
    <row r="8508" spans="21:21" x14ac:dyDescent="0.2">
      <c r="U8508" s="5"/>
    </row>
    <row r="8509" spans="21:21" x14ac:dyDescent="0.2">
      <c r="U8509" s="5"/>
    </row>
    <row r="8510" spans="21:21" x14ac:dyDescent="0.2">
      <c r="U8510" s="5"/>
    </row>
    <row r="8511" spans="21:21" x14ac:dyDescent="0.2">
      <c r="U8511" s="5"/>
    </row>
    <row r="8512" spans="21:21" x14ac:dyDescent="0.2">
      <c r="U8512" s="5"/>
    </row>
    <row r="8513" spans="21:21" x14ac:dyDescent="0.2">
      <c r="U8513" s="5"/>
    </row>
    <row r="8514" spans="21:21" x14ac:dyDescent="0.2">
      <c r="U8514" s="5"/>
    </row>
    <row r="8515" spans="21:21" x14ac:dyDescent="0.2">
      <c r="U8515" s="5"/>
    </row>
    <row r="8516" spans="21:21" x14ac:dyDescent="0.2">
      <c r="U8516" s="5"/>
    </row>
    <row r="8517" spans="21:21" x14ac:dyDescent="0.2">
      <c r="U8517" s="5"/>
    </row>
    <row r="8518" spans="21:21" x14ac:dyDescent="0.2">
      <c r="U8518" s="5"/>
    </row>
    <row r="8519" spans="21:21" x14ac:dyDescent="0.2">
      <c r="U8519" s="5"/>
    </row>
    <row r="8520" spans="21:21" x14ac:dyDescent="0.2">
      <c r="U8520" s="5"/>
    </row>
    <row r="8521" spans="21:21" x14ac:dyDescent="0.2">
      <c r="U8521" s="5"/>
    </row>
    <row r="8522" spans="21:21" x14ac:dyDescent="0.2">
      <c r="U8522" s="5"/>
    </row>
    <row r="8523" spans="21:21" x14ac:dyDescent="0.2">
      <c r="U8523" s="5"/>
    </row>
    <row r="8524" spans="21:21" x14ac:dyDescent="0.2">
      <c r="U8524" s="5"/>
    </row>
    <row r="8525" spans="21:21" x14ac:dyDescent="0.2">
      <c r="U8525" s="5"/>
    </row>
    <row r="8526" spans="21:21" x14ac:dyDescent="0.2">
      <c r="U8526" s="5"/>
    </row>
    <row r="8527" spans="21:21" x14ac:dyDescent="0.2">
      <c r="U8527" s="5"/>
    </row>
    <row r="8528" spans="21:21" x14ac:dyDescent="0.2">
      <c r="U8528" s="5"/>
    </row>
    <row r="8529" spans="21:21" x14ac:dyDescent="0.2">
      <c r="U8529" s="5"/>
    </row>
    <row r="8530" spans="21:21" x14ac:dyDescent="0.2">
      <c r="U8530" s="5"/>
    </row>
    <row r="8531" spans="21:21" x14ac:dyDescent="0.2">
      <c r="U8531" s="5"/>
    </row>
    <row r="8532" spans="21:21" x14ac:dyDescent="0.2">
      <c r="U8532" s="5"/>
    </row>
    <row r="8533" spans="21:21" x14ac:dyDescent="0.2">
      <c r="U8533" s="5"/>
    </row>
    <row r="8534" spans="21:21" x14ac:dyDescent="0.2">
      <c r="U8534" s="5"/>
    </row>
    <row r="8535" spans="21:21" x14ac:dyDescent="0.2">
      <c r="U8535" s="5"/>
    </row>
    <row r="8536" spans="21:21" x14ac:dyDescent="0.2">
      <c r="U8536" s="5"/>
    </row>
    <row r="8537" spans="21:21" x14ac:dyDescent="0.2">
      <c r="U8537" s="5"/>
    </row>
    <row r="8538" spans="21:21" x14ac:dyDescent="0.2">
      <c r="U8538" s="5"/>
    </row>
    <row r="8539" spans="21:21" x14ac:dyDescent="0.2">
      <c r="U8539" s="5"/>
    </row>
    <row r="8540" spans="21:21" x14ac:dyDescent="0.2">
      <c r="U8540" s="5"/>
    </row>
    <row r="8541" spans="21:21" x14ac:dyDescent="0.2">
      <c r="U8541" s="5"/>
    </row>
    <row r="8542" spans="21:21" x14ac:dyDescent="0.2">
      <c r="U8542" s="5"/>
    </row>
    <row r="8543" spans="21:21" x14ac:dyDescent="0.2">
      <c r="U8543" s="5"/>
    </row>
    <row r="8544" spans="21:21" x14ac:dyDescent="0.2">
      <c r="U8544" s="5"/>
    </row>
    <row r="8545" spans="21:21" x14ac:dyDescent="0.2">
      <c r="U8545" s="5"/>
    </row>
    <row r="8546" spans="21:21" x14ac:dyDescent="0.2">
      <c r="U8546" s="5"/>
    </row>
    <row r="8547" spans="21:21" x14ac:dyDescent="0.2">
      <c r="U8547" s="5"/>
    </row>
    <row r="8548" spans="21:21" x14ac:dyDescent="0.2">
      <c r="U8548" s="5"/>
    </row>
    <row r="8549" spans="21:21" x14ac:dyDescent="0.2">
      <c r="U8549" s="5"/>
    </row>
    <row r="8550" spans="21:21" x14ac:dyDescent="0.2">
      <c r="U8550" s="5"/>
    </row>
    <row r="8551" spans="21:21" x14ac:dyDescent="0.2">
      <c r="U8551" s="5"/>
    </row>
    <row r="8552" spans="21:21" x14ac:dyDescent="0.2">
      <c r="U8552" s="5"/>
    </row>
    <row r="8553" spans="21:21" x14ac:dyDescent="0.2">
      <c r="U8553" s="5"/>
    </row>
    <row r="8554" spans="21:21" x14ac:dyDescent="0.2">
      <c r="U8554" s="5"/>
    </row>
    <row r="8555" spans="21:21" x14ac:dyDescent="0.2">
      <c r="U8555" s="5"/>
    </row>
    <row r="8556" spans="21:21" x14ac:dyDescent="0.2">
      <c r="U8556" s="5"/>
    </row>
    <row r="8557" spans="21:21" x14ac:dyDescent="0.2">
      <c r="U8557" s="5"/>
    </row>
    <row r="8558" spans="21:21" x14ac:dyDescent="0.2">
      <c r="U8558" s="5"/>
    </row>
    <row r="8559" spans="21:21" x14ac:dyDescent="0.2">
      <c r="U8559" s="5"/>
    </row>
    <row r="8560" spans="21:21" x14ac:dyDescent="0.2">
      <c r="U8560" s="5"/>
    </row>
    <row r="8561" spans="21:21" x14ac:dyDescent="0.2">
      <c r="U8561" s="5"/>
    </row>
    <row r="8562" spans="21:21" x14ac:dyDescent="0.2">
      <c r="U8562" s="5"/>
    </row>
    <row r="8563" spans="21:21" x14ac:dyDescent="0.2">
      <c r="U8563" s="5"/>
    </row>
    <row r="8564" spans="21:21" x14ac:dyDescent="0.2">
      <c r="U8564" s="5"/>
    </row>
    <row r="8565" spans="21:21" x14ac:dyDescent="0.2">
      <c r="U8565" s="5"/>
    </row>
    <row r="8566" spans="21:21" x14ac:dyDescent="0.2">
      <c r="U8566" s="5"/>
    </row>
    <row r="8567" spans="21:21" x14ac:dyDescent="0.2">
      <c r="U8567" s="5"/>
    </row>
    <row r="8568" spans="21:21" x14ac:dyDescent="0.2">
      <c r="U8568" s="5"/>
    </row>
    <row r="8569" spans="21:21" x14ac:dyDescent="0.2">
      <c r="U8569" s="5"/>
    </row>
    <row r="8570" spans="21:21" x14ac:dyDescent="0.2">
      <c r="U8570" s="5"/>
    </row>
    <row r="8571" spans="21:21" x14ac:dyDescent="0.2">
      <c r="U8571" s="5"/>
    </row>
    <row r="8572" spans="21:21" x14ac:dyDescent="0.2">
      <c r="U8572" s="5"/>
    </row>
    <row r="8573" spans="21:21" x14ac:dyDescent="0.2">
      <c r="U8573" s="5"/>
    </row>
    <row r="8574" spans="21:21" x14ac:dyDescent="0.2">
      <c r="U8574" s="5"/>
    </row>
    <row r="8575" spans="21:21" x14ac:dyDescent="0.2">
      <c r="U8575" s="5"/>
    </row>
    <row r="8576" spans="21:21" x14ac:dyDescent="0.2">
      <c r="U8576" s="5"/>
    </row>
    <row r="8577" spans="21:21" x14ac:dyDescent="0.2">
      <c r="U8577" s="5"/>
    </row>
    <row r="8578" spans="21:21" x14ac:dyDescent="0.2">
      <c r="U8578" s="5"/>
    </row>
    <row r="8579" spans="21:21" x14ac:dyDescent="0.2">
      <c r="U8579" s="5"/>
    </row>
    <row r="8580" spans="21:21" x14ac:dyDescent="0.2">
      <c r="U8580" s="5"/>
    </row>
    <row r="8581" spans="21:21" x14ac:dyDescent="0.2">
      <c r="U8581" s="5"/>
    </row>
    <row r="8582" spans="21:21" x14ac:dyDescent="0.2">
      <c r="U8582" s="5"/>
    </row>
    <row r="8583" spans="21:21" x14ac:dyDescent="0.2">
      <c r="U8583" s="5"/>
    </row>
    <row r="8584" spans="21:21" x14ac:dyDescent="0.2">
      <c r="U8584" s="5"/>
    </row>
    <row r="8585" spans="21:21" x14ac:dyDescent="0.2">
      <c r="U8585" s="5"/>
    </row>
    <row r="8586" spans="21:21" x14ac:dyDescent="0.2">
      <c r="U8586" s="5"/>
    </row>
    <row r="8587" spans="21:21" x14ac:dyDescent="0.2">
      <c r="U8587" s="5"/>
    </row>
    <row r="8588" spans="21:21" x14ac:dyDescent="0.2">
      <c r="U8588" s="5"/>
    </row>
    <row r="8589" spans="21:21" x14ac:dyDescent="0.2">
      <c r="U8589" s="5"/>
    </row>
    <row r="8590" spans="21:21" x14ac:dyDescent="0.2">
      <c r="U8590" s="5"/>
    </row>
    <row r="8591" spans="21:21" x14ac:dyDescent="0.2">
      <c r="U8591" s="5"/>
    </row>
    <row r="8592" spans="21:21" x14ac:dyDescent="0.2">
      <c r="U8592" s="5"/>
    </row>
    <row r="8593" spans="21:21" x14ac:dyDescent="0.2">
      <c r="U8593" s="5"/>
    </row>
    <row r="8594" spans="21:21" x14ac:dyDescent="0.2">
      <c r="U8594" s="5"/>
    </row>
    <row r="8595" spans="21:21" x14ac:dyDescent="0.2">
      <c r="U8595" s="5"/>
    </row>
    <row r="8596" spans="21:21" x14ac:dyDescent="0.2">
      <c r="U8596" s="5"/>
    </row>
    <row r="8597" spans="21:21" x14ac:dyDescent="0.2">
      <c r="U8597" s="5"/>
    </row>
    <row r="8598" spans="21:21" x14ac:dyDescent="0.2">
      <c r="U8598" s="5"/>
    </row>
    <row r="8599" spans="21:21" x14ac:dyDescent="0.2">
      <c r="U8599" s="5"/>
    </row>
    <row r="8600" spans="21:21" x14ac:dyDescent="0.2">
      <c r="U8600" s="5"/>
    </row>
    <row r="8601" spans="21:21" x14ac:dyDescent="0.2">
      <c r="U8601" s="5"/>
    </row>
    <row r="8602" spans="21:21" x14ac:dyDescent="0.2">
      <c r="U8602" s="5"/>
    </row>
    <row r="8603" spans="21:21" x14ac:dyDescent="0.2">
      <c r="U8603" s="5"/>
    </row>
    <row r="8604" spans="21:21" x14ac:dyDescent="0.2">
      <c r="U8604" s="5"/>
    </row>
    <row r="8605" spans="21:21" x14ac:dyDescent="0.2">
      <c r="U8605" s="5"/>
    </row>
    <row r="8606" spans="21:21" x14ac:dyDescent="0.2">
      <c r="U8606" s="5"/>
    </row>
    <row r="8607" spans="21:21" x14ac:dyDescent="0.2">
      <c r="U8607" s="5"/>
    </row>
    <row r="8608" spans="21:21" x14ac:dyDescent="0.2">
      <c r="U8608" s="5"/>
    </row>
    <row r="8609" spans="21:21" x14ac:dyDescent="0.2">
      <c r="U8609" s="5"/>
    </row>
    <row r="8610" spans="21:21" x14ac:dyDescent="0.2">
      <c r="U8610" s="5"/>
    </row>
    <row r="8611" spans="21:21" x14ac:dyDescent="0.2">
      <c r="U8611" s="5"/>
    </row>
    <row r="8612" spans="21:21" x14ac:dyDescent="0.2">
      <c r="U8612" s="5"/>
    </row>
    <row r="8613" spans="21:21" x14ac:dyDescent="0.2">
      <c r="U8613" s="5"/>
    </row>
    <row r="8614" spans="21:21" x14ac:dyDescent="0.2">
      <c r="U8614" s="5"/>
    </row>
    <row r="8615" spans="21:21" x14ac:dyDescent="0.2">
      <c r="U8615" s="5"/>
    </row>
    <row r="8616" spans="21:21" x14ac:dyDescent="0.2">
      <c r="U8616" s="5"/>
    </row>
    <row r="8617" spans="21:21" x14ac:dyDescent="0.2">
      <c r="U8617" s="5"/>
    </row>
    <row r="8618" spans="21:21" x14ac:dyDescent="0.2">
      <c r="U8618" s="5"/>
    </row>
    <row r="8619" spans="21:21" x14ac:dyDescent="0.2">
      <c r="U8619" s="5"/>
    </row>
    <row r="8620" spans="21:21" x14ac:dyDescent="0.2">
      <c r="U8620" s="5"/>
    </row>
    <row r="8621" spans="21:21" x14ac:dyDescent="0.2">
      <c r="U8621" s="5"/>
    </row>
    <row r="8622" spans="21:21" x14ac:dyDescent="0.2">
      <c r="U8622" s="5"/>
    </row>
    <row r="8623" spans="21:21" x14ac:dyDescent="0.2">
      <c r="U8623" s="5"/>
    </row>
    <row r="8624" spans="21:21" x14ac:dyDescent="0.2">
      <c r="U8624" s="5"/>
    </row>
    <row r="8625" spans="21:21" x14ac:dyDescent="0.2">
      <c r="U8625" s="5"/>
    </row>
    <row r="8626" spans="21:21" x14ac:dyDescent="0.2">
      <c r="U8626" s="5"/>
    </row>
    <row r="8627" spans="21:21" x14ac:dyDescent="0.2">
      <c r="U8627" s="5"/>
    </row>
    <row r="8628" spans="21:21" x14ac:dyDescent="0.2">
      <c r="U8628" s="5"/>
    </row>
    <row r="8629" spans="21:21" x14ac:dyDescent="0.2">
      <c r="U8629" s="5"/>
    </row>
    <row r="8630" spans="21:21" x14ac:dyDescent="0.2">
      <c r="U8630" s="5"/>
    </row>
    <row r="8631" spans="21:21" x14ac:dyDescent="0.2">
      <c r="U8631" s="5"/>
    </row>
    <row r="8632" spans="21:21" x14ac:dyDescent="0.2">
      <c r="U8632" s="5"/>
    </row>
    <row r="8633" spans="21:21" x14ac:dyDescent="0.2">
      <c r="U8633" s="5"/>
    </row>
    <row r="8634" spans="21:21" x14ac:dyDescent="0.2">
      <c r="U8634" s="5"/>
    </row>
    <row r="8635" spans="21:21" x14ac:dyDescent="0.2">
      <c r="U8635" s="5"/>
    </row>
    <row r="8636" spans="21:21" x14ac:dyDescent="0.2">
      <c r="U8636" s="5"/>
    </row>
    <row r="8637" spans="21:21" x14ac:dyDescent="0.2">
      <c r="U8637" s="5"/>
    </row>
    <row r="8638" spans="21:21" x14ac:dyDescent="0.2">
      <c r="U8638" s="5"/>
    </row>
    <row r="8639" spans="21:21" x14ac:dyDescent="0.2">
      <c r="U8639" s="5"/>
    </row>
    <row r="8640" spans="21:21" x14ac:dyDescent="0.2">
      <c r="U8640" s="5"/>
    </row>
    <row r="8641" spans="21:21" x14ac:dyDescent="0.2">
      <c r="U8641" s="5"/>
    </row>
    <row r="8642" spans="21:21" x14ac:dyDescent="0.2">
      <c r="U8642" s="5"/>
    </row>
    <row r="8643" spans="21:21" x14ac:dyDescent="0.2">
      <c r="U8643" s="5"/>
    </row>
    <row r="8644" spans="21:21" x14ac:dyDescent="0.2">
      <c r="U8644" s="5"/>
    </row>
    <row r="8645" spans="21:21" x14ac:dyDescent="0.2">
      <c r="U8645" s="5"/>
    </row>
    <row r="8646" spans="21:21" x14ac:dyDescent="0.2">
      <c r="U8646" s="5"/>
    </row>
    <row r="8647" spans="21:21" x14ac:dyDescent="0.2">
      <c r="U8647" s="5"/>
    </row>
    <row r="8648" spans="21:21" x14ac:dyDescent="0.2">
      <c r="U8648" s="5"/>
    </row>
    <row r="8649" spans="21:21" x14ac:dyDescent="0.2">
      <c r="U8649" s="5"/>
    </row>
    <row r="8650" spans="21:21" x14ac:dyDescent="0.2">
      <c r="U8650" s="5"/>
    </row>
    <row r="8651" spans="21:21" x14ac:dyDescent="0.2">
      <c r="U8651" s="5"/>
    </row>
    <row r="8652" spans="21:21" x14ac:dyDescent="0.2">
      <c r="U8652" s="5"/>
    </row>
    <row r="8653" spans="21:21" x14ac:dyDescent="0.2">
      <c r="U8653" s="5"/>
    </row>
    <row r="8654" spans="21:21" x14ac:dyDescent="0.2">
      <c r="U8654" s="5"/>
    </row>
    <row r="8655" spans="21:21" x14ac:dyDescent="0.2">
      <c r="U8655" s="5"/>
    </row>
    <row r="8656" spans="21:21" x14ac:dyDescent="0.2">
      <c r="U8656" s="5"/>
    </row>
    <row r="8657" spans="21:21" x14ac:dyDescent="0.2">
      <c r="U8657" s="5"/>
    </row>
    <row r="8658" spans="21:21" x14ac:dyDescent="0.2">
      <c r="U8658" s="5"/>
    </row>
    <row r="8659" spans="21:21" x14ac:dyDescent="0.2">
      <c r="U8659" s="5"/>
    </row>
    <row r="8660" spans="21:21" x14ac:dyDescent="0.2">
      <c r="U8660" s="5"/>
    </row>
    <row r="8661" spans="21:21" x14ac:dyDescent="0.2">
      <c r="U8661" s="5"/>
    </row>
    <row r="8662" spans="21:21" x14ac:dyDescent="0.2">
      <c r="U8662" s="5"/>
    </row>
    <row r="8663" spans="21:21" x14ac:dyDescent="0.2">
      <c r="U8663" s="5"/>
    </row>
    <row r="8664" spans="21:21" x14ac:dyDescent="0.2">
      <c r="U8664" s="5"/>
    </row>
    <row r="8665" spans="21:21" x14ac:dyDescent="0.2">
      <c r="U8665" s="5"/>
    </row>
    <row r="8666" spans="21:21" x14ac:dyDescent="0.2">
      <c r="U8666" s="5"/>
    </row>
    <row r="8667" spans="21:21" x14ac:dyDescent="0.2">
      <c r="U8667" s="5"/>
    </row>
    <row r="8668" spans="21:21" x14ac:dyDescent="0.2">
      <c r="U8668" s="5"/>
    </row>
    <row r="8669" spans="21:21" x14ac:dyDescent="0.2">
      <c r="U8669" s="5"/>
    </row>
    <row r="8670" spans="21:21" x14ac:dyDescent="0.2">
      <c r="U8670" s="5"/>
    </row>
    <row r="8671" spans="21:21" x14ac:dyDescent="0.2">
      <c r="U8671" s="5"/>
    </row>
    <row r="8672" spans="21:21" x14ac:dyDescent="0.2">
      <c r="U8672" s="5"/>
    </row>
    <row r="8673" spans="21:21" x14ac:dyDescent="0.2">
      <c r="U8673" s="5"/>
    </row>
    <row r="8674" spans="21:21" x14ac:dyDescent="0.2">
      <c r="U8674" s="5"/>
    </row>
    <row r="8675" spans="21:21" x14ac:dyDescent="0.2">
      <c r="U8675" s="5"/>
    </row>
    <row r="8676" spans="21:21" x14ac:dyDescent="0.2">
      <c r="U8676" s="5"/>
    </row>
    <row r="8677" spans="21:21" x14ac:dyDescent="0.2">
      <c r="U8677" s="5"/>
    </row>
    <row r="8678" spans="21:21" x14ac:dyDescent="0.2">
      <c r="U8678" s="5"/>
    </row>
    <row r="8679" spans="21:21" x14ac:dyDescent="0.2">
      <c r="U8679" s="5"/>
    </row>
    <row r="8680" spans="21:21" x14ac:dyDescent="0.2">
      <c r="U8680" s="5"/>
    </row>
    <row r="8681" spans="21:21" x14ac:dyDescent="0.2">
      <c r="U8681" s="5"/>
    </row>
    <row r="8682" spans="21:21" x14ac:dyDescent="0.2">
      <c r="U8682" s="5"/>
    </row>
    <row r="8683" spans="21:21" x14ac:dyDescent="0.2">
      <c r="U8683" s="5"/>
    </row>
    <row r="8684" spans="21:21" x14ac:dyDescent="0.2">
      <c r="U8684" s="5"/>
    </row>
    <row r="8685" spans="21:21" x14ac:dyDescent="0.2">
      <c r="U8685" s="5"/>
    </row>
    <row r="8686" spans="21:21" x14ac:dyDescent="0.2">
      <c r="U8686" s="5"/>
    </row>
    <row r="8687" spans="21:21" x14ac:dyDescent="0.2">
      <c r="U8687" s="5"/>
    </row>
    <row r="8688" spans="21:21" x14ac:dyDescent="0.2">
      <c r="U8688" s="5"/>
    </row>
    <row r="8689" spans="21:21" x14ac:dyDescent="0.2">
      <c r="U8689" s="5"/>
    </row>
    <row r="8690" spans="21:21" x14ac:dyDescent="0.2">
      <c r="U8690" s="5"/>
    </row>
    <row r="8691" spans="21:21" x14ac:dyDescent="0.2">
      <c r="U8691" s="5"/>
    </row>
    <row r="8692" spans="21:21" x14ac:dyDescent="0.2">
      <c r="U8692" s="5"/>
    </row>
    <row r="8693" spans="21:21" x14ac:dyDescent="0.2">
      <c r="U8693" s="5"/>
    </row>
    <row r="8694" spans="21:21" x14ac:dyDescent="0.2">
      <c r="U8694" s="5"/>
    </row>
    <row r="8695" spans="21:21" x14ac:dyDescent="0.2">
      <c r="U8695" s="5"/>
    </row>
    <row r="8696" spans="21:21" x14ac:dyDescent="0.2">
      <c r="U8696" s="5"/>
    </row>
    <row r="8697" spans="21:21" x14ac:dyDescent="0.2">
      <c r="U8697" s="5"/>
    </row>
    <row r="8698" spans="21:21" x14ac:dyDescent="0.2">
      <c r="U8698" s="5"/>
    </row>
    <row r="8699" spans="21:21" x14ac:dyDescent="0.2">
      <c r="U8699" s="5"/>
    </row>
    <row r="8700" spans="21:21" x14ac:dyDescent="0.2">
      <c r="U8700" s="5"/>
    </row>
    <row r="8701" spans="21:21" x14ac:dyDescent="0.2">
      <c r="U8701" s="5"/>
    </row>
    <row r="8702" spans="21:21" x14ac:dyDescent="0.2">
      <c r="U8702" s="5"/>
    </row>
    <row r="8703" spans="21:21" x14ac:dyDescent="0.2">
      <c r="U8703" s="5"/>
    </row>
    <row r="8704" spans="21:21" x14ac:dyDescent="0.2">
      <c r="U8704" s="5"/>
    </row>
    <row r="8705" spans="21:21" x14ac:dyDescent="0.2">
      <c r="U8705" s="5"/>
    </row>
    <row r="8706" spans="21:21" x14ac:dyDescent="0.2">
      <c r="U8706" s="5"/>
    </row>
    <row r="8707" spans="21:21" x14ac:dyDescent="0.2">
      <c r="U8707" s="5"/>
    </row>
    <row r="8708" spans="21:21" x14ac:dyDescent="0.2">
      <c r="U8708" s="5"/>
    </row>
    <row r="8709" spans="21:21" x14ac:dyDescent="0.2">
      <c r="U8709" s="5"/>
    </row>
    <row r="8710" spans="21:21" x14ac:dyDescent="0.2">
      <c r="U8710" s="5"/>
    </row>
    <row r="8711" spans="21:21" x14ac:dyDescent="0.2">
      <c r="U8711" s="5"/>
    </row>
    <row r="8712" spans="21:21" x14ac:dyDescent="0.2">
      <c r="U8712" s="5"/>
    </row>
    <row r="8713" spans="21:21" x14ac:dyDescent="0.2">
      <c r="U8713" s="5"/>
    </row>
    <row r="8714" spans="21:21" x14ac:dyDescent="0.2">
      <c r="U8714" s="5"/>
    </row>
    <row r="8715" spans="21:21" x14ac:dyDescent="0.2">
      <c r="U8715" s="5"/>
    </row>
    <row r="8716" spans="21:21" x14ac:dyDescent="0.2">
      <c r="U8716" s="5"/>
    </row>
    <row r="8717" spans="21:21" x14ac:dyDescent="0.2">
      <c r="U8717" s="5"/>
    </row>
    <row r="8718" spans="21:21" x14ac:dyDescent="0.2">
      <c r="U8718" s="5"/>
    </row>
    <row r="8719" spans="21:21" x14ac:dyDescent="0.2">
      <c r="U8719" s="5"/>
    </row>
    <row r="8720" spans="21:21" x14ac:dyDescent="0.2">
      <c r="U8720" s="5"/>
    </row>
    <row r="8721" spans="21:21" x14ac:dyDescent="0.2">
      <c r="U8721" s="5"/>
    </row>
    <row r="8722" spans="21:21" x14ac:dyDescent="0.2">
      <c r="U8722" s="5"/>
    </row>
    <row r="8723" spans="21:21" x14ac:dyDescent="0.2">
      <c r="U8723" s="5"/>
    </row>
    <row r="8724" spans="21:21" x14ac:dyDescent="0.2">
      <c r="U8724" s="5"/>
    </row>
    <row r="8725" spans="21:21" x14ac:dyDescent="0.2">
      <c r="U8725" s="5"/>
    </row>
    <row r="8726" spans="21:21" x14ac:dyDescent="0.2">
      <c r="U8726" s="5"/>
    </row>
    <row r="8727" spans="21:21" x14ac:dyDescent="0.2">
      <c r="U8727" s="5"/>
    </row>
    <row r="8728" spans="21:21" x14ac:dyDescent="0.2">
      <c r="U8728" s="5"/>
    </row>
    <row r="8729" spans="21:21" x14ac:dyDescent="0.2">
      <c r="U8729" s="5"/>
    </row>
    <row r="8730" spans="21:21" x14ac:dyDescent="0.2">
      <c r="U8730" s="5"/>
    </row>
    <row r="8731" spans="21:21" x14ac:dyDescent="0.2">
      <c r="U8731" s="5"/>
    </row>
    <row r="8732" spans="21:21" x14ac:dyDescent="0.2">
      <c r="U8732" s="5"/>
    </row>
    <row r="8733" spans="21:21" x14ac:dyDescent="0.2">
      <c r="U8733" s="5"/>
    </row>
    <row r="8734" spans="21:21" x14ac:dyDescent="0.2">
      <c r="U8734" s="5"/>
    </row>
    <row r="8735" spans="21:21" x14ac:dyDescent="0.2">
      <c r="U8735" s="5"/>
    </row>
    <row r="8736" spans="21:21" x14ac:dyDescent="0.2">
      <c r="U8736" s="5"/>
    </row>
    <row r="8737" spans="21:21" x14ac:dyDescent="0.2">
      <c r="U8737" s="5"/>
    </row>
    <row r="8738" spans="21:21" x14ac:dyDescent="0.2">
      <c r="U8738" s="5"/>
    </row>
    <row r="8739" spans="21:21" x14ac:dyDescent="0.2">
      <c r="U8739" s="5"/>
    </row>
    <row r="8740" spans="21:21" x14ac:dyDescent="0.2">
      <c r="U8740" s="5"/>
    </row>
    <row r="8741" spans="21:21" x14ac:dyDescent="0.2">
      <c r="U8741" s="5"/>
    </row>
    <row r="8742" spans="21:21" x14ac:dyDescent="0.2">
      <c r="U8742" s="5"/>
    </row>
    <row r="8743" spans="21:21" x14ac:dyDescent="0.2">
      <c r="U8743" s="5"/>
    </row>
    <row r="8744" spans="21:21" x14ac:dyDescent="0.2">
      <c r="U8744" s="5"/>
    </row>
    <row r="8745" spans="21:21" x14ac:dyDescent="0.2">
      <c r="U8745" s="5"/>
    </row>
    <row r="8746" spans="21:21" x14ac:dyDescent="0.2">
      <c r="U8746" s="5"/>
    </row>
    <row r="8747" spans="21:21" x14ac:dyDescent="0.2">
      <c r="U8747" s="5"/>
    </row>
    <row r="8748" spans="21:21" x14ac:dyDescent="0.2">
      <c r="U8748" s="5"/>
    </row>
    <row r="8749" spans="21:21" x14ac:dyDescent="0.2">
      <c r="U8749" s="5"/>
    </row>
    <row r="8750" spans="21:21" x14ac:dyDescent="0.2">
      <c r="U8750" s="5"/>
    </row>
    <row r="8751" spans="21:21" x14ac:dyDescent="0.2">
      <c r="U8751" s="5"/>
    </row>
    <row r="8752" spans="21:21" x14ac:dyDescent="0.2">
      <c r="U8752" s="5"/>
    </row>
    <row r="8753" spans="21:21" x14ac:dyDescent="0.2">
      <c r="U8753" s="5"/>
    </row>
    <row r="8754" spans="21:21" x14ac:dyDescent="0.2">
      <c r="U8754" s="5"/>
    </row>
    <row r="8755" spans="21:21" x14ac:dyDescent="0.2">
      <c r="U8755" s="5"/>
    </row>
    <row r="8756" spans="21:21" x14ac:dyDescent="0.2">
      <c r="U8756" s="5"/>
    </row>
    <row r="8757" spans="21:21" x14ac:dyDescent="0.2">
      <c r="U8757" s="5"/>
    </row>
    <row r="8758" spans="21:21" x14ac:dyDescent="0.2">
      <c r="U8758" s="5"/>
    </row>
    <row r="8759" spans="21:21" x14ac:dyDescent="0.2">
      <c r="U8759" s="5"/>
    </row>
    <row r="8760" spans="21:21" x14ac:dyDescent="0.2">
      <c r="U8760" s="5"/>
    </row>
    <row r="8761" spans="21:21" x14ac:dyDescent="0.2">
      <c r="U8761" s="5"/>
    </row>
    <row r="8762" spans="21:21" x14ac:dyDescent="0.2">
      <c r="U8762" s="5"/>
    </row>
    <row r="8763" spans="21:21" x14ac:dyDescent="0.2">
      <c r="U8763" s="5"/>
    </row>
    <row r="8764" spans="21:21" x14ac:dyDescent="0.2">
      <c r="U8764" s="5"/>
    </row>
    <row r="8765" spans="21:21" x14ac:dyDescent="0.2">
      <c r="U8765" s="5"/>
    </row>
    <row r="8766" spans="21:21" x14ac:dyDescent="0.2">
      <c r="U8766" s="5"/>
    </row>
    <row r="8767" spans="21:21" x14ac:dyDescent="0.2">
      <c r="U8767" s="5"/>
    </row>
    <row r="8768" spans="21:21" x14ac:dyDescent="0.2">
      <c r="U8768" s="5"/>
    </row>
    <row r="8769" spans="21:21" x14ac:dyDescent="0.2">
      <c r="U8769" s="5"/>
    </row>
    <row r="8770" spans="21:21" x14ac:dyDescent="0.2">
      <c r="U8770" s="5"/>
    </row>
    <row r="8771" spans="21:21" x14ac:dyDescent="0.2">
      <c r="U8771" s="5"/>
    </row>
    <row r="8772" spans="21:21" x14ac:dyDescent="0.2">
      <c r="U8772" s="5"/>
    </row>
    <row r="8773" spans="21:21" x14ac:dyDescent="0.2">
      <c r="U8773" s="5"/>
    </row>
    <row r="8774" spans="21:21" x14ac:dyDescent="0.2">
      <c r="U8774" s="5"/>
    </row>
    <row r="8775" spans="21:21" x14ac:dyDescent="0.2">
      <c r="U8775" s="5"/>
    </row>
    <row r="8776" spans="21:21" x14ac:dyDescent="0.2">
      <c r="U8776" s="5"/>
    </row>
    <row r="8777" spans="21:21" x14ac:dyDescent="0.2">
      <c r="U8777" s="5"/>
    </row>
    <row r="8778" spans="21:21" x14ac:dyDescent="0.2">
      <c r="U8778" s="5"/>
    </row>
    <row r="8779" spans="21:21" x14ac:dyDescent="0.2">
      <c r="U8779" s="5"/>
    </row>
    <row r="8780" spans="21:21" x14ac:dyDescent="0.2">
      <c r="U8780" s="5"/>
    </row>
    <row r="8781" spans="21:21" x14ac:dyDescent="0.2">
      <c r="U8781" s="5"/>
    </row>
    <row r="8782" spans="21:21" x14ac:dyDescent="0.2">
      <c r="U8782" s="5"/>
    </row>
    <row r="8783" spans="21:21" x14ac:dyDescent="0.2">
      <c r="U8783" s="5"/>
    </row>
    <row r="8784" spans="21:21" x14ac:dyDescent="0.2">
      <c r="U8784" s="5"/>
    </row>
    <row r="8785" spans="21:21" x14ac:dyDescent="0.2">
      <c r="U8785" s="5"/>
    </row>
    <row r="8786" spans="21:21" x14ac:dyDescent="0.2">
      <c r="U8786" s="5"/>
    </row>
    <row r="8787" spans="21:21" x14ac:dyDescent="0.2">
      <c r="U8787" s="5"/>
    </row>
    <row r="8788" spans="21:21" x14ac:dyDescent="0.2">
      <c r="U8788" s="5"/>
    </row>
    <row r="8789" spans="21:21" x14ac:dyDescent="0.2">
      <c r="U8789" s="5"/>
    </row>
    <row r="8790" spans="21:21" x14ac:dyDescent="0.2">
      <c r="U8790" s="5"/>
    </row>
    <row r="8791" spans="21:21" x14ac:dyDescent="0.2">
      <c r="U8791" s="5"/>
    </row>
    <row r="8792" spans="21:21" x14ac:dyDescent="0.2">
      <c r="U8792" s="5"/>
    </row>
    <row r="8793" spans="21:21" x14ac:dyDescent="0.2">
      <c r="U8793" s="5"/>
    </row>
    <row r="8794" spans="21:21" x14ac:dyDescent="0.2">
      <c r="U8794" s="5"/>
    </row>
    <row r="8795" spans="21:21" x14ac:dyDescent="0.2">
      <c r="U8795" s="5"/>
    </row>
    <row r="8796" spans="21:21" x14ac:dyDescent="0.2">
      <c r="U8796" s="5"/>
    </row>
    <row r="8797" spans="21:21" x14ac:dyDescent="0.2">
      <c r="U8797" s="5"/>
    </row>
    <row r="8798" spans="21:21" x14ac:dyDescent="0.2">
      <c r="U8798" s="5"/>
    </row>
    <row r="8799" spans="21:21" x14ac:dyDescent="0.2">
      <c r="U8799" s="5"/>
    </row>
    <row r="8800" spans="21:21" x14ac:dyDescent="0.2">
      <c r="U8800" s="5"/>
    </row>
    <row r="8801" spans="21:21" x14ac:dyDescent="0.2">
      <c r="U8801" s="5"/>
    </row>
    <row r="8802" spans="21:21" x14ac:dyDescent="0.2">
      <c r="U8802" s="5"/>
    </row>
    <row r="8803" spans="21:21" x14ac:dyDescent="0.2">
      <c r="U8803" s="5"/>
    </row>
    <row r="8804" spans="21:21" x14ac:dyDescent="0.2">
      <c r="U8804" s="5"/>
    </row>
    <row r="8805" spans="21:21" x14ac:dyDescent="0.2">
      <c r="U8805" s="5"/>
    </row>
    <row r="8806" spans="21:21" x14ac:dyDescent="0.2">
      <c r="U8806" s="5"/>
    </row>
    <row r="8807" spans="21:21" x14ac:dyDescent="0.2">
      <c r="U8807" s="5"/>
    </row>
    <row r="8808" spans="21:21" x14ac:dyDescent="0.2">
      <c r="U8808" s="5"/>
    </row>
    <row r="8809" spans="21:21" x14ac:dyDescent="0.2">
      <c r="U8809" s="5"/>
    </row>
    <row r="8810" spans="21:21" x14ac:dyDescent="0.2">
      <c r="U8810" s="5"/>
    </row>
    <row r="8811" spans="21:21" x14ac:dyDescent="0.2">
      <c r="U8811" s="5"/>
    </row>
    <row r="8812" spans="21:21" x14ac:dyDescent="0.2">
      <c r="U8812" s="5"/>
    </row>
    <row r="8813" spans="21:21" x14ac:dyDescent="0.2">
      <c r="U8813" s="5"/>
    </row>
    <row r="8814" spans="21:21" x14ac:dyDescent="0.2">
      <c r="U8814" s="5"/>
    </row>
    <row r="8815" spans="21:21" x14ac:dyDescent="0.2">
      <c r="U8815" s="5"/>
    </row>
    <row r="8816" spans="21:21" x14ac:dyDescent="0.2">
      <c r="U8816" s="5"/>
    </row>
    <row r="8817" spans="21:21" x14ac:dyDescent="0.2">
      <c r="U8817" s="5"/>
    </row>
    <row r="8818" spans="21:21" x14ac:dyDescent="0.2">
      <c r="U8818" s="5"/>
    </row>
    <row r="8819" spans="21:21" x14ac:dyDescent="0.2">
      <c r="U8819" s="5"/>
    </row>
    <row r="8820" spans="21:21" x14ac:dyDescent="0.2">
      <c r="U8820" s="5"/>
    </row>
    <row r="8821" spans="21:21" x14ac:dyDescent="0.2">
      <c r="U8821" s="5"/>
    </row>
    <row r="8822" spans="21:21" x14ac:dyDescent="0.2">
      <c r="U8822" s="5"/>
    </row>
    <row r="8823" spans="21:21" x14ac:dyDescent="0.2">
      <c r="U8823" s="5"/>
    </row>
    <row r="8824" spans="21:21" x14ac:dyDescent="0.2">
      <c r="U8824" s="5"/>
    </row>
    <row r="8825" spans="21:21" x14ac:dyDescent="0.2">
      <c r="U8825" s="5"/>
    </row>
    <row r="8826" spans="21:21" x14ac:dyDescent="0.2">
      <c r="U8826" s="5"/>
    </row>
    <row r="8827" spans="21:21" x14ac:dyDescent="0.2">
      <c r="U8827" s="5"/>
    </row>
    <row r="8828" spans="21:21" x14ac:dyDescent="0.2">
      <c r="U8828" s="5"/>
    </row>
    <row r="8829" spans="21:21" x14ac:dyDescent="0.2">
      <c r="U8829" s="5"/>
    </row>
    <row r="8830" spans="21:21" x14ac:dyDescent="0.2">
      <c r="U8830" s="5"/>
    </row>
    <row r="8831" spans="21:21" x14ac:dyDescent="0.2">
      <c r="U8831" s="5"/>
    </row>
    <row r="8832" spans="21:21" x14ac:dyDescent="0.2">
      <c r="U8832" s="5"/>
    </row>
    <row r="8833" spans="21:21" x14ac:dyDescent="0.2">
      <c r="U8833" s="5"/>
    </row>
    <row r="8834" spans="21:21" x14ac:dyDescent="0.2">
      <c r="U8834" s="5"/>
    </row>
    <row r="8835" spans="21:21" x14ac:dyDescent="0.2">
      <c r="U8835" s="5"/>
    </row>
    <row r="8836" spans="21:21" x14ac:dyDescent="0.2">
      <c r="U8836" s="5"/>
    </row>
    <row r="8837" spans="21:21" x14ac:dyDescent="0.2">
      <c r="U8837" s="5"/>
    </row>
    <row r="8838" spans="21:21" x14ac:dyDescent="0.2">
      <c r="U8838" s="5"/>
    </row>
    <row r="8839" spans="21:21" x14ac:dyDescent="0.2">
      <c r="U8839" s="5"/>
    </row>
    <row r="8840" spans="21:21" x14ac:dyDescent="0.2">
      <c r="U8840" s="5"/>
    </row>
    <row r="8841" spans="21:21" x14ac:dyDescent="0.2">
      <c r="U8841" s="5"/>
    </row>
    <row r="8842" spans="21:21" x14ac:dyDescent="0.2">
      <c r="U8842" s="5"/>
    </row>
    <row r="8843" spans="21:21" x14ac:dyDescent="0.2">
      <c r="U8843" s="5"/>
    </row>
    <row r="8844" spans="21:21" x14ac:dyDescent="0.2">
      <c r="U8844" s="5"/>
    </row>
    <row r="8845" spans="21:21" x14ac:dyDescent="0.2">
      <c r="U8845" s="5"/>
    </row>
    <row r="8846" spans="21:21" x14ac:dyDescent="0.2">
      <c r="U8846" s="5"/>
    </row>
    <row r="8847" spans="21:21" x14ac:dyDescent="0.2">
      <c r="U8847" s="5"/>
    </row>
    <row r="8848" spans="21:21" x14ac:dyDescent="0.2">
      <c r="U8848" s="5"/>
    </row>
    <row r="8849" spans="21:21" x14ac:dyDescent="0.2">
      <c r="U8849" s="5"/>
    </row>
    <row r="8850" spans="21:21" x14ac:dyDescent="0.2">
      <c r="U8850" s="5"/>
    </row>
    <row r="8851" spans="21:21" x14ac:dyDescent="0.2">
      <c r="U8851" s="5"/>
    </row>
    <row r="8852" spans="21:21" x14ac:dyDescent="0.2">
      <c r="U8852" s="5"/>
    </row>
    <row r="8853" spans="21:21" x14ac:dyDescent="0.2">
      <c r="U8853" s="5"/>
    </row>
    <row r="8854" spans="21:21" x14ac:dyDescent="0.2">
      <c r="U8854" s="5"/>
    </row>
    <row r="8855" spans="21:21" x14ac:dyDescent="0.2">
      <c r="U8855" s="5"/>
    </row>
    <row r="8856" spans="21:21" x14ac:dyDescent="0.2">
      <c r="U8856" s="5"/>
    </row>
    <row r="8857" spans="21:21" x14ac:dyDescent="0.2">
      <c r="U8857" s="5"/>
    </row>
    <row r="8858" spans="21:21" x14ac:dyDescent="0.2">
      <c r="U8858" s="5"/>
    </row>
    <row r="8859" spans="21:21" x14ac:dyDescent="0.2">
      <c r="U8859" s="5"/>
    </row>
    <row r="8860" spans="21:21" x14ac:dyDescent="0.2">
      <c r="U8860" s="5"/>
    </row>
    <row r="8861" spans="21:21" x14ac:dyDescent="0.2">
      <c r="U8861" s="5"/>
    </row>
    <row r="8862" spans="21:21" x14ac:dyDescent="0.2">
      <c r="U8862" s="5"/>
    </row>
    <row r="8863" spans="21:21" x14ac:dyDescent="0.2">
      <c r="U8863" s="5"/>
    </row>
    <row r="8864" spans="21:21" x14ac:dyDescent="0.2">
      <c r="U8864" s="5"/>
    </row>
    <row r="8865" spans="21:21" x14ac:dyDescent="0.2">
      <c r="U8865" s="5"/>
    </row>
    <row r="8866" spans="21:21" x14ac:dyDescent="0.2">
      <c r="U8866" s="5"/>
    </row>
    <row r="8867" spans="21:21" x14ac:dyDescent="0.2">
      <c r="U8867" s="5"/>
    </row>
    <row r="8868" spans="21:21" x14ac:dyDescent="0.2">
      <c r="U8868" s="5"/>
    </row>
    <row r="8869" spans="21:21" x14ac:dyDescent="0.2">
      <c r="U8869" s="5"/>
    </row>
    <row r="8870" spans="21:21" x14ac:dyDescent="0.2">
      <c r="U8870" s="5"/>
    </row>
    <row r="8871" spans="21:21" x14ac:dyDescent="0.2">
      <c r="U8871" s="5"/>
    </row>
    <row r="8872" spans="21:21" x14ac:dyDescent="0.2">
      <c r="U8872" s="5"/>
    </row>
    <row r="8873" spans="21:21" x14ac:dyDescent="0.2">
      <c r="U8873" s="5"/>
    </row>
    <row r="8874" spans="21:21" x14ac:dyDescent="0.2">
      <c r="U8874" s="5"/>
    </row>
    <row r="8875" spans="21:21" x14ac:dyDescent="0.2">
      <c r="U8875" s="5"/>
    </row>
    <row r="8876" spans="21:21" x14ac:dyDescent="0.2">
      <c r="U8876" s="5"/>
    </row>
    <row r="8877" spans="21:21" x14ac:dyDescent="0.2">
      <c r="U8877" s="5"/>
    </row>
    <row r="8878" spans="21:21" x14ac:dyDescent="0.2">
      <c r="U8878" s="5"/>
    </row>
    <row r="8879" spans="21:21" x14ac:dyDescent="0.2">
      <c r="U8879" s="5"/>
    </row>
    <row r="8880" spans="21:21" x14ac:dyDescent="0.2">
      <c r="U8880" s="5"/>
    </row>
    <row r="8881" spans="21:21" x14ac:dyDescent="0.2">
      <c r="U8881" s="5"/>
    </row>
    <row r="8882" spans="21:21" x14ac:dyDescent="0.2">
      <c r="U8882" s="5"/>
    </row>
    <row r="8883" spans="21:21" x14ac:dyDescent="0.2">
      <c r="U8883" s="5"/>
    </row>
    <row r="8884" spans="21:21" x14ac:dyDescent="0.2">
      <c r="U8884" s="5"/>
    </row>
    <row r="8885" spans="21:21" x14ac:dyDescent="0.2">
      <c r="U8885" s="5"/>
    </row>
    <row r="8886" spans="21:21" x14ac:dyDescent="0.2">
      <c r="U8886" s="5"/>
    </row>
    <row r="8887" spans="21:21" x14ac:dyDescent="0.2">
      <c r="U8887" s="5"/>
    </row>
    <row r="8888" spans="21:21" x14ac:dyDescent="0.2">
      <c r="U8888" s="5"/>
    </row>
    <row r="8889" spans="21:21" x14ac:dyDescent="0.2">
      <c r="U8889" s="5"/>
    </row>
    <row r="8890" spans="21:21" x14ac:dyDescent="0.2">
      <c r="U8890" s="5"/>
    </row>
    <row r="8891" spans="21:21" x14ac:dyDescent="0.2">
      <c r="U8891" s="5"/>
    </row>
    <row r="8892" spans="21:21" x14ac:dyDescent="0.2">
      <c r="U8892" s="5"/>
    </row>
    <row r="8893" spans="21:21" x14ac:dyDescent="0.2">
      <c r="U8893" s="5"/>
    </row>
    <row r="8894" spans="21:21" x14ac:dyDescent="0.2">
      <c r="U8894" s="5"/>
    </row>
    <row r="8895" spans="21:21" x14ac:dyDescent="0.2">
      <c r="U8895" s="5"/>
    </row>
    <row r="8896" spans="21:21" x14ac:dyDescent="0.2">
      <c r="U8896" s="5"/>
    </row>
    <row r="8897" spans="21:21" x14ac:dyDescent="0.2">
      <c r="U8897" s="5"/>
    </row>
    <row r="8898" spans="21:21" x14ac:dyDescent="0.2">
      <c r="U8898" s="5"/>
    </row>
    <row r="8899" spans="21:21" x14ac:dyDescent="0.2">
      <c r="U8899" s="5"/>
    </row>
    <row r="8900" spans="21:21" x14ac:dyDescent="0.2">
      <c r="U8900" s="5"/>
    </row>
    <row r="8901" spans="21:21" x14ac:dyDescent="0.2">
      <c r="U8901" s="5"/>
    </row>
    <row r="8902" spans="21:21" x14ac:dyDescent="0.2">
      <c r="U8902" s="5"/>
    </row>
    <row r="8903" spans="21:21" x14ac:dyDescent="0.2">
      <c r="U8903" s="5"/>
    </row>
    <row r="8904" spans="21:21" x14ac:dyDescent="0.2">
      <c r="U8904" s="5"/>
    </row>
    <row r="8905" spans="21:21" x14ac:dyDescent="0.2">
      <c r="U8905" s="5"/>
    </row>
    <row r="8906" spans="21:21" x14ac:dyDescent="0.2">
      <c r="U8906" s="5"/>
    </row>
    <row r="8907" spans="21:21" x14ac:dyDescent="0.2">
      <c r="U8907" s="5"/>
    </row>
    <row r="8908" spans="21:21" x14ac:dyDescent="0.2">
      <c r="U8908" s="5"/>
    </row>
    <row r="8909" spans="21:21" x14ac:dyDescent="0.2">
      <c r="U8909" s="5"/>
    </row>
    <row r="8910" spans="21:21" x14ac:dyDescent="0.2">
      <c r="U8910" s="5"/>
    </row>
    <row r="8911" spans="21:21" x14ac:dyDescent="0.2">
      <c r="U8911" s="5"/>
    </row>
    <row r="8912" spans="21:21" x14ac:dyDescent="0.2">
      <c r="U8912" s="5"/>
    </row>
    <row r="8913" spans="21:21" x14ac:dyDescent="0.2">
      <c r="U8913" s="5"/>
    </row>
    <row r="8914" spans="21:21" x14ac:dyDescent="0.2">
      <c r="U8914" s="5"/>
    </row>
    <row r="8915" spans="21:21" x14ac:dyDescent="0.2">
      <c r="U8915" s="5"/>
    </row>
    <row r="8916" spans="21:21" x14ac:dyDescent="0.2">
      <c r="U8916" s="5"/>
    </row>
    <row r="8917" spans="21:21" x14ac:dyDescent="0.2">
      <c r="U8917" s="5"/>
    </row>
    <row r="8918" spans="21:21" x14ac:dyDescent="0.2">
      <c r="U8918" s="5"/>
    </row>
    <row r="8919" spans="21:21" x14ac:dyDescent="0.2">
      <c r="U8919" s="5"/>
    </row>
    <row r="8920" spans="21:21" x14ac:dyDescent="0.2">
      <c r="U8920" s="5"/>
    </row>
    <row r="8921" spans="21:21" x14ac:dyDescent="0.2">
      <c r="U8921" s="5"/>
    </row>
    <row r="8922" spans="21:21" x14ac:dyDescent="0.2">
      <c r="U8922" s="5"/>
    </row>
    <row r="8923" spans="21:21" x14ac:dyDescent="0.2">
      <c r="U8923" s="5"/>
    </row>
    <row r="8924" spans="21:21" x14ac:dyDescent="0.2">
      <c r="U8924" s="5"/>
    </row>
    <row r="8925" spans="21:21" x14ac:dyDescent="0.2">
      <c r="U8925" s="5"/>
    </row>
    <row r="8926" spans="21:21" x14ac:dyDescent="0.2">
      <c r="U8926" s="5"/>
    </row>
    <row r="8927" spans="21:21" x14ac:dyDescent="0.2">
      <c r="U8927" s="5"/>
    </row>
    <row r="8928" spans="21:21" x14ac:dyDescent="0.2">
      <c r="U8928" s="5"/>
    </row>
    <row r="8929" spans="21:21" x14ac:dyDescent="0.2">
      <c r="U8929" s="5"/>
    </row>
    <row r="8930" spans="21:21" x14ac:dyDescent="0.2">
      <c r="U8930" s="5"/>
    </row>
    <row r="8931" spans="21:21" x14ac:dyDescent="0.2">
      <c r="U8931" s="5"/>
    </row>
    <row r="8932" spans="21:21" x14ac:dyDescent="0.2">
      <c r="U8932" s="5"/>
    </row>
    <row r="8933" spans="21:21" x14ac:dyDescent="0.2">
      <c r="U8933" s="5"/>
    </row>
    <row r="8934" spans="21:21" x14ac:dyDescent="0.2">
      <c r="U8934" s="5"/>
    </row>
    <row r="8935" spans="21:21" x14ac:dyDescent="0.2">
      <c r="U8935" s="5"/>
    </row>
    <row r="8936" spans="21:21" x14ac:dyDescent="0.2">
      <c r="U8936" s="5"/>
    </row>
    <row r="8937" spans="21:21" x14ac:dyDescent="0.2">
      <c r="U8937" s="5"/>
    </row>
    <row r="8938" spans="21:21" x14ac:dyDescent="0.2">
      <c r="U8938" s="5"/>
    </row>
    <row r="8939" spans="21:21" x14ac:dyDescent="0.2">
      <c r="U8939" s="5"/>
    </row>
    <row r="8940" spans="21:21" x14ac:dyDescent="0.2">
      <c r="U8940" s="5"/>
    </row>
    <row r="8941" spans="21:21" x14ac:dyDescent="0.2">
      <c r="U8941" s="5"/>
    </row>
    <row r="8942" spans="21:21" x14ac:dyDescent="0.2">
      <c r="U8942" s="5"/>
    </row>
    <row r="8943" spans="21:21" x14ac:dyDescent="0.2">
      <c r="U8943" s="5"/>
    </row>
    <row r="8944" spans="21:21" x14ac:dyDescent="0.2">
      <c r="U8944" s="5"/>
    </row>
    <row r="8945" spans="21:21" x14ac:dyDescent="0.2">
      <c r="U8945" s="5"/>
    </row>
    <row r="8946" spans="21:21" x14ac:dyDescent="0.2">
      <c r="U8946" s="5"/>
    </row>
    <row r="8947" spans="21:21" x14ac:dyDescent="0.2">
      <c r="U8947" s="5"/>
    </row>
    <row r="8948" spans="21:21" x14ac:dyDescent="0.2">
      <c r="U8948" s="5"/>
    </row>
    <row r="8949" spans="21:21" x14ac:dyDescent="0.2">
      <c r="U8949" s="5"/>
    </row>
    <row r="8950" spans="21:21" x14ac:dyDescent="0.2">
      <c r="U8950" s="5"/>
    </row>
    <row r="8951" spans="21:21" x14ac:dyDescent="0.2">
      <c r="U8951" s="5"/>
    </row>
    <row r="8952" spans="21:21" x14ac:dyDescent="0.2">
      <c r="U8952" s="5"/>
    </row>
    <row r="8953" spans="21:21" x14ac:dyDescent="0.2">
      <c r="U8953" s="5"/>
    </row>
    <row r="8954" spans="21:21" x14ac:dyDescent="0.2">
      <c r="U8954" s="5"/>
    </row>
    <row r="8955" spans="21:21" x14ac:dyDescent="0.2">
      <c r="U8955" s="5"/>
    </row>
    <row r="8956" spans="21:21" x14ac:dyDescent="0.2">
      <c r="U8956" s="5"/>
    </row>
    <row r="8957" spans="21:21" x14ac:dyDescent="0.2">
      <c r="U8957" s="5"/>
    </row>
    <row r="8958" spans="21:21" x14ac:dyDescent="0.2">
      <c r="U8958" s="5"/>
    </row>
    <row r="8959" spans="21:21" x14ac:dyDescent="0.2">
      <c r="U8959" s="5"/>
    </row>
    <row r="8960" spans="21:21" x14ac:dyDescent="0.2">
      <c r="U8960" s="5"/>
    </row>
    <row r="8961" spans="21:21" x14ac:dyDescent="0.2">
      <c r="U8961" s="5"/>
    </row>
    <row r="8962" spans="21:21" x14ac:dyDescent="0.2">
      <c r="U8962" s="5"/>
    </row>
    <row r="8963" spans="21:21" x14ac:dyDescent="0.2">
      <c r="U8963" s="5"/>
    </row>
    <row r="8964" spans="21:21" x14ac:dyDescent="0.2">
      <c r="U8964" s="5"/>
    </row>
    <row r="8965" spans="21:21" x14ac:dyDescent="0.2">
      <c r="U8965" s="5"/>
    </row>
    <row r="8966" spans="21:21" x14ac:dyDescent="0.2">
      <c r="U8966" s="5"/>
    </row>
    <row r="8967" spans="21:21" x14ac:dyDescent="0.2">
      <c r="U8967" s="5"/>
    </row>
    <row r="8968" spans="21:21" x14ac:dyDescent="0.2">
      <c r="U8968" s="5"/>
    </row>
    <row r="8969" spans="21:21" x14ac:dyDescent="0.2">
      <c r="U8969" s="5"/>
    </row>
    <row r="8970" spans="21:21" x14ac:dyDescent="0.2">
      <c r="U8970" s="5"/>
    </row>
    <row r="8971" spans="21:21" x14ac:dyDescent="0.2">
      <c r="U8971" s="5"/>
    </row>
    <row r="8972" spans="21:21" x14ac:dyDescent="0.2">
      <c r="U8972" s="5"/>
    </row>
    <row r="8973" spans="21:21" x14ac:dyDescent="0.2">
      <c r="U8973" s="5"/>
    </row>
    <row r="8974" spans="21:21" x14ac:dyDescent="0.2">
      <c r="U8974" s="5"/>
    </row>
    <row r="8975" spans="21:21" x14ac:dyDescent="0.2">
      <c r="U8975" s="5"/>
    </row>
    <row r="8976" spans="21:21" x14ac:dyDescent="0.2">
      <c r="U8976" s="5"/>
    </row>
    <row r="8977" spans="21:21" x14ac:dyDescent="0.2">
      <c r="U8977" s="5"/>
    </row>
    <row r="8978" spans="21:21" x14ac:dyDescent="0.2">
      <c r="U8978" s="5"/>
    </row>
    <row r="8979" spans="21:21" x14ac:dyDescent="0.2">
      <c r="U8979" s="5"/>
    </row>
    <row r="8980" spans="21:21" x14ac:dyDescent="0.2">
      <c r="U8980" s="5"/>
    </row>
    <row r="8981" spans="21:21" x14ac:dyDescent="0.2">
      <c r="U8981" s="5"/>
    </row>
    <row r="8982" spans="21:21" x14ac:dyDescent="0.2">
      <c r="U8982" s="5"/>
    </row>
    <row r="8983" spans="21:21" x14ac:dyDescent="0.2">
      <c r="U8983" s="5"/>
    </row>
    <row r="8984" spans="21:21" x14ac:dyDescent="0.2">
      <c r="U8984" s="5"/>
    </row>
    <row r="8985" spans="21:21" x14ac:dyDescent="0.2">
      <c r="U8985" s="5"/>
    </row>
    <row r="8986" spans="21:21" x14ac:dyDescent="0.2">
      <c r="U8986" s="5"/>
    </row>
    <row r="8987" spans="21:21" x14ac:dyDescent="0.2">
      <c r="U8987" s="5"/>
    </row>
    <row r="8988" spans="21:21" x14ac:dyDescent="0.2">
      <c r="U8988" s="5"/>
    </row>
    <row r="8989" spans="21:21" x14ac:dyDescent="0.2">
      <c r="U8989" s="5"/>
    </row>
    <row r="8990" spans="21:21" x14ac:dyDescent="0.2">
      <c r="U8990" s="5"/>
    </row>
    <row r="8991" spans="21:21" x14ac:dyDescent="0.2">
      <c r="U8991" s="5"/>
    </row>
    <row r="8992" spans="21:21" x14ac:dyDescent="0.2">
      <c r="U8992" s="5"/>
    </row>
    <row r="8993" spans="21:21" x14ac:dyDescent="0.2">
      <c r="U8993" s="5"/>
    </row>
    <row r="8994" spans="21:21" x14ac:dyDescent="0.2">
      <c r="U8994" s="5"/>
    </row>
    <row r="8995" spans="21:21" x14ac:dyDescent="0.2">
      <c r="U8995" s="5"/>
    </row>
    <row r="8996" spans="21:21" x14ac:dyDescent="0.2">
      <c r="U8996" s="5"/>
    </row>
    <row r="8997" spans="21:21" x14ac:dyDescent="0.2">
      <c r="U8997" s="5"/>
    </row>
    <row r="8998" spans="21:21" x14ac:dyDescent="0.2">
      <c r="U8998" s="5"/>
    </row>
    <row r="8999" spans="21:21" x14ac:dyDescent="0.2">
      <c r="U8999" s="5"/>
    </row>
    <row r="9000" spans="21:21" x14ac:dyDescent="0.2">
      <c r="U9000" s="5"/>
    </row>
    <row r="9001" spans="21:21" x14ac:dyDescent="0.2">
      <c r="U9001" s="5"/>
    </row>
    <row r="9002" spans="21:21" x14ac:dyDescent="0.2">
      <c r="U9002" s="5"/>
    </row>
    <row r="9003" spans="21:21" x14ac:dyDescent="0.2">
      <c r="U9003" s="5"/>
    </row>
    <row r="9004" spans="21:21" x14ac:dyDescent="0.2">
      <c r="U9004" s="5"/>
    </row>
    <row r="9005" spans="21:21" x14ac:dyDescent="0.2">
      <c r="U9005" s="5"/>
    </row>
    <row r="9006" spans="21:21" x14ac:dyDescent="0.2">
      <c r="U9006" s="5"/>
    </row>
    <row r="9007" spans="21:21" x14ac:dyDescent="0.2">
      <c r="U9007" s="5"/>
    </row>
    <row r="9008" spans="21:21" x14ac:dyDescent="0.2">
      <c r="U9008" s="5"/>
    </row>
    <row r="9009" spans="21:21" x14ac:dyDescent="0.2">
      <c r="U9009" s="5"/>
    </row>
    <row r="9010" spans="21:21" x14ac:dyDescent="0.2">
      <c r="U9010" s="5"/>
    </row>
    <row r="9011" spans="21:21" x14ac:dyDescent="0.2">
      <c r="U9011" s="5"/>
    </row>
    <row r="9012" spans="21:21" x14ac:dyDescent="0.2">
      <c r="U9012" s="5"/>
    </row>
    <row r="9013" spans="21:21" x14ac:dyDescent="0.2">
      <c r="U9013" s="5"/>
    </row>
    <row r="9014" spans="21:21" x14ac:dyDescent="0.2">
      <c r="U9014" s="5"/>
    </row>
    <row r="9015" spans="21:21" x14ac:dyDescent="0.2">
      <c r="U9015" s="5"/>
    </row>
    <row r="9016" spans="21:21" x14ac:dyDescent="0.2">
      <c r="U9016" s="5"/>
    </row>
    <row r="9017" spans="21:21" x14ac:dyDescent="0.2">
      <c r="U9017" s="5"/>
    </row>
    <row r="9018" spans="21:21" x14ac:dyDescent="0.2">
      <c r="U9018" s="5"/>
    </row>
    <row r="9019" spans="21:21" x14ac:dyDescent="0.2">
      <c r="U9019" s="5"/>
    </row>
    <row r="9020" spans="21:21" x14ac:dyDescent="0.2">
      <c r="U9020" s="5"/>
    </row>
    <row r="9021" spans="21:21" x14ac:dyDescent="0.2">
      <c r="U9021" s="5"/>
    </row>
    <row r="9022" spans="21:21" x14ac:dyDescent="0.2">
      <c r="U9022" s="5"/>
    </row>
    <row r="9023" spans="21:21" x14ac:dyDescent="0.2">
      <c r="U9023" s="5"/>
    </row>
    <row r="9024" spans="21:21" x14ac:dyDescent="0.2">
      <c r="U9024" s="5"/>
    </row>
    <row r="9025" spans="21:21" x14ac:dyDescent="0.2">
      <c r="U9025" s="5"/>
    </row>
    <row r="9026" spans="21:21" x14ac:dyDescent="0.2">
      <c r="U9026" s="5"/>
    </row>
    <row r="9027" spans="21:21" x14ac:dyDescent="0.2">
      <c r="U9027" s="5"/>
    </row>
    <row r="9028" spans="21:21" x14ac:dyDescent="0.2">
      <c r="U9028" s="5"/>
    </row>
    <row r="9029" spans="21:21" x14ac:dyDescent="0.2">
      <c r="U9029" s="5"/>
    </row>
    <row r="9030" spans="21:21" x14ac:dyDescent="0.2">
      <c r="U9030" s="5"/>
    </row>
    <row r="9031" spans="21:21" x14ac:dyDescent="0.2">
      <c r="U9031" s="5"/>
    </row>
    <row r="9032" spans="21:21" x14ac:dyDescent="0.2">
      <c r="U9032" s="5"/>
    </row>
    <row r="9033" spans="21:21" x14ac:dyDescent="0.2">
      <c r="U9033" s="5"/>
    </row>
    <row r="9034" spans="21:21" x14ac:dyDescent="0.2">
      <c r="U9034" s="5"/>
    </row>
    <row r="9035" spans="21:21" x14ac:dyDescent="0.2">
      <c r="U9035" s="5"/>
    </row>
    <row r="9036" spans="21:21" x14ac:dyDescent="0.2">
      <c r="U9036" s="5"/>
    </row>
    <row r="9037" spans="21:21" x14ac:dyDescent="0.2">
      <c r="U9037" s="5"/>
    </row>
    <row r="9038" spans="21:21" x14ac:dyDescent="0.2">
      <c r="U9038" s="5"/>
    </row>
    <row r="9039" spans="21:21" x14ac:dyDescent="0.2">
      <c r="U9039" s="5"/>
    </row>
    <row r="9040" spans="21:21" x14ac:dyDescent="0.2">
      <c r="U9040" s="5"/>
    </row>
    <row r="9041" spans="21:21" x14ac:dyDescent="0.2">
      <c r="U9041" s="5"/>
    </row>
    <row r="9042" spans="21:21" x14ac:dyDescent="0.2">
      <c r="U9042" s="5"/>
    </row>
    <row r="9043" spans="21:21" x14ac:dyDescent="0.2">
      <c r="U9043" s="5"/>
    </row>
    <row r="9044" spans="21:21" x14ac:dyDescent="0.2">
      <c r="U9044" s="5"/>
    </row>
    <row r="9045" spans="21:21" x14ac:dyDescent="0.2">
      <c r="U9045" s="5"/>
    </row>
    <row r="9046" spans="21:21" x14ac:dyDescent="0.2">
      <c r="U9046" s="5"/>
    </row>
    <row r="9047" spans="21:21" x14ac:dyDescent="0.2">
      <c r="U9047" s="5"/>
    </row>
    <row r="9048" spans="21:21" x14ac:dyDescent="0.2">
      <c r="U9048" s="5"/>
    </row>
    <row r="9049" spans="21:21" x14ac:dyDescent="0.2">
      <c r="U9049" s="5"/>
    </row>
    <row r="9050" spans="21:21" x14ac:dyDescent="0.2">
      <c r="U9050" s="5"/>
    </row>
    <row r="9051" spans="21:21" x14ac:dyDescent="0.2">
      <c r="U9051" s="5"/>
    </row>
    <row r="9052" spans="21:21" x14ac:dyDescent="0.2">
      <c r="U9052" s="5"/>
    </row>
    <row r="9053" spans="21:21" x14ac:dyDescent="0.2">
      <c r="U9053" s="5"/>
    </row>
    <row r="9054" spans="21:21" x14ac:dyDescent="0.2">
      <c r="U9054" s="5"/>
    </row>
    <row r="9055" spans="21:21" x14ac:dyDescent="0.2">
      <c r="U9055" s="5"/>
    </row>
    <row r="9056" spans="21:21" x14ac:dyDescent="0.2">
      <c r="U9056" s="5"/>
    </row>
    <row r="9057" spans="21:21" x14ac:dyDescent="0.2">
      <c r="U9057" s="5"/>
    </row>
    <row r="9058" spans="21:21" x14ac:dyDescent="0.2">
      <c r="U9058" s="5"/>
    </row>
    <row r="9059" spans="21:21" x14ac:dyDescent="0.2">
      <c r="U9059" s="5"/>
    </row>
    <row r="9060" spans="21:21" x14ac:dyDescent="0.2">
      <c r="U9060" s="5"/>
    </row>
    <row r="9061" spans="21:21" x14ac:dyDescent="0.2">
      <c r="U9061" s="5"/>
    </row>
    <row r="9062" spans="21:21" x14ac:dyDescent="0.2">
      <c r="U9062" s="5"/>
    </row>
    <row r="9063" spans="21:21" x14ac:dyDescent="0.2">
      <c r="U9063" s="5"/>
    </row>
    <row r="9064" spans="21:21" x14ac:dyDescent="0.2">
      <c r="U9064" s="5"/>
    </row>
    <row r="9065" spans="21:21" x14ac:dyDescent="0.2">
      <c r="U9065" s="5"/>
    </row>
    <row r="9066" spans="21:21" x14ac:dyDescent="0.2">
      <c r="U9066" s="5"/>
    </row>
    <row r="9067" spans="21:21" x14ac:dyDescent="0.2">
      <c r="U9067" s="5"/>
    </row>
    <row r="9068" spans="21:21" x14ac:dyDescent="0.2">
      <c r="U9068" s="5"/>
    </row>
    <row r="9069" spans="21:21" x14ac:dyDescent="0.2">
      <c r="U9069" s="5"/>
    </row>
    <row r="9070" spans="21:21" x14ac:dyDescent="0.2">
      <c r="U9070" s="5"/>
    </row>
    <row r="9071" spans="21:21" x14ac:dyDescent="0.2">
      <c r="U9071" s="5"/>
    </row>
    <row r="9072" spans="21:21" x14ac:dyDescent="0.2">
      <c r="U9072" s="5"/>
    </row>
    <row r="9073" spans="21:21" x14ac:dyDescent="0.2">
      <c r="U9073" s="5"/>
    </row>
    <row r="9074" spans="21:21" x14ac:dyDescent="0.2">
      <c r="U9074" s="5"/>
    </row>
    <row r="9075" spans="21:21" x14ac:dyDescent="0.2">
      <c r="U9075" s="5"/>
    </row>
    <row r="9076" spans="21:21" x14ac:dyDescent="0.2">
      <c r="U9076" s="5"/>
    </row>
    <row r="9077" spans="21:21" x14ac:dyDescent="0.2">
      <c r="U9077" s="5"/>
    </row>
    <row r="9078" spans="21:21" x14ac:dyDescent="0.2">
      <c r="U9078" s="5"/>
    </row>
    <row r="9079" spans="21:21" x14ac:dyDescent="0.2">
      <c r="U9079" s="5"/>
    </row>
    <row r="9080" spans="21:21" x14ac:dyDescent="0.2">
      <c r="U9080" s="5"/>
    </row>
    <row r="9081" spans="21:21" x14ac:dyDescent="0.2">
      <c r="U9081" s="5"/>
    </row>
    <row r="9082" spans="21:21" x14ac:dyDescent="0.2">
      <c r="U9082" s="5"/>
    </row>
    <row r="9083" spans="21:21" x14ac:dyDescent="0.2">
      <c r="U9083" s="5"/>
    </row>
    <row r="9084" spans="21:21" x14ac:dyDescent="0.2">
      <c r="U9084" s="5"/>
    </row>
    <row r="9085" spans="21:21" x14ac:dyDescent="0.2">
      <c r="U9085" s="5"/>
    </row>
    <row r="9086" spans="21:21" x14ac:dyDescent="0.2">
      <c r="U9086" s="5"/>
    </row>
    <row r="9087" spans="21:21" x14ac:dyDescent="0.2">
      <c r="U9087" s="5"/>
    </row>
    <row r="9088" spans="21:21" x14ac:dyDescent="0.2">
      <c r="U9088" s="5"/>
    </row>
    <row r="9089" spans="21:21" x14ac:dyDescent="0.2">
      <c r="U9089" s="5"/>
    </row>
    <row r="9090" spans="21:21" x14ac:dyDescent="0.2">
      <c r="U9090" s="5"/>
    </row>
    <row r="9091" spans="21:21" x14ac:dyDescent="0.2">
      <c r="U9091" s="5"/>
    </row>
    <row r="9092" spans="21:21" x14ac:dyDescent="0.2">
      <c r="U9092" s="5"/>
    </row>
    <row r="9093" spans="21:21" x14ac:dyDescent="0.2">
      <c r="U9093" s="5"/>
    </row>
    <row r="9094" spans="21:21" x14ac:dyDescent="0.2">
      <c r="U9094" s="5"/>
    </row>
    <row r="9095" spans="21:21" x14ac:dyDescent="0.2">
      <c r="U9095" s="5"/>
    </row>
    <row r="9096" spans="21:21" x14ac:dyDescent="0.2">
      <c r="U9096" s="5"/>
    </row>
    <row r="9097" spans="21:21" x14ac:dyDescent="0.2">
      <c r="U9097" s="5"/>
    </row>
    <row r="9098" spans="21:21" x14ac:dyDescent="0.2">
      <c r="U9098" s="5"/>
    </row>
    <row r="9099" spans="21:21" x14ac:dyDescent="0.2">
      <c r="U9099" s="5"/>
    </row>
    <row r="9100" spans="21:21" x14ac:dyDescent="0.2">
      <c r="U9100" s="5"/>
    </row>
    <row r="9101" spans="21:21" x14ac:dyDescent="0.2">
      <c r="U9101" s="5"/>
    </row>
    <row r="9102" spans="21:21" x14ac:dyDescent="0.2">
      <c r="U9102" s="5"/>
    </row>
    <row r="9103" spans="21:21" x14ac:dyDescent="0.2">
      <c r="U9103" s="5"/>
    </row>
    <row r="9104" spans="21:21" x14ac:dyDescent="0.2">
      <c r="U9104" s="5"/>
    </row>
    <row r="9105" spans="21:21" x14ac:dyDescent="0.2">
      <c r="U9105" s="5"/>
    </row>
    <row r="9106" spans="21:21" x14ac:dyDescent="0.2">
      <c r="U9106" s="5"/>
    </row>
    <row r="9107" spans="21:21" x14ac:dyDescent="0.2">
      <c r="U9107" s="5"/>
    </row>
    <row r="9108" spans="21:21" x14ac:dyDescent="0.2">
      <c r="U9108" s="5"/>
    </row>
    <row r="9109" spans="21:21" x14ac:dyDescent="0.2">
      <c r="U9109" s="5"/>
    </row>
    <row r="9110" spans="21:21" x14ac:dyDescent="0.2">
      <c r="U9110" s="5"/>
    </row>
    <row r="9111" spans="21:21" x14ac:dyDescent="0.2">
      <c r="U9111" s="5"/>
    </row>
    <row r="9112" spans="21:21" x14ac:dyDescent="0.2">
      <c r="U9112" s="5"/>
    </row>
    <row r="9113" spans="21:21" x14ac:dyDescent="0.2">
      <c r="U9113" s="5"/>
    </row>
    <row r="9114" spans="21:21" x14ac:dyDescent="0.2">
      <c r="U9114" s="5"/>
    </row>
    <row r="9115" spans="21:21" x14ac:dyDescent="0.2">
      <c r="U9115" s="5"/>
    </row>
    <row r="9116" spans="21:21" x14ac:dyDescent="0.2">
      <c r="U9116" s="5"/>
    </row>
    <row r="9117" spans="21:21" x14ac:dyDescent="0.2">
      <c r="U9117" s="5"/>
    </row>
    <row r="9118" spans="21:21" x14ac:dyDescent="0.2">
      <c r="U9118" s="5"/>
    </row>
    <row r="9119" spans="21:21" x14ac:dyDescent="0.2">
      <c r="U9119" s="5"/>
    </row>
    <row r="9120" spans="21:21" x14ac:dyDescent="0.2">
      <c r="U9120" s="5"/>
    </row>
    <row r="9121" spans="21:21" x14ac:dyDescent="0.2">
      <c r="U9121" s="5"/>
    </row>
    <row r="9122" spans="21:21" x14ac:dyDescent="0.2">
      <c r="U9122" s="5"/>
    </row>
    <row r="9123" spans="21:21" x14ac:dyDescent="0.2">
      <c r="U9123" s="5"/>
    </row>
    <row r="9124" spans="21:21" x14ac:dyDescent="0.2">
      <c r="U9124" s="5"/>
    </row>
    <row r="9125" spans="21:21" x14ac:dyDescent="0.2">
      <c r="U9125" s="5"/>
    </row>
    <row r="9126" spans="21:21" x14ac:dyDescent="0.2">
      <c r="U9126" s="5"/>
    </row>
    <row r="9127" spans="21:21" x14ac:dyDescent="0.2">
      <c r="U9127" s="5"/>
    </row>
    <row r="9128" spans="21:21" x14ac:dyDescent="0.2">
      <c r="U9128" s="5"/>
    </row>
    <row r="9129" spans="21:21" x14ac:dyDescent="0.2">
      <c r="U9129" s="5"/>
    </row>
    <row r="9130" spans="21:21" x14ac:dyDescent="0.2">
      <c r="U9130" s="5"/>
    </row>
    <row r="9131" spans="21:21" x14ac:dyDescent="0.2">
      <c r="U9131" s="5"/>
    </row>
    <row r="9132" spans="21:21" x14ac:dyDescent="0.2">
      <c r="U9132" s="5"/>
    </row>
    <row r="9133" spans="21:21" x14ac:dyDescent="0.2">
      <c r="U9133" s="5"/>
    </row>
    <row r="9134" spans="21:21" x14ac:dyDescent="0.2">
      <c r="U9134" s="5"/>
    </row>
    <row r="9135" spans="21:21" x14ac:dyDescent="0.2">
      <c r="U9135" s="5"/>
    </row>
    <row r="9136" spans="21:21" x14ac:dyDescent="0.2">
      <c r="U9136" s="5"/>
    </row>
    <row r="9137" spans="21:21" x14ac:dyDescent="0.2">
      <c r="U9137" s="5"/>
    </row>
    <row r="9138" spans="21:21" x14ac:dyDescent="0.2">
      <c r="U9138" s="5"/>
    </row>
    <row r="9139" spans="21:21" x14ac:dyDescent="0.2">
      <c r="U9139" s="5"/>
    </row>
    <row r="9140" spans="21:21" x14ac:dyDescent="0.2">
      <c r="U9140" s="5"/>
    </row>
    <row r="9141" spans="21:21" x14ac:dyDescent="0.2">
      <c r="U9141" s="5"/>
    </row>
    <row r="9142" spans="21:21" x14ac:dyDescent="0.2">
      <c r="U9142" s="5"/>
    </row>
    <row r="9143" spans="21:21" x14ac:dyDescent="0.2">
      <c r="U9143" s="5"/>
    </row>
    <row r="9144" spans="21:21" x14ac:dyDescent="0.2">
      <c r="U9144" s="5"/>
    </row>
    <row r="9145" spans="21:21" x14ac:dyDescent="0.2">
      <c r="U9145" s="5"/>
    </row>
    <row r="9146" spans="21:21" x14ac:dyDescent="0.2">
      <c r="U9146" s="5"/>
    </row>
    <row r="9147" spans="21:21" x14ac:dyDescent="0.2">
      <c r="U9147" s="5"/>
    </row>
    <row r="9148" spans="21:21" x14ac:dyDescent="0.2">
      <c r="U9148" s="5"/>
    </row>
    <row r="9149" spans="21:21" x14ac:dyDescent="0.2">
      <c r="U9149" s="5"/>
    </row>
    <row r="9150" spans="21:21" x14ac:dyDescent="0.2">
      <c r="U9150" s="5"/>
    </row>
    <row r="9151" spans="21:21" x14ac:dyDescent="0.2">
      <c r="U9151" s="5"/>
    </row>
    <row r="9152" spans="21:21" x14ac:dyDescent="0.2">
      <c r="U9152" s="5"/>
    </row>
    <row r="9153" spans="21:21" x14ac:dyDescent="0.2">
      <c r="U9153" s="5"/>
    </row>
    <row r="9154" spans="21:21" x14ac:dyDescent="0.2">
      <c r="U9154" s="5"/>
    </row>
    <row r="9155" spans="21:21" x14ac:dyDescent="0.2">
      <c r="U9155" s="5"/>
    </row>
    <row r="9156" spans="21:21" x14ac:dyDescent="0.2">
      <c r="U9156" s="5"/>
    </row>
    <row r="9157" spans="21:21" x14ac:dyDescent="0.2">
      <c r="U9157" s="5"/>
    </row>
    <row r="9158" spans="21:21" x14ac:dyDescent="0.2">
      <c r="U9158" s="5"/>
    </row>
    <row r="9159" spans="21:21" x14ac:dyDescent="0.2">
      <c r="U9159" s="5"/>
    </row>
    <row r="9160" spans="21:21" x14ac:dyDescent="0.2">
      <c r="U9160" s="5"/>
    </row>
    <row r="9161" spans="21:21" x14ac:dyDescent="0.2">
      <c r="U9161" s="5"/>
    </row>
    <row r="9162" spans="21:21" x14ac:dyDescent="0.2">
      <c r="U9162" s="5"/>
    </row>
    <row r="9163" spans="21:21" x14ac:dyDescent="0.2">
      <c r="U9163" s="5"/>
    </row>
    <row r="9164" spans="21:21" x14ac:dyDescent="0.2">
      <c r="U9164" s="5"/>
    </row>
    <row r="9165" spans="21:21" x14ac:dyDescent="0.2">
      <c r="U9165" s="5"/>
    </row>
    <row r="9166" spans="21:21" x14ac:dyDescent="0.2">
      <c r="U9166" s="5"/>
    </row>
    <row r="9167" spans="21:21" x14ac:dyDescent="0.2">
      <c r="U9167" s="5"/>
    </row>
    <row r="9168" spans="21:21" x14ac:dyDescent="0.2">
      <c r="U9168" s="5"/>
    </row>
    <row r="9169" spans="21:21" x14ac:dyDescent="0.2">
      <c r="U9169" s="5"/>
    </row>
    <row r="9170" spans="21:21" x14ac:dyDescent="0.2">
      <c r="U9170" s="5"/>
    </row>
    <row r="9171" spans="21:21" x14ac:dyDescent="0.2">
      <c r="U9171" s="5"/>
    </row>
    <row r="9172" spans="21:21" x14ac:dyDescent="0.2">
      <c r="U9172" s="5"/>
    </row>
    <row r="9173" spans="21:21" x14ac:dyDescent="0.2">
      <c r="U9173" s="5"/>
    </row>
    <row r="9174" spans="21:21" x14ac:dyDescent="0.2">
      <c r="U9174" s="5"/>
    </row>
    <row r="9175" spans="21:21" x14ac:dyDescent="0.2">
      <c r="U9175" s="5"/>
    </row>
    <row r="9176" spans="21:21" x14ac:dyDescent="0.2">
      <c r="U9176" s="5"/>
    </row>
    <row r="9177" spans="21:21" x14ac:dyDescent="0.2">
      <c r="U9177" s="5"/>
    </row>
    <row r="9178" spans="21:21" x14ac:dyDescent="0.2">
      <c r="U9178" s="5"/>
    </row>
    <row r="9179" spans="21:21" x14ac:dyDescent="0.2">
      <c r="U9179" s="5"/>
    </row>
    <row r="9180" spans="21:21" x14ac:dyDescent="0.2">
      <c r="U9180" s="5"/>
    </row>
    <row r="9181" spans="21:21" x14ac:dyDescent="0.2">
      <c r="U9181" s="5"/>
    </row>
    <row r="9182" spans="21:21" x14ac:dyDescent="0.2">
      <c r="U9182" s="5"/>
    </row>
    <row r="9183" spans="21:21" x14ac:dyDescent="0.2">
      <c r="U9183" s="5"/>
    </row>
    <row r="9184" spans="21:21" x14ac:dyDescent="0.2">
      <c r="U9184" s="5"/>
    </row>
    <row r="9185" spans="21:21" x14ac:dyDescent="0.2">
      <c r="U9185" s="5"/>
    </row>
    <row r="9186" spans="21:21" x14ac:dyDescent="0.2">
      <c r="U9186" s="5"/>
    </row>
    <row r="9187" spans="21:21" x14ac:dyDescent="0.2">
      <c r="U9187" s="5"/>
    </row>
    <row r="9188" spans="21:21" x14ac:dyDescent="0.2">
      <c r="U9188" s="5"/>
    </row>
    <row r="9189" spans="21:21" x14ac:dyDescent="0.2">
      <c r="U9189" s="5"/>
    </row>
    <row r="9190" spans="21:21" x14ac:dyDescent="0.2">
      <c r="U9190" s="5"/>
    </row>
    <row r="9191" spans="21:21" x14ac:dyDescent="0.2">
      <c r="U9191" s="5"/>
    </row>
    <row r="9192" spans="21:21" x14ac:dyDescent="0.2">
      <c r="U9192" s="5"/>
    </row>
    <row r="9193" spans="21:21" x14ac:dyDescent="0.2">
      <c r="U9193" s="5"/>
    </row>
    <row r="9194" spans="21:21" x14ac:dyDescent="0.2">
      <c r="U9194" s="5"/>
    </row>
    <row r="9195" spans="21:21" x14ac:dyDescent="0.2">
      <c r="U9195" s="5"/>
    </row>
    <row r="9196" spans="21:21" x14ac:dyDescent="0.2">
      <c r="U9196" s="5"/>
    </row>
    <row r="9197" spans="21:21" x14ac:dyDescent="0.2">
      <c r="U9197" s="5"/>
    </row>
    <row r="9198" spans="21:21" x14ac:dyDescent="0.2">
      <c r="U9198" s="5"/>
    </row>
    <row r="9199" spans="21:21" x14ac:dyDescent="0.2">
      <c r="U9199" s="5"/>
    </row>
    <row r="9200" spans="21:21" x14ac:dyDescent="0.2">
      <c r="U9200" s="5"/>
    </row>
    <row r="9201" spans="21:21" x14ac:dyDescent="0.2">
      <c r="U9201" s="5"/>
    </row>
    <row r="9202" spans="21:21" x14ac:dyDescent="0.2">
      <c r="U9202" s="5"/>
    </row>
    <row r="9203" spans="21:21" x14ac:dyDescent="0.2">
      <c r="U9203" s="5"/>
    </row>
    <row r="9204" spans="21:21" x14ac:dyDescent="0.2">
      <c r="U9204" s="5"/>
    </row>
    <row r="9205" spans="21:21" x14ac:dyDescent="0.2">
      <c r="U9205" s="5"/>
    </row>
    <row r="9206" spans="21:21" x14ac:dyDescent="0.2">
      <c r="U9206" s="5"/>
    </row>
    <row r="9207" spans="21:21" x14ac:dyDescent="0.2">
      <c r="U9207" s="5"/>
    </row>
    <row r="9208" spans="21:21" x14ac:dyDescent="0.2">
      <c r="U9208" s="5"/>
    </row>
    <row r="9209" spans="21:21" x14ac:dyDescent="0.2">
      <c r="U9209" s="5"/>
    </row>
    <row r="9210" spans="21:21" x14ac:dyDescent="0.2">
      <c r="U9210" s="5"/>
    </row>
    <row r="9211" spans="21:21" x14ac:dyDescent="0.2">
      <c r="U9211" s="5"/>
    </row>
    <row r="9212" spans="21:21" x14ac:dyDescent="0.2">
      <c r="U9212" s="5"/>
    </row>
    <row r="9213" spans="21:21" x14ac:dyDescent="0.2">
      <c r="U9213" s="5"/>
    </row>
    <row r="9214" spans="21:21" x14ac:dyDescent="0.2">
      <c r="U9214" s="5"/>
    </row>
    <row r="9215" spans="21:21" x14ac:dyDescent="0.2">
      <c r="U9215" s="5"/>
    </row>
    <row r="9216" spans="21:21" x14ac:dyDescent="0.2">
      <c r="U9216" s="5"/>
    </row>
    <row r="9217" spans="21:21" x14ac:dyDescent="0.2">
      <c r="U9217" s="5"/>
    </row>
    <row r="9218" spans="21:21" x14ac:dyDescent="0.2">
      <c r="U9218" s="5"/>
    </row>
    <row r="9219" spans="21:21" x14ac:dyDescent="0.2">
      <c r="U9219" s="5"/>
    </row>
    <row r="9220" spans="21:21" x14ac:dyDescent="0.2">
      <c r="U9220" s="5"/>
    </row>
    <row r="9221" spans="21:21" x14ac:dyDescent="0.2">
      <c r="U9221" s="5"/>
    </row>
    <row r="9222" spans="21:21" x14ac:dyDescent="0.2">
      <c r="U9222" s="5"/>
    </row>
    <row r="9223" spans="21:21" x14ac:dyDescent="0.2">
      <c r="U9223" s="5"/>
    </row>
    <row r="9224" spans="21:21" x14ac:dyDescent="0.2">
      <c r="U9224" s="5"/>
    </row>
    <row r="9225" spans="21:21" x14ac:dyDescent="0.2">
      <c r="U9225" s="5"/>
    </row>
    <row r="9226" spans="21:21" x14ac:dyDescent="0.2">
      <c r="U9226" s="5"/>
    </row>
    <row r="9227" spans="21:21" x14ac:dyDescent="0.2">
      <c r="U9227" s="5"/>
    </row>
    <row r="9228" spans="21:21" x14ac:dyDescent="0.2">
      <c r="U9228" s="5"/>
    </row>
    <row r="9229" spans="21:21" x14ac:dyDescent="0.2">
      <c r="U9229" s="5"/>
    </row>
    <row r="9230" spans="21:21" x14ac:dyDescent="0.2">
      <c r="U9230" s="5"/>
    </row>
    <row r="9231" spans="21:21" x14ac:dyDescent="0.2">
      <c r="U9231" s="5"/>
    </row>
    <row r="9232" spans="21:21" x14ac:dyDescent="0.2">
      <c r="U9232" s="5"/>
    </row>
    <row r="9233" spans="21:21" x14ac:dyDescent="0.2">
      <c r="U9233" s="5"/>
    </row>
    <row r="9234" spans="21:21" x14ac:dyDescent="0.2">
      <c r="U9234" s="5"/>
    </row>
    <row r="9235" spans="21:21" x14ac:dyDescent="0.2">
      <c r="U9235" s="5"/>
    </row>
    <row r="9236" spans="21:21" x14ac:dyDescent="0.2">
      <c r="U9236" s="5"/>
    </row>
    <row r="9237" spans="21:21" x14ac:dyDescent="0.2">
      <c r="U9237" s="5"/>
    </row>
    <row r="9238" spans="21:21" x14ac:dyDescent="0.2">
      <c r="U9238" s="5"/>
    </row>
    <row r="9239" spans="21:21" x14ac:dyDescent="0.2">
      <c r="U9239" s="5"/>
    </row>
    <row r="9240" spans="21:21" x14ac:dyDescent="0.2">
      <c r="U9240" s="5"/>
    </row>
    <row r="9241" spans="21:21" x14ac:dyDescent="0.2">
      <c r="U9241" s="5"/>
    </row>
    <row r="9242" spans="21:21" x14ac:dyDescent="0.2">
      <c r="U9242" s="5"/>
    </row>
    <row r="9243" spans="21:21" x14ac:dyDescent="0.2">
      <c r="U9243" s="5"/>
    </row>
    <row r="9244" spans="21:21" x14ac:dyDescent="0.2">
      <c r="U9244" s="5"/>
    </row>
    <row r="9245" spans="21:21" x14ac:dyDescent="0.2">
      <c r="U9245" s="5"/>
    </row>
    <row r="9246" spans="21:21" x14ac:dyDescent="0.2">
      <c r="U9246" s="5"/>
    </row>
    <row r="9247" spans="21:21" x14ac:dyDescent="0.2">
      <c r="U9247" s="5"/>
    </row>
    <row r="9248" spans="21:21" x14ac:dyDescent="0.2">
      <c r="U9248" s="5"/>
    </row>
    <row r="9249" spans="21:21" x14ac:dyDescent="0.2">
      <c r="U9249" s="5"/>
    </row>
    <row r="9250" spans="21:21" x14ac:dyDescent="0.2">
      <c r="U9250" s="5"/>
    </row>
    <row r="9251" spans="21:21" x14ac:dyDescent="0.2">
      <c r="U9251" s="5"/>
    </row>
    <row r="9252" spans="21:21" x14ac:dyDescent="0.2">
      <c r="U9252" s="5"/>
    </row>
    <row r="9253" spans="21:21" x14ac:dyDescent="0.2">
      <c r="U9253" s="5"/>
    </row>
    <row r="9254" spans="21:21" x14ac:dyDescent="0.2">
      <c r="U9254" s="5"/>
    </row>
    <row r="9255" spans="21:21" x14ac:dyDescent="0.2">
      <c r="U9255" s="5"/>
    </row>
    <row r="9256" spans="21:21" x14ac:dyDescent="0.2">
      <c r="U9256" s="5"/>
    </row>
    <row r="9257" spans="21:21" x14ac:dyDescent="0.2">
      <c r="U9257" s="5"/>
    </row>
    <row r="9258" spans="21:21" x14ac:dyDescent="0.2">
      <c r="U9258" s="5"/>
    </row>
    <row r="9259" spans="21:21" x14ac:dyDescent="0.2">
      <c r="U9259" s="5"/>
    </row>
    <row r="9260" spans="21:21" x14ac:dyDescent="0.2">
      <c r="U9260" s="5"/>
    </row>
    <row r="9261" spans="21:21" x14ac:dyDescent="0.2">
      <c r="U9261" s="5"/>
    </row>
    <row r="9262" spans="21:21" x14ac:dyDescent="0.2">
      <c r="U9262" s="5"/>
    </row>
    <row r="9263" spans="21:21" x14ac:dyDescent="0.2">
      <c r="U9263" s="5"/>
    </row>
    <row r="9264" spans="21:21" x14ac:dyDescent="0.2">
      <c r="U9264" s="5"/>
    </row>
    <row r="9265" spans="21:21" x14ac:dyDescent="0.2">
      <c r="U9265" s="5"/>
    </row>
    <row r="9266" spans="21:21" x14ac:dyDescent="0.2">
      <c r="U9266" s="5"/>
    </row>
    <row r="9267" spans="21:21" x14ac:dyDescent="0.2">
      <c r="U9267" s="5"/>
    </row>
    <row r="9268" spans="21:21" x14ac:dyDescent="0.2">
      <c r="U9268" s="5"/>
    </row>
    <row r="9269" spans="21:21" x14ac:dyDescent="0.2">
      <c r="U9269" s="5"/>
    </row>
    <row r="9270" spans="21:21" x14ac:dyDescent="0.2">
      <c r="U9270" s="5"/>
    </row>
    <row r="9271" spans="21:21" x14ac:dyDescent="0.2">
      <c r="U9271" s="5"/>
    </row>
    <row r="9272" spans="21:21" x14ac:dyDescent="0.2">
      <c r="U9272" s="5"/>
    </row>
    <row r="9273" spans="21:21" x14ac:dyDescent="0.2">
      <c r="U9273" s="5"/>
    </row>
    <row r="9274" spans="21:21" x14ac:dyDescent="0.2">
      <c r="U9274" s="5"/>
    </row>
    <row r="9275" spans="21:21" x14ac:dyDescent="0.2">
      <c r="U9275" s="5"/>
    </row>
    <row r="9276" spans="21:21" x14ac:dyDescent="0.2">
      <c r="U9276" s="5"/>
    </row>
    <row r="9277" spans="21:21" x14ac:dyDescent="0.2">
      <c r="U9277" s="5"/>
    </row>
    <row r="9278" spans="21:21" x14ac:dyDescent="0.2">
      <c r="U9278" s="5"/>
    </row>
    <row r="9279" spans="21:21" x14ac:dyDescent="0.2">
      <c r="U9279" s="5"/>
    </row>
    <row r="9280" spans="21:21" x14ac:dyDescent="0.2">
      <c r="U9280" s="5"/>
    </row>
    <row r="9281" spans="21:21" x14ac:dyDescent="0.2">
      <c r="U9281" s="5"/>
    </row>
    <row r="9282" spans="21:21" x14ac:dyDescent="0.2">
      <c r="U9282" s="5"/>
    </row>
    <row r="9283" spans="21:21" x14ac:dyDescent="0.2">
      <c r="U9283" s="5"/>
    </row>
    <row r="9284" spans="21:21" x14ac:dyDescent="0.2">
      <c r="U9284" s="5"/>
    </row>
    <row r="9285" spans="21:21" x14ac:dyDescent="0.2">
      <c r="U9285" s="5"/>
    </row>
    <row r="9286" spans="21:21" x14ac:dyDescent="0.2">
      <c r="U9286" s="5"/>
    </row>
    <row r="9287" spans="21:21" x14ac:dyDescent="0.2">
      <c r="U9287" s="5"/>
    </row>
    <row r="9288" spans="21:21" x14ac:dyDescent="0.2">
      <c r="U9288" s="5"/>
    </row>
    <row r="9289" spans="21:21" x14ac:dyDescent="0.2">
      <c r="U9289" s="5"/>
    </row>
    <row r="9290" spans="21:21" x14ac:dyDescent="0.2">
      <c r="U9290" s="5"/>
    </row>
    <row r="9291" spans="21:21" x14ac:dyDescent="0.2">
      <c r="U9291" s="5"/>
    </row>
    <row r="9292" spans="21:21" x14ac:dyDescent="0.2">
      <c r="U9292" s="5"/>
    </row>
    <row r="9293" spans="21:21" x14ac:dyDescent="0.2">
      <c r="U9293" s="5"/>
    </row>
    <row r="9294" spans="21:21" x14ac:dyDescent="0.2">
      <c r="U9294" s="5"/>
    </row>
    <row r="9295" spans="21:21" x14ac:dyDescent="0.2">
      <c r="U9295" s="5"/>
    </row>
    <row r="9296" spans="21:21" x14ac:dyDescent="0.2">
      <c r="U9296" s="5"/>
    </row>
    <row r="9297" spans="21:21" x14ac:dyDescent="0.2">
      <c r="U9297" s="5"/>
    </row>
    <row r="9298" spans="21:21" x14ac:dyDescent="0.2">
      <c r="U9298" s="5"/>
    </row>
    <row r="9299" spans="21:21" x14ac:dyDescent="0.2">
      <c r="U9299" s="5"/>
    </row>
    <row r="9300" spans="21:21" x14ac:dyDescent="0.2">
      <c r="U9300" s="5"/>
    </row>
    <row r="9301" spans="21:21" x14ac:dyDescent="0.2">
      <c r="U9301" s="5"/>
    </row>
    <row r="9302" spans="21:21" x14ac:dyDescent="0.2">
      <c r="U9302" s="5"/>
    </row>
    <row r="9303" spans="21:21" x14ac:dyDescent="0.2">
      <c r="U9303" s="5"/>
    </row>
    <row r="9304" spans="21:21" x14ac:dyDescent="0.2">
      <c r="U9304" s="5"/>
    </row>
    <row r="9305" spans="21:21" x14ac:dyDescent="0.2">
      <c r="U9305" s="5"/>
    </row>
    <row r="9306" spans="21:21" x14ac:dyDescent="0.2">
      <c r="U9306" s="5"/>
    </row>
    <row r="9307" spans="21:21" x14ac:dyDescent="0.2">
      <c r="U9307" s="5"/>
    </row>
    <row r="9308" spans="21:21" x14ac:dyDescent="0.2">
      <c r="U9308" s="5"/>
    </row>
    <row r="9309" spans="21:21" x14ac:dyDescent="0.2">
      <c r="U9309" s="5"/>
    </row>
    <row r="9310" spans="21:21" x14ac:dyDescent="0.2">
      <c r="U9310" s="5"/>
    </row>
    <row r="9311" spans="21:21" x14ac:dyDescent="0.2">
      <c r="U9311" s="5"/>
    </row>
    <row r="9312" spans="21:21" x14ac:dyDescent="0.2">
      <c r="U9312" s="5"/>
    </row>
    <row r="9313" spans="21:21" x14ac:dyDescent="0.2">
      <c r="U9313" s="5"/>
    </row>
    <row r="9314" spans="21:21" x14ac:dyDescent="0.2">
      <c r="U9314" s="5"/>
    </row>
    <row r="9315" spans="21:21" x14ac:dyDescent="0.2">
      <c r="U9315" s="5"/>
    </row>
    <row r="9316" spans="21:21" x14ac:dyDescent="0.2">
      <c r="U9316" s="5"/>
    </row>
    <row r="9317" spans="21:21" x14ac:dyDescent="0.2">
      <c r="U9317" s="5"/>
    </row>
    <row r="9318" spans="21:21" x14ac:dyDescent="0.2">
      <c r="U9318" s="5"/>
    </row>
    <row r="9319" spans="21:21" x14ac:dyDescent="0.2">
      <c r="U9319" s="5"/>
    </row>
    <row r="9320" spans="21:21" x14ac:dyDescent="0.2">
      <c r="U9320" s="5"/>
    </row>
    <row r="9321" spans="21:21" x14ac:dyDescent="0.2">
      <c r="U9321" s="5"/>
    </row>
    <row r="9322" spans="21:21" x14ac:dyDescent="0.2">
      <c r="U9322" s="5"/>
    </row>
    <row r="9323" spans="21:21" x14ac:dyDescent="0.2">
      <c r="U9323" s="5"/>
    </row>
    <row r="9324" spans="21:21" x14ac:dyDescent="0.2">
      <c r="U9324" s="5"/>
    </row>
    <row r="9325" spans="21:21" x14ac:dyDescent="0.2">
      <c r="U9325" s="5"/>
    </row>
    <row r="9326" spans="21:21" x14ac:dyDescent="0.2">
      <c r="U9326" s="5"/>
    </row>
    <row r="9327" spans="21:21" x14ac:dyDescent="0.2">
      <c r="U9327" s="5"/>
    </row>
    <row r="9328" spans="21:21" x14ac:dyDescent="0.2">
      <c r="U9328" s="5"/>
    </row>
    <row r="9329" spans="21:21" x14ac:dyDescent="0.2">
      <c r="U9329" s="5"/>
    </row>
    <row r="9330" spans="21:21" x14ac:dyDescent="0.2">
      <c r="U9330" s="5"/>
    </row>
    <row r="9331" spans="21:21" x14ac:dyDescent="0.2">
      <c r="U9331" s="5"/>
    </row>
    <row r="9332" spans="21:21" x14ac:dyDescent="0.2">
      <c r="U9332" s="5"/>
    </row>
    <row r="9333" spans="21:21" x14ac:dyDescent="0.2">
      <c r="U9333" s="5"/>
    </row>
    <row r="9334" spans="21:21" x14ac:dyDescent="0.2">
      <c r="U9334" s="5"/>
    </row>
    <row r="9335" spans="21:21" x14ac:dyDescent="0.2">
      <c r="U9335" s="5"/>
    </row>
    <row r="9336" spans="21:21" x14ac:dyDescent="0.2">
      <c r="U9336" s="5"/>
    </row>
    <row r="9337" spans="21:21" x14ac:dyDescent="0.2">
      <c r="U9337" s="5"/>
    </row>
    <row r="9338" spans="21:21" x14ac:dyDescent="0.2">
      <c r="U9338" s="5"/>
    </row>
    <row r="9339" spans="21:21" x14ac:dyDescent="0.2">
      <c r="U9339" s="5"/>
    </row>
    <row r="9340" spans="21:21" x14ac:dyDescent="0.2">
      <c r="U9340" s="5"/>
    </row>
    <row r="9341" spans="21:21" x14ac:dyDescent="0.2">
      <c r="U9341" s="5"/>
    </row>
    <row r="9342" spans="21:21" x14ac:dyDescent="0.2">
      <c r="U9342" s="5"/>
    </row>
    <row r="9343" spans="21:21" x14ac:dyDescent="0.2">
      <c r="U9343" s="5"/>
    </row>
    <row r="9344" spans="21:21" x14ac:dyDescent="0.2">
      <c r="U9344" s="5"/>
    </row>
    <row r="9345" spans="21:21" x14ac:dyDescent="0.2">
      <c r="U9345" s="5"/>
    </row>
    <row r="9346" spans="21:21" x14ac:dyDescent="0.2">
      <c r="U9346" s="5"/>
    </row>
    <row r="9347" spans="21:21" x14ac:dyDescent="0.2">
      <c r="U9347" s="5"/>
    </row>
    <row r="9348" spans="21:21" x14ac:dyDescent="0.2">
      <c r="U9348" s="5"/>
    </row>
    <row r="9349" spans="21:21" x14ac:dyDescent="0.2">
      <c r="U9349" s="5"/>
    </row>
    <row r="9350" spans="21:21" x14ac:dyDescent="0.2">
      <c r="U9350" s="5"/>
    </row>
    <row r="9351" spans="21:21" x14ac:dyDescent="0.2">
      <c r="U9351" s="5"/>
    </row>
    <row r="9352" spans="21:21" x14ac:dyDescent="0.2">
      <c r="U9352" s="5"/>
    </row>
    <row r="9353" spans="21:21" x14ac:dyDescent="0.2">
      <c r="U9353" s="5"/>
    </row>
    <row r="9354" spans="21:21" x14ac:dyDescent="0.2">
      <c r="U9354" s="5"/>
    </row>
    <row r="9355" spans="21:21" x14ac:dyDescent="0.2">
      <c r="U9355" s="5"/>
    </row>
    <row r="9356" spans="21:21" x14ac:dyDescent="0.2">
      <c r="U9356" s="5"/>
    </row>
    <row r="9357" spans="21:21" x14ac:dyDescent="0.2">
      <c r="U9357" s="5"/>
    </row>
    <row r="9358" spans="21:21" x14ac:dyDescent="0.2">
      <c r="U9358" s="5"/>
    </row>
    <row r="9359" spans="21:21" x14ac:dyDescent="0.2">
      <c r="U9359" s="5"/>
    </row>
    <row r="9360" spans="21:21" x14ac:dyDescent="0.2">
      <c r="U9360" s="5"/>
    </row>
    <row r="9361" spans="21:21" x14ac:dyDescent="0.2">
      <c r="U9361" s="5"/>
    </row>
    <row r="9362" spans="21:21" x14ac:dyDescent="0.2">
      <c r="U9362" s="5"/>
    </row>
    <row r="9363" spans="21:21" x14ac:dyDescent="0.2">
      <c r="U9363" s="5"/>
    </row>
    <row r="9364" spans="21:21" x14ac:dyDescent="0.2">
      <c r="U9364" s="5"/>
    </row>
    <row r="9365" spans="21:21" x14ac:dyDescent="0.2">
      <c r="U9365" s="5"/>
    </row>
    <row r="9366" spans="21:21" x14ac:dyDescent="0.2">
      <c r="U9366" s="5"/>
    </row>
    <row r="9367" spans="21:21" x14ac:dyDescent="0.2">
      <c r="U9367" s="5"/>
    </row>
    <row r="9368" spans="21:21" x14ac:dyDescent="0.2">
      <c r="U9368" s="5"/>
    </row>
    <row r="9369" spans="21:21" x14ac:dyDescent="0.2">
      <c r="U9369" s="5"/>
    </row>
    <row r="9370" spans="21:21" x14ac:dyDescent="0.2">
      <c r="U9370" s="5"/>
    </row>
    <row r="9371" spans="21:21" x14ac:dyDescent="0.2">
      <c r="U9371" s="5"/>
    </row>
    <row r="9372" spans="21:21" x14ac:dyDescent="0.2">
      <c r="U9372" s="5"/>
    </row>
    <row r="9373" spans="21:21" x14ac:dyDescent="0.2">
      <c r="U9373" s="5"/>
    </row>
    <row r="9374" spans="21:21" x14ac:dyDescent="0.2">
      <c r="U9374" s="5"/>
    </row>
    <row r="9375" spans="21:21" x14ac:dyDescent="0.2">
      <c r="U9375" s="5"/>
    </row>
    <row r="9376" spans="21:21" x14ac:dyDescent="0.2">
      <c r="U9376" s="5"/>
    </row>
    <row r="9377" spans="21:21" x14ac:dyDescent="0.2">
      <c r="U9377" s="5"/>
    </row>
    <row r="9378" spans="21:21" x14ac:dyDescent="0.2">
      <c r="U9378" s="5"/>
    </row>
    <row r="9379" spans="21:21" x14ac:dyDescent="0.2">
      <c r="U9379" s="5"/>
    </row>
    <row r="9380" spans="21:21" x14ac:dyDescent="0.2">
      <c r="U9380" s="5"/>
    </row>
    <row r="9381" spans="21:21" x14ac:dyDescent="0.2">
      <c r="U9381" s="5"/>
    </row>
    <row r="9382" spans="21:21" x14ac:dyDescent="0.2">
      <c r="U9382" s="5"/>
    </row>
    <row r="9383" spans="21:21" x14ac:dyDescent="0.2">
      <c r="U9383" s="5"/>
    </row>
    <row r="9384" spans="21:21" x14ac:dyDescent="0.2">
      <c r="U9384" s="5"/>
    </row>
    <row r="9385" spans="21:21" x14ac:dyDescent="0.2">
      <c r="U9385" s="5"/>
    </row>
    <row r="9386" spans="21:21" x14ac:dyDescent="0.2">
      <c r="U9386" s="5"/>
    </row>
    <row r="9387" spans="21:21" x14ac:dyDescent="0.2">
      <c r="U9387" s="5"/>
    </row>
    <row r="9388" spans="21:21" x14ac:dyDescent="0.2">
      <c r="U9388" s="5"/>
    </row>
    <row r="9389" spans="21:21" x14ac:dyDescent="0.2">
      <c r="U9389" s="5"/>
    </row>
    <row r="9390" spans="21:21" x14ac:dyDescent="0.2">
      <c r="U9390" s="5"/>
    </row>
    <row r="9391" spans="21:21" x14ac:dyDescent="0.2">
      <c r="U9391" s="5"/>
    </row>
    <row r="9392" spans="21:21" x14ac:dyDescent="0.2">
      <c r="U9392" s="5"/>
    </row>
    <row r="9393" spans="21:21" x14ac:dyDescent="0.2">
      <c r="U9393" s="5"/>
    </row>
    <row r="9394" spans="21:21" x14ac:dyDescent="0.2">
      <c r="U9394" s="5"/>
    </row>
    <row r="9395" spans="21:21" x14ac:dyDescent="0.2">
      <c r="U9395" s="5"/>
    </row>
    <row r="9396" spans="21:21" x14ac:dyDescent="0.2">
      <c r="U9396" s="5"/>
    </row>
    <row r="9397" spans="21:21" x14ac:dyDescent="0.2">
      <c r="U9397" s="5"/>
    </row>
    <row r="9398" spans="21:21" x14ac:dyDescent="0.2">
      <c r="U9398" s="5"/>
    </row>
    <row r="9399" spans="21:21" x14ac:dyDescent="0.2">
      <c r="U9399" s="5"/>
    </row>
    <row r="9400" spans="21:21" x14ac:dyDescent="0.2">
      <c r="U9400" s="5"/>
    </row>
    <row r="9401" spans="21:21" x14ac:dyDescent="0.2">
      <c r="U9401" s="5"/>
    </row>
    <row r="9402" spans="21:21" x14ac:dyDescent="0.2">
      <c r="U9402" s="5"/>
    </row>
    <row r="9403" spans="21:21" x14ac:dyDescent="0.2">
      <c r="U9403" s="5"/>
    </row>
    <row r="9404" spans="21:21" x14ac:dyDescent="0.2">
      <c r="U9404" s="5"/>
    </row>
    <row r="9405" spans="21:21" x14ac:dyDescent="0.2">
      <c r="U9405" s="5"/>
    </row>
    <row r="9406" spans="21:21" x14ac:dyDescent="0.2">
      <c r="U9406" s="5"/>
    </row>
    <row r="9407" spans="21:21" x14ac:dyDescent="0.2">
      <c r="U9407" s="5"/>
    </row>
    <row r="9408" spans="21:21" x14ac:dyDescent="0.2">
      <c r="U9408" s="5"/>
    </row>
    <row r="9409" spans="21:21" x14ac:dyDescent="0.2">
      <c r="U9409" s="5"/>
    </row>
    <row r="9410" spans="21:21" x14ac:dyDescent="0.2">
      <c r="U9410" s="5"/>
    </row>
    <row r="9411" spans="21:21" x14ac:dyDescent="0.2">
      <c r="U9411" s="5"/>
    </row>
    <row r="9412" spans="21:21" x14ac:dyDescent="0.2">
      <c r="U9412" s="5"/>
    </row>
    <row r="9413" spans="21:21" x14ac:dyDescent="0.2">
      <c r="U9413" s="5"/>
    </row>
    <row r="9414" spans="21:21" x14ac:dyDescent="0.2">
      <c r="U9414" s="5"/>
    </row>
    <row r="9415" spans="21:21" x14ac:dyDescent="0.2">
      <c r="U9415" s="5"/>
    </row>
    <row r="9416" spans="21:21" x14ac:dyDescent="0.2">
      <c r="U9416" s="5"/>
    </row>
    <row r="9417" spans="21:21" x14ac:dyDescent="0.2">
      <c r="U9417" s="5"/>
    </row>
    <row r="9418" spans="21:21" x14ac:dyDescent="0.2">
      <c r="U9418" s="5"/>
    </row>
    <row r="9419" spans="21:21" x14ac:dyDescent="0.2">
      <c r="U9419" s="5"/>
    </row>
    <row r="9420" spans="21:21" x14ac:dyDescent="0.2">
      <c r="U9420" s="5"/>
    </row>
    <row r="9421" spans="21:21" x14ac:dyDescent="0.2">
      <c r="U9421" s="5"/>
    </row>
    <row r="9422" spans="21:21" x14ac:dyDescent="0.2">
      <c r="U9422" s="5"/>
    </row>
    <row r="9423" spans="21:21" x14ac:dyDescent="0.2">
      <c r="U9423" s="5"/>
    </row>
    <row r="9424" spans="21:21" x14ac:dyDescent="0.2">
      <c r="U9424" s="5"/>
    </row>
    <row r="9425" spans="21:21" x14ac:dyDescent="0.2">
      <c r="U9425" s="5"/>
    </row>
    <row r="9426" spans="21:21" x14ac:dyDescent="0.2">
      <c r="U9426" s="5"/>
    </row>
    <row r="9427" spans="21:21" x14ac:dyDescent="0.2">
      <c r="U9427" s="5"/>
    </row>
    <row r="9428" spans="21:21" x14ac:dyDescent="0.2">
      <c r="U9428" s="5"/>
    </row>
    <row r="9429" spans="21:21" x14ac:dyDescent="0.2">
      <c r="U9429" s="5"/>
    </row>
    <row r="9430" spans="21:21" x14ac:dyDescent="0.2">
      <c r="U9430" s="5"/>
    </row>
    <row r="9431" spans="21:21" x14ac:dyDescent="0.2">
      <c r="U9431" s="5"/>
    </row>
    <row r="9432" spans="21:21" x14ac:dyDescent="0.2">
      <c r="U9432" s="5"/>
    </row>
    <row r="9433" spans="21:21" x14ac:dyDescent="0.2">
      <c r="U9433" s="5"/>
    </row>
    <row r="9434" spans="21:21" x14ac:dyDescent="0.2">
      <c r="U9434" s="5"/>
    </row>
    <row r="9435" spans="21:21" x14ac:dyDescent="0.2">
      <c r="U9435" s="5"/>
    </row>
    <row r="9436" spans="21:21" x14ac:dyDescent="0.2">
      <c r="U9436" s="5"/>
    </row>
    <row r="9437" spans="21:21" x14ac:dyDescent="0.2">
      <c r="U9437" s="5"/>
    </row>
    <row r="9438" spans="21:21" x14ac:dyDescent="0.2">
      <c r="U9438" s="5"/>
    </row>
    <row r="9439" spans="21:21" x14ac:dyDescent="0.2">
      <c r="U9439" s="5"/>
    </row>
    <row r="9440" spans="21:21" x14ac:dyDescent="0.2">
      <c r="U9440" s="5"/>
    </row>
    <row r="9441" spans="21:21" x14ac:dyDescent="0.2">
      <c r="U9441" s="5"/>
    </row>
    <row r="9442" spans="21:21" x14ac:dyDescent="0.2">
      <c r="U9442" s="5"/>
    </row>
    <row r="9443" spans="21:21" x14ac:dyDescent="0.2">
      <c r="U9443" s="5"/>
    </row>
    <row r="9444" spans="21:21" x14ac:dyDescent="0.2">
      <c r="U9444" s="5"/>
    </row>
    <row r="9445" spans="21:21" x14ac:dyDescent="0.2">
      <c r="U9445" s="5"/>
    </row>
    <row r="9446" spans="21:21" x14ac:dyDescent="0.2">
      <c r="U9446" s="5"/>
    </row>
    <row r="9447" spans="21:21" x14ac:dyDescent="0.2">
      <c r="U9447" s="5"/>
    </row>
    <row r="9448" spans="21:21" x14ac:dyDescent="0.2">
      <c r="U9448" s="5"/>
    </row>
    <row r="9449" spans="21:21" x14ac:dyDescent="0.2">
      <c r="U9449" s="5"/>
    </row>
    <row r="9450" spans="21:21" x14ac:dyDescent="0.2">
      <c r="U9450" s="5"/>
    </row>
    <row r="9451" spans="21:21" x14ac:dyDescent="0.2">
      <c r="U9451" s="5"/>
    </row>
    <row r="9452" spans="21:21" x14ac:dyDescent="0.2">
      <c r="U9452" s="5"/>
    </row>
    <row r="9453" spans="21:21" x14ac:dyDescent="0.2">
      <c r="U9453" s="5"/>
    </row>
    <row r="9454" spans="21:21" x14ac:dyDescent="0.2">
      <c r="U9454" s="5"/>
    </row>
    <row r="9455" spans="21:21" x14ac:dyDescent="0.2">
      <c r="U9455" s="5"/>
    </row>
    <row r="9456" spans="21:21" x14ac:dyDescent="0.2">
      <c r="U9456" s="5"/>
    </row>
    <row r="9457" spans="21:21" x14ac:dyDescent="0.2">
      <c r="U9457" s="5"/>
    </row>
    <row r="9458" spans="21:21" x14ac:dyDescent="0.2">
      <c r="U9458" s="5"/>
    </row>
    <row r="9459" spans="21:21" x14ac:dyDescent="0.2">
      <c r="U9459" s="5"/>
    </row>
    <row r="9460" spans="21:21" x14ac:dyDescent="0.2">
      <c r="U9460" s="5"/>
    </row>
    <row r="9461" spans="21:21" x14ac:dyDescent="0.2">
      <c r="U9461" s="5"/>
    </row>
    <row r="9462" spans="21:21" x14ac:dyDescent="0.2">
      <c r="U9462" s="5"/>
    </row>
    <row r="9463" spans="21:21" x14ac:dyDescent="0.2">
      <c r="U9463" s="5"/>
    </row>
    <row r="9464" spans="21:21" x14ac:dyDescent="0.2">
      <c r="U9464" s="5"/>
    </row>
    <row r="9465" spans="21:21" x14ac:dyDescent="0.2">
      <c r="U9465" s="5"/>
    </row>
    <row r="9466" spans="21:21" x14ac:dyDescent="0.2">
      <c r="U9466" s="5"/>
    </row>
    <row r="9467" spans="21:21" x14ac:dyDescent="0.2">
      <c r="U9467" s="5"/>
    </row>
    <row r="9468" spans="21:21" x14ac:dyDescent="0.2">
      <c r="U9468" s="5"/>
    </row>
    <row r="9469" spans="21:21" x14ac:dyDescent="0.2">
      <c r="U9469" s="5"/>
    </row>
    <row r="9470" spans="21:21" x14ac:dyDescent="0.2">
      <c r="U9470" s="5"/>
    </row>
    <row r="9471" spans="21:21" x14ac:dyDescent="0.2">
      <c r="U9471" s="5"/>
    </row>
    <row r="9472" spans="21:21" x14ac:dyDescent="0.2">
      <c r="U9472" s="5"/>
    </row>
    <row r="9473" spans="21:21" x14ac:dyDescent="0.2">
      <c r="U9473" s="5"/>
    </row>
    <row r="9474" spans="21:21" x14ac:dyDescent="0.2">
      <c r="U9474" s="5"/>
    </row>
    <row r="9475" spans="21:21" x14ac:dyDescent="0.2">
      <c r="U9475" s="5"/>
    </row>
    <row r="9476" spans="21:21" x14ac:dyDescent="0.2">
      <c r="U9476" s="5"/>
    </row>
    <row r="9477" spans="21:21" x14ac:dyDescent="0.2">
      <c r="U9477" s="5"/>
    </row>
    <row r="9478" spans="21:21" x14ac:dyDescent="0.2">
      <c r="U9478" s="5"/>
    </row>
    <row r="9479" spans="21:21" x14ac:dyDescent="0.2">
      <c r="U9479" s="5"/>
    </row>
    <row r="9480" spans="21:21" x14ac:dyDescent="0.2">
      <c r="U9480" s="5"/>
    </row>
    <row r="9481" spans="21:21" x14ac:dyDescent="0.2">
      <c r="U9481" s="5"/>
    </row>
    <row r="9482" spans="21:21" x14ac:dyDescent="0.2">
      <c r="U9482" s="5"/>
    </row>
    <row r="9483" spans="21:21" x14ac:dyDescent="0.2">
      <c r="U9483" s="5"/>
    </row>
    <row r="9484" spans="21:21" x14ac:dyDescent="0.2">
      <c r="U9484" s="5"/>
    </row>
    <row r="9485" spans="21:21" x14ac:dyDescent="0.2">
      <c r="U9485" s="5"/>
    </row>
    <row r="9486" spans="21:21" x14ac:dyDescent="0.2">
      <c r="U9486" s="5"/>
    </row>
    <row r="9487" spans="21:21" x14ac:dyDescent="0.2">
      <c r="U9487" s="5"/>
    </row>
    <row r="9488" spans="21:21" x14ac:dyDescent="0.2">
      <c r="U9488" s="5"/>
    </row>
    <row r="9489" spans="21:21" x14ac:dyDescent="0.2">
      <c r="U9489" s="5"/>
    </row>
    <row r="9490" spans="21:21" x14ac:dyDescent="0.2">
      <c r="U9490" s="5"/>
    </row>
    <row r="9491" spans="21:21" x14ac:dyDescent="0.2">
      <c r="U9491" s="5"/>
    </row>
    <row r="9492" spans="21:21" x14ac:dyDescent="0.2">
      <c r="U9492" s="5"/>
    </row>
    <row r="9493" spans="21:21" x14ac:dyDescent="0.2">
      <c r="U9493" s="5"/>
    </row>
    <row r="9494" spans="21:21" x14ac:dyDescent="0.2">
      <c r="U9494" s="5"/>
    </row>
    <row r="9495" spans="21:21" x14ac:dyDescent="0.2">
      <c r="U9495" s="5"/>
    </row>
    <row r="9496" spans="21:21" x14ac:dyDescent="0.2">
      <c r="U9496" s="5"/>
    </row>
    <row r="9497" spans="21:21" x14ac:dyDescent="0.2">
      <c r="U9497" s="5"/>
    </row>
    <row r="9498" spans="21:21" x14ac:dyDescent="0.2">
      <c r="U9498" s="5"/>
    </row>
    <row r="9499" spans="21:21" x14ac:dyDescent="0.2">
      <c r="U9499" s="5"/>
    </row>
    <row r="9500" spans="21:21" x14ac:dyDescent="0.2">
      <c r="U9500" s="5"/>
    </row>
    <row r="9501" spans="21:21" x14ac:dyDescent="0.2">
      <c r="U9501" s="5"/>
    </row>
    <row r="9502" spans="21:21" x14ac:dyDescent="0.2">
      <c r="U9502" s="5"/>
    </row>
    <row r="9503" spans="21:21" x14ac:dyDescent="0.2">
      <c r="U9503" s="5"/>
    </row>
    <row r="9504" spans="21:21" x14ac:dyDescent="0.2">
      <c r="U9504" s="5"/>
    </row>
    <row r="9505" spans="21:21" x14ac:dyDescent="0.2">
      <c r="U9505" s="5"/>
    </row>
    <row r="9506" spans="21:21" x14ac:dyDescent="0.2">
      <c r="U9506" s="5"/>
    </row>
    <row r="9507" spans="21:21" x14ac:dyDescent="0.2">
      <c r="U9507" s="5"/>
    </row>
    <row r="9508" spans="21:21" x14ac:dyDescent="0.2">
      <c r="U9508" s="5"/>
    </row>
    <row r="9509" spans="21:21" x14ac:dyDescent="0.2">
      <c r="U9509" s="5"/>
    </row>
    <row r="9510" spans="21:21" x14ac:dyDescent="0.2">
      <c r="U9510" s="5"/>
    </row>
    <row r="9511" spans="21:21" x14ac:dyDescent="0.2">
      <c r="U9511" s="5"/>
    </row>
    <row r="9512" spans="21:21" x14ac:dyDescent="0.2">
      <c r="U9512" s="5"/>
    </row>
    <row r="9513" spans="21:21" x14ac:dyDescent="0.2">
      <c r="U9513" s="5"/>
    </row>
    <row r="9514" spans="21:21" x14ac:dyDescent="0.2">
      <c r="U9514" s="5"/>
    </row>
    <row r="9515" spans="21:21" x14ac:dyDescent="0.2">
      <c r="U9515" s="5"/>
    </row>
    <row r="9516" spans="21:21" x14ac:dyDescent="0.2">
      <c r="U9516" s="5"/>
    </row>
    <row r="9517" spans="21:21" x14ac:dyDescent="0.2">
      <c r="U9517" s="5"/>
    </row>
    <row r="9518" spans="21:21" x14ac:dyDescent="0.2">
      <c r="U9518" s="5"/>
    </row>
    <row r="9519" spans="21:21" x14ac:dyDescent="0.2">
      <c r="U9519" s="5"/>
    </row>
    <row r="9520" spans="21:21" x14ac:dyDescent="0.2">
      <c r="U9520" s="5"/>
    </row>
    <row r="9521" spans="21:21" x14ac:dyDescent="0.2">
      <c r="U9521" s="5"/>
    </row>
    <row r="9522" spans="21:21" x14ac:dyDescent="0.2">
      <c r="U9522" s="5"/>
    </row>
    <row r="9523" spans="21:21" x14ac:dyDescent="0.2">
      <c r="U9523" s="5"/>
    </row>
    <row r="9524" spans="21:21" x14ac:dyDescent="0.2">
      <c r="U9524" s="5"/>
    </row>
    <row r="9525" spans="21:21" x14ac:dyDescent="0.2">
      <c r="U9525" s="5"/>
    </row>
    <row r="9526" spans="21:21" x14ac:dyDescent="0.2">
      <c r="U9526" s="5"/>
    </row>
    <row r="9527" spans="21:21" x14ac:dyDescent="0.2">
      <c r="U9527" s="5"/>
    </row>
    <row r="9528" spans="21:21" x14ac:dyDescent="0.2">
      <c r="U9528" s="5"/>
    </row>
    <row r="9529" spans="21:21" x14ac:dyDescent="0.2">
      <c r="U9529" s="5"/>
    </row>
    <row r="9530" spans="21:21" x14ac:dyDescent="0.2">
      <c r="U9530" s="5"/>
    </row>
    <row r="9531" spans="21:21" x14ac:dyDescent="0.2">
      <c r="U9531" s="5"/>
    </row>
    <row r="9532" spans="21:21" x14ac:dyDescent="0.2">
      <c r="U9532" s="5"/>
    </row>
    <row r="9533" spans="21:21" x14ac:dyDescent="0.2">
      <c r="U9533" s="5"/>
    </row>
    <row r="9534" spans="21:21" x14ac:dyDescent="0.2">
      <c r="U9534" s="5"/>
    </row>
    <row r="9535" spans="21:21" x14ac:dyDescent="0.2">
      <c r="U9535" s="5"/>
    </row>
    <row r="9536" spans="21:21" x14ac:dyDescent="0.2">
      <c r="U9536" s="5"/>
    </row>
    <row r="9537" spans="21:21" x14ac:dyDescent="0.2">
      <c r="U9537" s="5"/>
    </row>
    <row r="9538" spans="21:21" x14ac:dyDescent="0.2">
      <c r="U9538" s="5"/>
    </row>
    <row r="9539" spans="21:21" x14ac:dyDescent="0.2">
      <c r="U9539" s="5"/>
    </row>
    <row r="9540" spans="21:21" x14ac:dyDescent="0.2">
      <c r="U9540" s="5"/>
    </row>
    <row r="9541" spans="21:21" x14ac:dyDescent="0.2">
      <c r="U9541" s="5"/>
    </row>
    <row r="9542" spans="21:21" x14ac:dyDescent="0.2">
      <c r="U9542" s="5"/>
    </row>
    <row r="9543" spans="21:21" x14ac:dyDescent="0.2">
      <c r="U9543" s="5"/>
    </row>
    <row r="9544" spans="21:21" x14ac:dyDescent="0.2">
      <c r="U9544" s="5"/>
    </row>
    <row r="9545" spans="21:21" x14ac:dyDescent="0.2">
      <c r="U9545" s="5"/>
    </row>
    <row r="9546" spans="21:21" x14ac:dyDescent="0.2">
      <c r="U9546" s="5"/>
    </row>
    <row r="9547" spans="21:21" x14ac:dyDescent="0.2">
      <c r="U9547" s="5"/>
    </row>
    <row r="9548" spans="21:21" x14ac:dyDescent="0.2">
      <c r="U9548" s="5"/>
    </row>
    <row r="9549" spans="21:21" x14ac:dyDescent="0.2">
      <c r="U9549" s="5"/>
    </row>
    <row r="9550" spans="21:21" x14ac:dyDescent="0.2">
      <c r="U9550" s="5"/>
    </row>
    <row r="9551" spans="21:21" x14ac:dyDescent="0.2">
      <c r="U9551" s="5"/>
    </row>
    <row r="9552" spans="21:21" x14ac:dyDescent="0.2">
      <c r="U9552" s="5"/>
    </row>
    <row r="9553" spans="21:21" x14ac:dyDescent="0.2">
      <c r="U9553" s="5"/>
    </row>
    <row r="9554" spans="21:21" x14ac:dyDescent="0.2">
      <c r="U9554" s="5"/>
    </row>
    <row r="9555" spans="21:21" x14ac:dyDescent="0.2">
      <c r="U9555" s="5"/>
    </row>
    <row r="9556" spans="21:21" x14ac:dyDescent="0.2">
      <c r="U9556" s="5"/>
    </row>
    <row r="9557" spans="21:21" x14ac:dyDescent="0.2">
      <c r="U9557" s="5"/>
    </row>
    <row r="9558" spans="21:21" x14ac:dyDescent="0.2">
      <c r="U9558" s="5"/>
    </row>
    <row r="9559" spans="21:21" x14ac:dyDescent="0.2">
      <c r="U9559" s="5"/>
    </row>
    <row r="9560" spans="21:21" x14ac:dyDescent="0.2">
      <c r="U9560" s="5"/>
    </row>
    <row r="9561" spans="21:21" x14ac:dyDescent="0.2">
      <c r="U9561" s="5"/>
    </row>
    <row r="9562" spans="21:21" x14ac:dyDescent="0.2">
      <c r="U9562" s="5"/>
    </row>
    <row r="9563" spans="21:21" x14ac:dyDescent="0.2">
      <c r="U9563" s="5"/>
    </row>
    <row r="9564" spans="21:21" x14ac:dyDescent="0.2">
      <c r="U9564" s="5"/>
    </row>
    <row r="9565" spans="21:21" x14ac:dyDescent="0.2">
      <c r="U9565" s="5"/>
    </row>
    <row r="9566" spans="21:21" x14ac:dyDescent="0.2">
      <c r="U9566" s="5"/>
    </row>
    <row r="9567" spans="21:21" x14ac:dyDescent="0.2">
      <c r="U9567" s="5"/>
    </row>
    <row r="9568" spans="21:21" x14ac:dyDescent="0.2">
      <c r="U9568" s="5"/>
    </row>
    <row r="9569" spans="21:21" x14ac:dyDescent="0.2">
      <c r="U9569" s="5"/>
    </row>
    <row r="9570" spans="21:21" x14ac:dyDescent="0.2">
      <c r="U9570" s="5"/>
    </row>
    <row r="9571" spans="21:21" x14ac:dyDescent="0.2">
      <c r="U9571" s="5"/>
    </row>
    <row r="9572" spans="21:21" x14ac:dyDescent="0.2">
      <c r="U9572" s="5"/>
    </row>
    <row r="9573" spans="21:21" x14ac:dyDescent="0.2">
      <c r="U9573" s="5"/>
    </row>
    <row r="9574" spans="21:21" x14ac:dyDescent="0.2">
      <c r="U9574" s="5"/>
    </row>
    <row r="9575" spans="21:21" x14ac:dyDescent="0.2">
      <c r="U9575" s="5"/>
    </row>
    <row r="9576" spans="21:21" x14ac:dyDescent="0.2">
      <c r="U9576" s="5"/>
    </row>
    <row r="9577" spans="21:21" x14ac:dyDescent="0.2">
      <c r="U9577" s="5"/>
    </row>
    <row r="9578" spans="21:21" x14ac:dyDescent="0.2">
      <c r="U9578" s="5"/>
    </row>
    <row r="9579" spans="21:21" x14ac:dyDescent="0.2">
      <c r="U9579" s="5"/>
    </row>
    <row r="9580" spans="21:21" x14ac:dyDescent="0.2">
      <c r="U9580" s="5"/>
    </row>
    <row r="9581" spans="21:21" x14ac:dyDescent="0.2">
      <c r="U9581" s="5"/>
    </row>
    <row r="9582" spans="21:21" x14ac:dyDescent="0.2">
      <c r="U9582" s="5"/>
    </row>
    <row r="9583" spans="21:21" x14ac:dyDescent="0.2">
      <c r="U9583" s="5"/>
    </row>
    <row r="9584" spans="21:21" x14ac:dyDescent="0.2">
      <c r="U9584" s="5"/>
    </row>
    <row r="9585" spans="21:21" x14ac:dyDescent="0.2">
      <c r="U9585" s="5"/>
    </row>
    <row r="9586" spans="21:21" x14ac:dyDescent="0.2">
      <c r="U9586" s="5"/>
    </row>
    <row r="9587" spans="21:21" x14ac:dyDescent="0.2">
      <c r="U9587" s="5"/>
    </row>
    <row r="9588" spans="21:21" x14ac:dyDescent="0.2">
      <c r="U9588" s="5"/>
    </row>
    <row r="9589" spans="21:21" x14ac:dyDescent="0.2">
      <c r="U9589" s="5"/>
    </row>
    <row r="9590" spans="21:21" x14ac:dyDescent="0.2">
      <c r="U9590" s="5"/>
    </row>
    <row r="9591" spans="21:21" x14ac:dyDescent="0.2">
      <c r="U9591" s="5"/>
    </row>
    <row r="9592" spans="21:21" x14ac:dyDescent="0.2">
      <c r="U9592" s="5"/>
    </row>
    <row r="9593" spans="21:21" x14ac:dyDescent="0.2">
      <c r="U9593" s="5"/>
    </row>
    <row r="9594" spans="21:21" x14ac:dyDescent="0.2">
      <c r="U9594" s="5"/>
    </row>
    <row r="9595" spans="21:21" x14ac:dyDescent="0.2">
      <c r="U9595" s="5"/>
    </row>
    <row r="9596" spans="21:21" x14ac:dyDescent="0.2">
      <c r="U9596" s="5"/>
    </row>
    <row r="9597" spans="21:21" x14ac:dyDescent="0.2">
      <c r="U9597" s="5"/>
    </row>
    <row r="9598" spans="21:21" x14ac:dyDescent="0.2">
      <c r="U9598" s="5"/>
    </row>
    <row r="9599" spans="21:21" x14ac:dyDescent="0.2">
      <c r="U9599" s="5"/>
    </row>
    <row r="9600" spans="21:21" x14ac:dyDescent="0.2">
      <c r="U9600" s="5"/>
    </row>
    <row r="9601" spans="21:21" x14ac:dyDescent="0.2">
      <c r="U9601" s="5"/>
    </row>
    <row r="9602" spans="21:21" x14ac:dyDescent="0.2">
      <c r="U9602" s="5"/>
    </row>
    <row r="9603" spans="21:21" x14ac:dyDescent="0.2">
      <c r="U9603" s="5"/>
    </row>
    <row r="9604" spans="21:21" x14ac:dyDescent="0.2">
      <c r="U9604" s="5"/>
    </row>
    <row r="9605" spans="21:21" x14ac:dyDescent="0.2">
      <c r="U9605" s="5"/>
    </row>
    <row r="9606" spans="21:21" x14ac:dyDescent="0.2">
      <c r="U9606" s="5"/>
    </row>
    <row r="9607" spans="21:21" x14ac:dyDescent="0.2">
      <c r="U9607" s="5"/>
    </row>
    <row r="9608" spans="21:21" x14ac:dyDescent="0.2">
      <c r="U9608" s="5"/>
    </row>
    <row r="9609" spans="21:21" x14ac:dyDescent="0.2">
      <c r="U9609" s="5"/>
    </row>
    <row r="9610" spans="21:21" x14ac:dyDescent="0.2">
      <c r="U9610" s="5"/>
    </row>
    <row r="9611" spans="21:21" x14ac:dyDescent="0.2">
      <c r="U9611" s="5"/>
    </row>
    <row r="9612" spans="21:21" x14ac:dyDescent="0.2">
      <c r="U9612" s="5"/>
    </row>
    <row r="9613" spans="21:21" x14ac:dyDescent="0.2">
      <c r="U9613" s="5"/>
    </row>
    <row r="9614" spans="21:21" x14ac:dyDescent="0.2">
      <c r="U9614" s="5"/>
    </row>
    <row r="9615" spans="21:21" x14ac:dyDescent="0.2">
      <c r="U9615" s="5"/>
    </row>
    <row r="9616" spans="21:21" x14ac:dyDescent="0.2">
      <c r="U9616" s="5"/>
    </row>
    <row r="9617" spans="21:21" x14ac:dyDescent="0.2">
      <c r="U9617" s="5"/>
    </row>
    <row r="9618" spans="21:21" x14ac:dyDescent="0.2">
      <c r="U9618" s="5"/>
    </row>
    <row r="9619" spans="21:21" x14ac:dyDescent="0.2">
      <c r="U9619" s="5"/>
    </row>
    <row r="9620" spans="21:21" x14ac:dyDescent="0.2">
      <c r="U9620" s="5"/>
    </row>
    <row r="9621" spans="21:21" x14ac:dyDescent="0.2">
      <c r="U9621" s="5"/>
    </row>
    <row r="9622" spans="21:21" x14ac:dyDescent="0.2">
      <c r="U9622" s="5"/>
    </row>
    <row r="9623" spans="21:21" x14ac:dyDescent="0.2">
      <c r="U9623" s="5"/>
    </row>
    <row r="9624" spans="21:21" x14ac:dyDescent="0.2">
      <c r="U9624" s="5"/>
    </row>
    <row r="9625" spans="21:21" x14ac:dyDescent="0.2">
      <c r="U9625" s="5"/>
    </row>
    <row r="9626" spans="21:21" x14ac:dyDescent="0.2">
      <c r="U9626" s="5"/>
    </row>
    <row r="9627" spans="21:21" x14ac:dyDescent="0.2">
      <c r="U9627" s="5"/>
    </row>
    <row r="9628" spans="21:21" x14ac:dyDescent="0.2">
      <c r="U9628" s="5"/>
    </row>
    <row r="9629" spans="21:21" x14ac:dyDescent="0.2">
      <c r="U9629" s="5"/>
    </row>
    <row r="9630" spans="21:21" x14ac:dyDescent="0.2">
      <c r="U9630" s="5"/>
    </row>
    <row r="9631" spans="21:21" x14ac:dyDescent="0.2">
      <c r="U9631" s="5"/>
    </row>
    <row r="9632" spans="21:21" x14ac:dyDescent="0.2">
      <c r="U9632" s="5"/>
    </row>
    <row r="9633" spans="21:21" x14ac:dyDescent="0.2">
      <c r="U9633" s="5"/>
    </row>
    <row r="9634" spans="21:21" x14ac:dyDescent="0.2">
      <c r="U9634" s="5"/>
    </row>
    <row r="9635" spans="21:21" x14ac:dyDescent="0.2">
      <c r="U9635" s="5"/>
    </row>
    <row r="9636" spans="21:21" x14ac:dyDescent="0.2">
      <c r="U9636" s="5"/>
    </row>
    <row r="9637" spans="21:21" x14ac:dyDescent="0.2">
      <c r="U9637" s="5"/>
    </row>
    <row r="9638" spans="21:21" x14ac:dyDescent="0.2">
      <c r="U9638" s="5"/>
    </row>
    <row r="9639" spans="21:21" x14ac:dyDescent="0.2">
      <c r="U9639" s="5"/>
    </row>
    <row r="9640" spans="21:21" x14ac:dyDescent="0.2">
      <c r="U9640" s="5"/>
    </row>
    <row r="9641" spans="21:21" x14ac:dyDescent="0.2">
      <c r="U9641" s="5"/>
    </row>
    <row r="9642" spans="21:21" x14ac:dyDescent="0.2">
      <c r="U9642" s="5"/>
    </row>
    <row r="9643" spans="21:21" x14ac:dyDescent="0.2">
      <c r="U9643" s="5"/>
    </row>
    <row r="9644" spans="21:21" x14ac:dyDescent="0.2">
      <c r="U9644" s="5"/>
    </row>
    <row r="9645" spans="21:21" x14ac:dyDescent="0.2">
      <c r="U9645" s="5"/>
    </row>
    <row r="9646" spans="21:21" x14ac:dyDescent="0.2">
      <c r="U9646" s="5"/>
    </row>
    <row r="9647" spans="21:21" x14ac:dyDescent="0.2">
      <c r="U9647" s="5"/>
    </row>
    <row r="9648" spans="21:21" x14ac:dyDescent="0.2">
      <c r="U9648" s="5"/>
    </row>
    <row r="9649" spans="21:21" x14ac:dyDescent="0.2">
      <c r="U9649" s="5"/>
    </row>
    <row r="9650" spans="21:21" x14ac:dyDescent="0.2">
      <c r="U9650" s="5"/>
    </row>
    <row r="9651" spans="21:21" x14ac:dyDescent="0.2">
      <c r="U9651" s="5"/>
    </row>
    <row r="9652" spans="21:21" x14ac:dyDescent="0.2">
      <c r="U9652" s="5"/>
    </row>
    <row r="9653" spans="21:21" x14ac:dyDescent="0.2">
      <c r="U9653" s="5"/>
    </row>
    <row r="9654" spans="21:21" x14ac:dyDescent="0.2">
      <c r="U9654" s="5"/>
    </row>
    <row r="9655" spans="21:21" x14ac:dyDescent="0.2">
      <c r="U9655" s="5"/>
    </row>
    <row r="9656" spans="21:21" x14ac:dyDescent="0.2">
      <c r="U9656" s="5"/>
    </row>
    <row r="9657" spans="21:21" x14ac:dyDescent="0.2">
      <c r="U9657" s="5"/>
    </row>
    <row r="9658" spans="21:21" x14ac:dyDescent="0.2">
      <c r="U9658" s="5"/>
    </row>
    <row r="9659" spans="21:21" x14ac:dyDescent="0.2">
      <c r="U9659" s="5"/>
    </row>
    <row r="9660" spans="21:21" x14ac:dyDescent="0.2">
      <c r="U9660" s="5"/>
    </row>
    <row r="9661" spans="21:21" x14ac:dyDescent="0.2">
      <c r="U9661" s="5"/>
    </row>
    <row r="9662" spans="21:21" x14ac:dyDescent="0.2">
      <c r="U9662" s="5"/>
    </row>
    <row r="9663" spans="21:21" x14ac:dyDescent="0.2">
      <c r="U9663" s="5"/>
    </row>
    <row r="9664" spans="21:21" x14ac:dyDescent="0.2">
      <c r="U9664" s="5"/>
    </row>
    <row r="9665" spans="21:21" x14ac:dyDescent="0.2">
      <c r="U9665" s="5"/>
    </row>
    <row r="9666" spans="21:21" x14ac:dyDescent="0.2">
      <c r="U9666" s="5"/>
    </row>
    <row r="9667" spans="21:21" x14ac:dyDescent="0.2">
      <c r="U9667" s="5"/>
    </row>
    <row r="9668" spans="21:21" x14ac:dyDescent="0.2">
      <c r="U9668" s="5"/>
    </row>
    <row r="9669" spans="21:21" x14ac:dyDescent="0.2">
      <c r="U9669" s="5"/>
    </row>
    <row r="9670" spans="21:21" x14ac:dyDescent="0.2">
      <c r="U9670" s="5"/>
    </row>
    <row r="9671" spans="21:21" x14ac:dyDescent="0.2">
      <c r="U9671" s="5"/>
    </row>
    <row r="9672" spans="21:21" x14ac:dyDescent="0.2">
      <c r="U9672" s="5"/>
    </row>
    <row r="9673" spans="21:21" x14ac:dyDescent="0.2">
      <c r="U9673" s="5"/>
    </row>
    <row r="9674" spans="21:21" x14ac:dyDescent="0.2">
      <c r="U9674" s="5"/>
    </row>
    <row r="9675" spans="21:21" x14ac:dyDescent="0.2">
      <c r="U9675" s="5"/>
    </row>
    <row r="9676" spans="21:21" x14ac:dyDescent="0.2">
      <c r="U9676" s="5"/>
    </row>
    <row r="9677" spans="21:21" x14ac:dyDescent="0.2">
      <c r="U9677" s="5"/>
    </row>
    <row r="9678" spans="21:21" x14ac:dyDescent="0.2">
      <c r="U9678" s="5"/>
    </row>
    <row r="9679" spans="21:21" x14ac:dyDescent="0.2">
      <c r="U9679" s="5"/>
    </row>
    <row r="9680" spans="21:21" x14ac:dyDescent="0.2">
      <c r="U9680" s="5"/>
    </row>
    <row r="9681" spans="21:21" x14ac:dyDescent="0.2">
      <c r="U9681" s="5"/>
    </row>
    <row r="9682" spans="21:21" x14ac:dyDescent="0.2">
      <c r="U9682" s="5"/>
    </row>
    <row r="9683" spans="21:21" x14ac:dyDescent="0.2">
      <c r="U9683" s="5"/>
    </row>
    <row r="9684" spans="21:21" x14ac:dyDescent="0.2">
      <c r="U9684" s="5"/>
    </row>
    <row r="9685" spans="21:21" x14ac:dyDescent="0.2">
      <c r="U9685" s="5"/>
    </row>
    <row r="9686" spans="21:21" x14ac:dyDescent="0.2">
      <c r="U9686" s="5"/>
    </row>
    <row r="9687" spans="21:21" x14ac:dyDescent="0.2">
      <c r="U9687" s="5"/>
    </row>
    <row r="9688" spans="21:21" x14ac:dyDescent="0.2">
      <c r="U9688" s="5"/>
    </row>
    <row r="9689" spans="21:21" x14ac:dyDescent="0.2">
      <c r="U9689" s="5"/>
    </row>
    <row r="9690" spans="21:21" x14ac:dyDescent="0.2">
      <c r="U9690" s="5"/>
    </row>
    <row r="9691" spans="21:21" x14ac:dyDescent="0.2">
      <c r="U9691" s="5"/>
    </row>
    <row r="9692" spans="21:21" x14ac:dyDescent="0.2">
      <c r="U9692" s="5"/>
    </row>
    <row r="9693" spans="21:21" x14ac:dyDescent="0.2">
      <c r="U9693" s="5"/>
    </row>
    <row r="9694" spans="21:21" x14ac:dyDescent="0.2">
      <c r="U9694" s="5"/>
    </row>
    <row r="9695" spans="21:21" x14ac:dyDescent="0.2">
      <c r="U9695" s="5"/>
    </row>
    <row r="9696" spans="21:21" x14ac:dyDescent="0.2">
      <c r="U9696" s="5"/>
    </row>
    <row r="9697" spans="21:21" x14ac:dyDescent="0.2">
      <c r="U9697" s="5"/>
    </row>
    <row r="9698" spans="21:21" x14ac:dyDescent="0.2">
      <c r="U9698" s="5"/>
    </row>
    <row r="9699" spans="21:21" x14ac:dyDescent="0.2">
      <c r="U9699" s="5"/>
    </row>
    <row r="9700" spans="21:21" x14ac:dyDescent="0.2">
      <c r="U9700" s="5"/>
    </row>
    <row r="9701" spans="21:21" x14ac:dyDescent="0.2">
      <c r="U9701" s="5"/>
    </row>
    <row r="9702" spans="21:21" x14ac:dyDescent="0.2">
      <c r="U9702" s="5"/>
    </row>
    <row r="9703" spans="21:21" x14ac:dyDescent="0.2">
      <c r="U9703" s="5"/>
    </row>
    <row r="9704" spans="21:21" x14ac:dyDescent="0.2">
      <c r="U9704" s="5"/>
    </row>
    <row r="9705" spans="21:21" x14ac:dyDescent="0.2">
      <c r="U9705" s="5"/>
    </row>
    <row r="9706" spans="21:21" x14ac:dyDescent="0.2">
      <c r="U9706" s="5"/>
    </row>
    <row r="9707" spans="21:21" x14ac:dyDescent="0.2">
      <c r="U9707" s="5"/>
    </row>
    <row r="9708" spans="21:21" x14ac:dyDescent="0.2">
      <c r="U9708" s="5"/>
    </row>
    <row r="9709" spans="21:21" x14ac:dyDescent="0.2">
      <c r="U9709" s="5"/>
    </row>
    <row r="9710" spans="21:21" x14ac:dyDescent="0.2">
      <c r="U9710" s="5"/>
    </row>
    <row r="9711" spans="21:21" x14ac:dyDescent="0.2">
      <c r="U9711" s="5"/>
    </row>
    <row r="9712" spans="21:21" x14ac:dyDescent="0.2">
      <c r="U9712" s="5"/>
    </row>
    <row r="9713" spans="21:21" x14ac:dyDescent="0.2">
      <c r="U9713" s="5"/>
    </row>
    <row r="9714" spans="21:21" x14ac:dyDescent="0.2">
      <c r="U9714" s="5"/>
    </row>
    <row r="9715" spans="21:21" x14ac:dyDescent="0.2">
      <c r="U9715" s="5"/>
    </row>
    <row r="9716" spans="21:21" x14ac:dyDescent="0.2">
      <c r="U9716" s="5"/>
    </row>
    <row r="9717" spans="21:21" x14ac:dyDescent="0.2">
      <c r="U9717" s="5"/>
    </row>
    <row r="9718" spans="21:21" x14ac:dyDescent="0.2">
      <c r="U9718" s="5"/>
    </row>
    <row r="9719" spans="21:21" x14ac:dyDescent="0.2">
      <c r="U9719" s="5"/>
    </row>
    <row r="9720" spans="21:21" x14ac:dyDescent="0.2">
      <c r="U9720" s="5"/>
    </row>
    <row r="9721" spans="21:21" x14ac:dyDescent="0.2">
      <c r="U9721" s="5"/>
    </row>
    <row r="9722" spans="21:21" x14ac:dyDescent="0.2">
      <c r="U9722" s="5"/>
    </row>
    <row r="9723" spans="21:21" x14ac:dyDescent="0.2">
      <c r="U9723" s="5"/>
    </row>
    <row r="9724" spans="21:21" x14ac:dyDescent="0.2">
      <c r="U9724" s="5"/>
    </row>
    <row r="9725" spans="21:21" x14ac:dyDescent="0.2">
      <c r="U9725" s="5"/>
    </row>
    <row r="9726" spans="21:21" x14ac:dyDescent="0.2">
      <c r="U9726" s="5"/>
    </row>
    <row r="9727" spans="21:21" x14ac:dyDescent="0.2">
      <c r="U9727" s="5"/>
    </row>
    <row r="9728" spans="21:21" x14ac:dyDescent="0.2">
      <c r="U9728" s="5"/>
    </row>
    <row r="9729" spans="21:21" x14ac:dyDescent="0.2">
      <c r="U9729" s="5"/>
    </row>
    <row r="9730" spans="21:21" x14ac:dyDescent="0.2">
      <c r="U9730" s="5"/>
    </row>
    <row r="9731" spans="21:21" x14ac:dyDescent="0.2">
      <c r="U9731" s="5"/>
    </row>
    <row r="9732" spans="21:21" x14ac:dyDescent="0.2">
      <c r="U9732" s="5"/>
    </row>
    <row r="9733" spans="21:21" x14ac:dyDescent="0.2">
      <c r="U9733" s="5"/>
    </row>
    <row r="9734" spans="21:21" x14ac:dyDescent="0.2">
      <c r="U9734" s="5"/>
    </row>
    <row r="9735" spans="21:21" x14ac:dyDescent="0.2">
      <c r="U9735" s="5"/>
    </row>
    <row r="9736" spans="21:21" x14ac:dyDescent="0.2">
      <c r="U9736" s="5"/>
    </row>
    <row r="9737" spans="21:21" x14ac:dyDescent="0.2">
      <c r="U9737" s="5"/>
    </row>
    <row r="9738" spans="21:21" x14ac:dyDescent="0.2">
      <c r="U9738" s="5"/>
    </row>
    <row r="9739" spans="21:21" x14ac:dyDescent="0.2">
      <c r="U9739" s="5"/>
    </row>
    <row r="9740" spans="21:21" x14ac:dyDescent="0.2">
      <c r="U9740" s="5"/>
    </row>
    <row r="9741" spans="21:21" x14ac:dyDescent="0.2">
      <c r="U9741" s="5"/>
    </row>
    <row r="9742" spans="21:21" x14ac:dyDescent="0.2">
      <c r="U9742" s="5"/>
    </row>
    <row r="9743" spans="21:21" x14ac:dyDescent="0.2">
      <c r="U9743" s="5"/>
    </row>
    <row r="9744" spans="21:21" x14ac:dyDescent="0.2">
      <c r="U9744" s="5"/>
    </row>
    <row r="9745" spans="21:21" x14ac:dyDescent="0.2">
      <c r="U9745" s="5"/>
    </row>
    <row r="9746" spans="21:21" x14ac:dyDescent="0.2">
      <c r="U9746" s="5"/>
    </row>
    <row r="9747" spans="21:21" x14ac:dyDescent="0.2">
      <c r="U9747" s="5"/>
    </row>
    <row r="9748" spans="21:21" x14ac:dyDescent="0.2">
      <c r="U9748" s="5"/>
    </row>
    <row r="9749" spans="21:21" x14ac:dyDescent="0.2">
      <c r="U9749" s="5"/>
    </row>
    <row r="9750" spans="21:21" x14ac:dyDescent="0.2">
      <c r="U9750" s="5"/>
    </row>
    <row r="9751" spans="21:21" x14ac:dyDescent="0.2">
      <c r="U9751" s="5"/>
    </row>
    <row r="9752" spans="21:21" x14ac:dyDescent="0.2">
      <c r="U9752" s="5"/>
    </row>
    <row r="9753" spans="21:21" x14ac:dyDescent="0.2">
      <c r="U9753" s="5"/>
    </row>
    <row r="9754" spans="21:21" x14ac:dyDescent="0.2">
      <c r="U9754" s="5"/>
    </row>
    <row r="9755" spans="21:21" x14ac:dyDescent="0.2">
      <c r="U9755" s="5"/>
    </row>
    <row r="9756" spans="21:21" x14ac:dyDescent="0.2">
      <c r="U9756" s="5"/>
    </row>
    <row r="9757" spans="21:21" x14ac:dyDescent="0.2">
      <c r="U9757" s="5"/>
    </row>
    <row r="9758" spans="21:21" x14ac:dyDescent="0.2">
      <c r="U9758" s="5"/>
    </row>
    <row r="9759" spans="21:21" x14ac:dyDescent="0.2">
      <c r="U9759" s="5"/>
    </row>
    <row r="9760" spans="21:21" x14ac:dyDescent="0.2">
      <c r="U9760" s="5"/>
    </row>
    <row r="9761" spans="21:21" x14ac:dyDescent="0.2">
      <c r="U9761" s="5"/>
    </row>
    <row r="9762" spans="21:21" x14ac:dyDescent="0.2">
      <c r="U9762" s="5"/>
    </row>
    <row r="9763" spans="21:21" x14ac:dyDescent="0.2">
      <c r="U9763" s="5"/>
    </row>
    <row r="9764" spans="21:21" x14ac:dyDescent="0.2">
      <c r="U9764" s="5"/>
    </row>
    <row r="9765" spans="21:21" x14ac:dyDescent="0.2">
      <c r="U9765" s="5"/>
    </row>
    <row r="9766" spans="21:21" x14ac:dyDescent="0.2">
      <c r="U9766" s="5"/>
    </row>
    <row r="9767" spans="21:21" x14ac:dyDescent="0.2">
      <c r="U9767" s="5"/>
    </row>
    <row r="9768" spans="21:21" x14ac:dyDescent="0.2">
      <c r="U9768" s="5"/>
    </row>
    <row r="9769" spans="21:21" x14ac:dyDescent="0.2">
      <c r="U9769" s="5"/>
    </row>
    <row r="9770" spans="21:21" x14ac:dyDescent="0.2">
      <c r="U9770" s="5"/>
    </row>
    <row r="9771" spans="21:21" x14ac:dyDescent="0.2">
      <c r="U9771" s="5"/>
    </row>
    <row r="9772" spans="21:21" x14ac:dyDescent="0.2">
      <c r="U9772" s="5"/>
    </row>
    <row r="9773" spans="21:21" x14ac:dyDescent="0.2">
      <c r="U9773" s="5"/>
    </row>
    <row r="9774" spans="21:21" x14ac:dyDescent="0.2">
      <c r="U9774" s="5"/>
    </row>
    <row r="9775" spans="21:21" x14ac:dyDescent="0.2">
      <c r="U9775" s="5"/>
    </row>
    <row r="9776" spans="21:21" x14ac:dyDescent="0.2">
      <c r="U9776" s="5"/>
    </row>
    <row r="9777" spans="21:21" x14ac:dyDescent="0.2">
      <c r="U9777" s="5"/>
    </row>
    <row r="9778" spans="21:21" x14ac:dyDescent="0.2">
      <c r="U9778" s="5"/>
    </row>
    <row r="9779" spans="21:21" x14ac:dyDescent="0.2">
      <c r="U9779" s="5"/>
    </row>
    <row r="9780" spans="21:21" x14ac:dyDescent="0.2">
      <c r="U9780" s="5"/>
    </row>
    <row r="9781" spans="21:21" x14ac:dyDescent="0.2">
      <c r="U9781" s="5"/>
    </row>
    <row r="9782" spans="21:21" x14ac:dyDescent="0.2">
      <c r="U9782" s="5"/>
    </row>
    <row r="9783" spans="21:21" x14ac:dyDescent="0.2">
      <c r="U9783" s="5"/>
    </row>
    <row r="9784" spans="21:21" x14ac:dyDescent="0.2">
      <c r="U9784" s="5"/>
    </row>
    <row r="9785" spans="21:21" x14ac:dyDescent="0.2">
      <c r="U9785" s="5"/>
    </row>
    <row r="9786" spans="21:21" x14ac:dyDescent="0.2">
      <c r="U9786" s="5"/>
    </row>
    <row r="9787" spans="21:21" x14ac:dyDescent="0.2">
      <c r="U9787" s="5"/>
    </row>
    <row r="9788" spans="21:21" x14ac:dyDescent="0.2">
      <c r="U9788" s="5"/>
    </row>
    <row r="9789" spans="21:21" x14ac:dyDescent="0.2">
      <c r="U9789" s="5"/>
    </row>
    <row r="9790" spans="21:21" x14ac:dyDescent="0.2">
      <c r="U9790" s="5"/>
    </row>
    <row r="9791" spans="21:21" x14ac:dyDescent="0.2">
      <c r="U9791" s="5"/>
    </row>
    <row r="9792" spans="21:21" x14ac:dyDescent="0.2">
      <c r="U9792" s="5"/>
    </row>
    <row r="9793" spans="21:21" x14ac:dyDescent="0.2">
      <c r="U9793" s="5"/>
    </row>
    <row r="9794" spans="21:21" x14ac:dyDescent="0.2">
      <c r="U9794" s="5"/>
    </row>
    <row r="9795" spans="21:21" x14ac:dyDescent="0.2">
      <c r="U9795" s="5"/>
    </row>
    <row r="9796" spans="21:21" x14ac:dyDescent="0.2">
      <c r="U9796" s="5"/>
    </row>
    <row r="9797" spans="21:21" x14ac:dyDescent="0.2">
      <c r="U9797" s="5"/>
    </row>
    <row r="9798" spans="21:21" x14ac:dyDescent="0.2">
      <c r="U9798" s="5"/>
    </row>
    <row r="9799" spans="21:21" x14ac:dyDescent="0.2">
      <c r="U9799" s="5"/>
    </row>
    <row r="9800" spans="21:21" x14ac:dyDescent="0.2">
      <c r="U9800" s="5"/>
    </row>
    <row r="9801" spans="21:21" x14ac:dyDescent="0.2">
      <c r="U9801" s="5"/>
    </row>
    <row r="9802" spans="21:21" x14ac:dyDescent="0.2">
      <c r="U9802" s="5"/>
    </row>
    <row r="9803" spans="21:21" x14ac:dyDescent="0.2">
      <c r="U9803" s="5"/>
    </row>
    <row r="9804" spans="21:21" x14ac:dyDescent="0.2">
      <c r="U9804" s="5"/>
    </row>
    <row r="9805" spans="21:21" x14ac:dyDescent="0.2">
      <c r="U9805" s="5"/>
    </row>
    <row r="9806" spans="21:21" x14ac:dyDescent="0.2">
      <c r="U9806" s="5"/>
    </row>
    <row r="9807" spans="21:21" x14ac:dyDescent="0.2">
      <c r="U9807" s="5"/>
    </row>
    <row r="9808" spans="21:21" x14ac:dyDescent="0.2">
      <c r="U9808" s="5"/>
    </row>
    <row r="9809" spans="21:21" x14ac:dyDescent="0.2">
      <c r="U9809" s="5"/>
    </row>
    <row r="9810" spans="21:21" x14ac:dyDescent="0.2">
      <c r="U9810" s="5"/>
    </row>
    <row r="9811" spans="21:21" x14ac:dyDescent="0.2">
      <c r="U9811" s="5"/>
    </row>
    <row r="9812" spans="21:21" x14ac:dyDescent="0.2">
      <c r="U9812" s="5"/>
    </row>
    <row r="9813" spans="21:21" x14ac:dyDescent="0.2">
      <c r="U9813" s="5"/>
    </row>
    <row r="9814" spans="21:21" x14ac:dyDescent="0.2">
      <c r="U9814" s="5"/>
    </row>
    <row r="9815" spans="21:21" x14ac:dyDescent="0.2">
      <c r="U9815" s="5"/>
    </row>
    <row r="9816" spans="21:21" x14ac:dyDescent="0.2">
      <c r="U9816" s="5"/>
    </row>
    <row r="9817" spans="21:21" x14ac:dyDescent="0.2">
      <c r="U9817" s="5"/>
    </row>
    <row r="9818" spans="21:21" x14ac:dyDescent="0.2">
      <c r="U9818" s="5"/>
    </row>
    <row r="9819" spans="21:21" x14ac:dyDescent="0.2">
      <c r="U9819" s="5"/>
    </row>
    <row r="9820" spans="21:21" x14ac:dyDescent="0.2">
      <c r="U9820" s="5"/>
    </row>
    <row r="9821" spans="21:21" x14ac:dyDescent="0.2">
      <c r="U9821" s="5"/>
    </row>
    <row r="9822" spans="21:21" x14ac:dyDescent="0.2">
      <c r="U9822" s="5"/>
    </row>
    <row r="9823" spans="21:21" x14ac:dyDescent="0.2">
      <c r="U9823" s="5"/>
    </row>
    <row r="9824" spans="21:21" x14ac:dyDescent="0.2">
      <c r="U9824" s="5"/>
    </row>
    <row r="9825" spans="21:21" x14ac:dyDescent="0.2">
      <c r="U9825" s="5"/>
    </row>
    <row r="9826" spans="21:21" x14ac:dyDescent="0.2">
      <c r="U9826" s="5"/>
    </row>
    <row r="9827" spans="21:21" x14ac:dyDescent="0.2">
      <c r="U9827" s="5"/>
    </row>
    <row r="9828" spans="21:21" x14ac:dyDescent="0.2">
      <c r="U9828" s="5"/>
    </row>
    <row r="9829" spans="21:21" x14ac:dyDescent="0.2">
      <c r="U9829" s="5"/>
    </row>
    <row r="9830" spans="21:21" x14ac:dyDescent="0.2">
      <c r="U9830" s="5"/>
    </row>
    <row r="9831" spans="21:21" x14ac:dyDescent="0.2">
      <c r="U9831" s="5"/>
    </row>
    <row r="9832" spans="21:21" x14ac:dyDescent="0.2">
      <c r="U9832" s="5"/>
    </row>
    <row r="9833" spans="21:21" x14ac:dyDescent="0.2">
      <c r="U9833" s="5"/>
    </row>
    <row r="9834" spans="21:21" x14ac:dyDescent="0.2">
      <c r="U9834" s="5"/>
    </row>
    <row r="9835" spans="21:21" x14ac:dyDescent="0.2">
      <c r="U9835" s="5"/>
    </row>
    <row r="9836" spans="21:21" x14ac:dyDescent="0.2">
      <c r="U9836" s="5"/>
    </row>
    <row r="9837" spans="21:21" x14ac:dyDescent="0.2">
      <c r="U9837" s="5"/>
    </row>
    <row r="9838" spans="21:21" x14ac:dyDescent="0.2">
      <c r="U9838" s="5"/>
    </row>
    <row r="9839" spans="21:21" x14ac:dyDescent="0.2">
      <c r="U9839" s="5"/>
    </row>
    <row r="9840" spans="21:21" x14ac:dyDescent="0.2">
      <c r="U9840" s="5"/>
    </row>
    <row r="9841" spans="21:21" x14ac:dyDescent="0.2">
      <c r="U9841" s="5"/>
    </row>
    <row r="9842" spans="21:21" x14ac:dyDescent="0.2">
      <c r="U9842" s="5"/>
    </row>
    <row r="9843" spans="21:21" x14ac:dyDescent="0.2">
      <c r="U9843" s="5"/>
    </row>
    <row r="9844" spans="21:21" x14ac:dyDescent="0.2">
      <c r="U9844" s="5"/>
    </row>
    <row r="9845" spans="21:21" x14ac:dyDescent="0.2">
      <c r="U9845" s="5"/>
    </row>
    <row r="9846" spans="21:21" x14ac:dyDescent="0.2">
      <c r="U9846" s="5"/>
    </row>
    <row r="9847" spans="21:21" x14ac:dyDescent="0.2">
      <c r="U9847" s="5"/>
    </row>
    <row r="9848" spans="21:21" x14ac:dyDescent="0.2">
      <c r="U9848" s="5"/>
    </row>
    <row r="9849" spans="21:21" x14ac:dyDescent="0.2">
      <c r="U9849" s="5"/>
    </row>
    <row r="9850" spans="21:21" x14ac:dyDescent="0.2">
      <c r="U9850" s="5"/>
    </row>
    <row r="9851" spans="21:21" x14ac:dyDescent="0.2">
      <c r="U9851" s="5"/>
    </row>
    <row r="9852" spans="21:21" x14ac:dyDescent="0.2">
      <c r="U9852" s="5"/>
    </row>
    <row r="9853" spans="21:21" x14ac:dyDescent="0.2">
      <c r="U9853" s="5"/>
    </row>
    <row r="9854" spans="21:21" x14ac:dyDescent="0.2">
      <c r="U9854" s="5"/>
    </row>
    <row r="9855" spans="21:21" x14ac:dyDescent="0.2">
      <c r="U9855" s="5"/>
    </row>
    <row r="9856" spans="21:21" x14ac:dyDescent="0.2">
      <c r="U9856" s="5"/>
    </row>
    <row r="9857" spans="21:21" x14ac:dyDescent="0.2">
      <c r="U9857" s="5"/>
    </row>
    <row r="9858" spans="21:21" x14ac:dyDescent="0.2">
      <c r="U9858" s="5"/>
    </row>
    <row r="9859" spans="21:21" x14ac:dyDescent="0.2">
      <c r="U9859" s="5"/>
    </row>
    <row r="9860" spans="21:21" x14ac:dyDescent="0.2">
      <c r="U9860" s="5"/>
    </row>
    <row r="9861" spans="21:21" x14ac:dyDescent="0.2">
      <c r="U9861" s="5"/>
    </row>
    <row r="9862" spans="21:21" x14ac:dyDescent="0.2">
      <c r="U9862" s="5"/>
    </row>
    <row r="9863" spans="21:21" x14ac:dyDescent="0.2">
      <c r="U9863" s="5"/>
    </row>
    <row r="9864" spans="21:21" x14ac:dyDescent="0.2">
      <c r="U9864" s="5"/>
    </row>
    <row r="9865" spans="21:21" x14ac:dyDescent="0.2">
      <c r="U9865" s="5"/>
    </row>
    <row r="9866" spans="21:21" x14ac:dyDescent="0.2">
      <c r="U9866" s="5"/>
    </row>
    <row r="9867" spans="21:21" x14ac:dyDescent="0.2">
      <c r="U9867" s="5"/>
    </row>
    <row r="9868" spans="21:21" x14ac:dyDescent="0.2">
      <c r="U9868" s="5"/>
    </row>
    <row r="9869" spans="21:21" x14ac:dyDescent="0.2">
      <c r="U9869" s="5"/>
    </row>
    <row r="9870" spans="21:21" x14ac:dyDescent="0.2">
      <c r="U9870" s="5"/>
    </row>
    <row r="9871" spans="21:21" x14ac:dyDescent="0.2">
      <c r="U9871" s="5"/>
    </row>
    <row r="9872" spans="21:21" x14ac:dyDescent="0.2">
      <c r="U9872" s="5"/>
    </row>
    <row r="9873" spans="21:21" x14ac:dyDescent="0.2">
      <c r="U9873" s="5"/>
    </row>
    <row r="9874" spans="21:21" x14ac:dyDescent="0.2">
      <c r="U9874" s="5"/>
    </row>
    <row r="9875" spans="21:21" x14ac:dyDescent="0.2">
      <c r="U9875" s="5"/>
    </row>
    <row r="9876" spans="21:21" x14ac:dyDescent="0.2">
      <c r="U9876" s="5"/>
    </row>
    <row r="9877" spans="21:21" x14ac:dyDescent="0.2">
      <c r="U9877" s="5"/>
    </row>
    <row r="9878" spans="21:21" x14ac:dyDescent="0.2">
      <c r="U9878" s="5"/>
    </row>
    <row r="9879" spans="21:21" x14ac:dyDescent="0.2">
      <c r="U9879" s="5"/>
    </row>
    <row r="9880" spans="21:21" x14ac:dyDescent="0.2">
      <c r="U9880" s="5"/>
    </row>
    <row r="9881" spans="21:21" x14ac:dyDescent="0.2">
      <c r="U9881" s="5"/>
    </row>
    <row r="9882" spans="21:21" x14ac:dyDescent="0.2">
      <c r="U9882" s="5"/>
    </row>
    <row r="9883" spans="21:21" x14ac:dyDescent="0.2">
      <c r="U9883" s="5"/>
    </row>
    <row r="9884" spans="21:21" x14ac:dyDescent="0.2">
      <c r="U9884" s="5"/>
    </row>
    <row r="9885" spans="21:21" x14ac:dyDescent="0.2">
      <c r="U9885" s="5"/>
    </row>
    <row r="9886" spans="21:21" x14ac:dyDescent="0.2">
      <c r="U9886" s="5"/>
    </row>
    <row r="9887" spans="21:21" x14ac:dyDescent="0.2">
      <c r="U9887" s="5"/>
    </row>
    <row r="9888" spans="21:21" x14ac:dyDescent="0.2">
      <c r="U9888" s="5"/>
    </row>
    <row r="9889" spans="21:21" x14ac:dyDescent="0.2">
      <c r="U9889" s="5"/>
    </row>
    <row r="9890" spans="21:21" x14ac:dyDescent="0.2">
      <c r="U9890" s="5"/>
    </row>
    <row r="9891" spans="21:21" x14ac:dyDescent="0.2">
      <c r="U9891" s="5"/>
    </row>
    <row r="9892" spans="21:21" x14ac:dyDescent="0.2">
      <c r="U9892" s="5"/>
    </row>
    <row r="9893" spans="21:21" x14ac:dyDescent="0.2">
      <c r="U9893" s="5"/>
    </row>
    <row r="9894" spans="21:21" x14ac:dyDescent="0.2">
      <c r="U9894" s="5"/>
    </row>
    <row r="9895" spans="21:21" x14ac:dyDescent="0.2">
      <c r="U9895" s="5"/>
    </row>
    <row r="9896" spans="21:21" x14ac:dyDescent="0.2">
      <c r="U9896" s="5"/>
    </row>
    <row r="9897" spans="21:21" x14ac:dyDescent="0.2">
      <c r="U9897" s="5"/>
    </row>
    <row r="9898" spans="21:21" x14ac:dyDescent="0.2">
      <c r="U9898" s="5"/>
    </row>
    <row r="9899" spans="21:21" x14ac:dyDescent="0.2">
      <c r="U9899" s="5"/>
    </row>
    <row r="9900" spans="21:21" x14ac:dyDescent="0.2">
      <c r="U9900" s="5"/>
    </row>
    <row r="9901" spans="21:21" x14ac:dyDescent="0.2">
      <c r="U9901" s="5"/>
    </row>
    <row r="9902" spans="21:21" x14ac:dyDescent="0.2">
      <c r="U9902" s="5"/>
    </row>
    <row r="9903" spans="21:21" x14ac:dyDescent="0.2">
      <c r="U9903" s="5"/>
    </row>
    <row r="9904" spans="21:21" x14ac:dyDescent="0.2">
      <c r="U9904" s="5"/>
    </row>
    <row r="9905" spans="21:21" x14ac:dyDescent="0.2">
      <c r="U9905" s="5"/>
    </row>
    <row r="9906" spans="21:21" x14ac:dyDescent="0.2">
      <c r="U9906" s="5"/>
    </row>
    <row r="9907" spans="21:21" x14ac:dyDescent="0.2">
      <c r="U9907" s="5"/>
    </row>
    <row r="9908" spans="21:21" x14ac:dyDescent="0.2">
      <c r="U9908" s="5"/>
    </row>
    <row r="9909" spans="21:21" x14ac:dyDescent="0.2">
      <c r="U9909" s="5"/>
    </row>
    <row r="9910" spans="21:21" x14ac:dyDescent="0.2">
      <c r="U9910" s="5"/>
    </row>
    <row r="9911" spans="21:21" x14ac:dyDescent="0.2">
      <c r="U9911" s="5"/>
    </row>
    <row r="9912" spans="21:21" x14ac:dyDescent="0.2">
      <c r="U9912" s="5"/>
    </row>
    <row r="9913" spans="21:21" x14ac:dyDescent="0.2">
      <c r="U9913" s="5"/>
    </row>
    <row r="9914" spans="21:21" x14ac:dyDescent="0.2">
      <c r="U9914" s="5"/>
    </row>
    <row r="9915" spans="21:21" x14ac:dyDescent="0.2">
      <c r="U9915" s="5"/>
    </row>
    <row r="9916" spans="21:21" x14ac:dyDescent="0.2">
      <c r="U9916" s="5"/>
    </row>
    <row r="9917" spans="21:21" x14ac:dyDescent="0.2">
      <c r="U9917" s="5"/>
    </row>
    <row r="9918" spans="21:21" x14ac:dyDescent="0.2">
      <c r="U9918" s="5"/>
    </row>
    <row r="9919" spans="21:21" x14ac:dyDescent="0.2">
      <c r="U9919" s="5"/>
    </row>
    <row r="9920" spans="21:21" x14ac:dyDescent="0.2">
      <c r="U9920" s="5"/>
    </row>
    <row r="9921" spans="21:21" x14ac:dyDescent="0.2">
      <c r="U9921" s="5"/>
    </row>
    <row r="9922" spans="21:21" x14ac:dyDescent="0.2">
      <c r="U9922" s="5"/>
    </row>
    <row r="9923" spans="21:21" x14ac:dyDescent="0.2">
      <c r="U9923" s="5"/>
    </row>
    <row r="9924" spans="21:21" x14ac:dyDescent="0.2">
      <c r="U9924" s="5"/>
    </row>
    <row r="9925" spans="21:21" x14ac:dyDescent="0.2">
      <c r="U9925" s="5"/>
    </row>
    <row r="9926" spans="21:21" x14ac:dyDescent="0.2">
      <c r="U9926" s="5"/>
    </row>
    <row r="9927" spans="21:21" x14ac:dyDescent="0.2">
      <c r="U9927" s="5"/>
    </row>
    <row r="9928" spans="21:21" x14ac:dyDescent="0.2">
      <c r="U9928" s="5"/>
    </row>
    <row r="9929" spans="21:21" x14ac:dyDescent="0.2">
      <c r="U9929" s="5"/>
    </row>
    <row r="9930" spans="21:21" x14ac:dyDescent="0.2">
      <c r="U9930" s="5"/>
    </row>
    <row r="9931" spans="21:21" x14ac:dyDescent="0.2">
      <c r="U9931" s="5"/>
    </row>
    <row r="9932" spans="21:21" x14ac:dyDescent="0.2">
      <c r="U9932" s="5"/>
    </row>
    <row r="9933" spans="21:21" x14ac:dyDescent="0.2">
      <c r="U9933" s="5"/>
    </row>
    <row r="9934" spans="21:21" x14ac:dyDescent="0.2">
      <c r="U9934" s="5"/>
    </row>
    <row r="9935" spans="21:21" x14ac:dyDescent="0.2">
      <c r="U9935" s="5"/>
    </row>
    <row r="9936" spans="21:21" x14ac:dyDescent="0.2">
      <c r="U9936" s="5"/>
    </row>
    <row r="9937" spans="21:21" x14ac:dyDescent="0.2">
      <c r="U9937" s="5"/>
    </row>
    <row r="9938" spans="21:21" x14ac:dyDescent="0.2">
      <c r="U9938" s="5"/>
    </row>
    <row r="9939" spans="21:21" x14ac:dyDescent="0.2">
      <c r="U9939" s="5"/>
    </row>
    <row r="9940" spans="21:21" x14ac:dyDescent="0.2">
      <c r="U9940" s="5"/>
    </row>
    <row r="9941" spans="21:21" x14ac:dyDescent="0.2">
      <c r="U9941" s="5"/>
    </row>
    <row r="9942" spans="21:21" x14ac:dyDescent="0.2">
      <c r="U9942" s="5"/>
    </row>
    <row r="9943" spans="21:21" x14ac:dyDescent="0.2">
      <c r="U9943" s="5"/>
    </row>
    <row r="9944" spans="21:21" x14ac:dyDescent="0.2">
      <c r="U9944" s="5"/>
    </row>
    <row r="9945" spans="21:21" x14ac:dyDescent="0.2">
      <c r="U9945" s="5"/>
    </row>
    <row r="9946" spans="21:21" x14ac:dyDescent="0.2">
      <c r="U9946" s="5"/>
    </row>
    <row r="9947" spans="21:21" x14ac:dyDescent="0.2">
      <c r="U9947" s="5"/>
    </row>
    <row r="9948" spans="21:21" x14ac:dyDescent="0.2">
      <c r="U9948" s="5"/>
    </row>
    <row r="9949" spans="21:21" x14ac:dyDescent="0.2">
      <c r="U9949" s="5"/>
    </row>
    <row r="9950" spans="21:21" x14ac:dyDescent="0.2">
      <c r="U9950" s="5"/>
    </row>
    <row r="9951" spans="21:21" x14ac:dyDescent="0.2">
      <c r="U9951" s="5"/>
    </row>
    <row r="9952" spans="21:21" x14ac:dyDescent="0.2">
      <c r="U9952" s="5"/>
    </row>
    <row r="9953" spans="21:21" x14ac:dyDescent="0.2">
      <c r="U9953" s="5"/>
    </row>
    <row r="9954" spans="21:21" x14ac:dyDescent="0.2">
      <c r="U9954" s="5"/>
    </row>
    <row r="9955" spans="21:21" x14ac:dyDescent="0.2">
      <c r="U9955" s="5"/>
    </row>
    <row r="9956" spans="21:21" x14ac:dyDescent="0.2">
      <c r="U9956" s="5"/>
    </row>
    <row r="9957" spans="21:21" x14ac:dyDescent="0.2">
      <c r="U9957" s="5"/>
    </row>
    <row r="9958" spans="21:21" x14ac:dyDescent="0.2">
      <c r="U9958" s="5"/>
    </row>
    <row r="9959" spans="21:21" x14ac:dyDescent="0.2">
      <c r="U9959" s="5"/>
    </row>
    <row r="9960" spans="21:21" x14ac:dyDescent="0.2">
      <c r="U9960" s="5"/>
    </row>
    <row r="9961" spans="21:21" x14ac:dyDescent="0.2">
      <c r="U9961" s="5"/>
    </row>
    <row r="9962" spans="21:21" x14ac:dyDescent="0.2">
      <c r="U9962" s="5"/>
    </row>
    <row r="9963" spans="21:21" x14ac:dyDescent="0.2">
      <c r="U9963" s="5"/>
    </row>
    <row r="9964" spans="21:21" x14ac:dyDescent="0.2">
      <c r="U9964" s="5"/>
    </row>
    <row r="9965" spans="21:21" x14ac:dyDescent="0.2">
      <c r="U9965" s="5"/>
    </row>
    <row r="9966" spans="21:21" x14ac:dyDescent="0.2">
      <c r="U9966" s="5"/>
    </row>
    <row r="9967" spans="21:21" x14ac:dyDescent="0.2">
      <c r="U9967" s="5"/>
    </row>
    <row r="9968" spans="21:21" x14ac:dyDescent="0.2">
      <c r="U9968" s="5"/>
    </row>
    <row r="9969" spans="21:21" x14ac:dyDescent="0.2">
      <c r="U9969" s="5"/>
    </row>
    <row r="9970" spans="21:21" x14ac:dyDescent="0.2">
      <c r="U9970" s="5"/>
    </row>
    <row r="9971" spans="21:21" x14ac:dyDescent="0.2">
      <c r="U9971" s="5"/>
    </row>
    <row r="9972" spans="21:21" x14ac:dyDescent="0.2">
      <c r="U9972" s="5"/>
    </row>
    <row r="9973" spans="21:21" x14ac:dyDescent="0.2">
      <c r="U9973" s="5"/>
    </row>
    <row r="9974" spans="21:21" x14ac:dyDescent="0.2">
      <c r="U9974" s="5"/>
    </row>
    <row r="9975" spans="21:21" x14ac:dyDescent="0.2">
      <c r="U9975" s="5"/>
    </row>
    <row r="9976" spans="21:21" x14ac:dyDescent="0.2">
      <c r="U9976" s="5"/>
    </row>
    <row r="9977" spans="21:21" x14ac:dyDescent="0.2">
      <c r="U9977" s="5"/>
    </row>
    <row r="9978" spans="21:21" x14ac:dyDescent="0.2">
      <c r="U9978" s="5"/>
    </row>
    <row r="9979" spans="21:21" x14ac:dyDescent="0.2">
      <c r="U9979" s="5"/>
    </row>
    <row r="9980" spans="21:21" x14ac:dyDescent="0.2">
      <c r="U9980" s="5"/>
    </row>
    <row r="9981" spans="21:21" x14ac:dyDescent="0.2">
      <c r="U9981" s="5"/>
    </row>
    <row r="9982" spans="21:21" x14ac:dyDescent="0.2">
      <c r="U9982" s="5"/>
    </row>
    <row r="9983" spans="21:21" x14ac:dyDescent="0.2">
      <c r="U9983" s="5"/>
    </row>
    <row r="9984" spans="21:21" x14ac:dyDescent="0.2">
      <c r="U9984" s="5"/>
    </row>
    <row r="9985" spans="21:21" x14ac:dyDescent="0.2">
      <c r="U9985" s="5"/>
    </row>
    <row r="9986" spans="21:21" x14ac:dyDescent="0.2">
      <c r="U9986" s="5"/>
    </row>
    <row r="9987" spans="21:21" x14ac:dyDescent="0.2">
      <c r="U9987" s="5"/>
    </row>
    <row r="9988" spans="21:21" x14ac:dyDescent="0.2">
      <c r="U9988" s="5"/>
    </row>
    <row r="9989" spans="21:21" x14ac:dyDescent="0.2">
      <c r="U9989" s="5"/>
    </row>
    <row r="9990" spans="21:21" x14ac:dyDescent="0.2">
      <c r="U9990" s="5"/>
    </row>
    <row r="9991" spans="21:21" x14ac:dyDescent="0.2">
      <c r="U9991" s="5"/>
    </row>
    <row r="9992" spans="21:21" x14ac:dyDescent="0.2">
      <c r="U9992" s="5"/>
    </row>
    <row r="9993" spans="21:21" x14ac:dyDescent="0.2">
      <c r="U9993" s="5"/>
    </row>
    <row r="9994" spans="21:21" x14ac:dyDescent="0.2">
      <c r="U9994" s="5"/>
    </row>
    <row r="9995" spans="21:21" x14ac:dyDescent="0.2">
      <c r="U9995" s="5"/>
    </row>
    <row r="9996" spans="21:21" x14ac:dyDescent="0.2">
      <c r="U9996" s="5"/>
    </row>
    <row r="9997" spans="21:21" x14ac:dyDescent="0.2">
      <c r="U9997" s="5"/>
    </row>
    <row r="9998" spans="21:21" x14ac:dyDescent="0.2">
      <c r="U9998" s="5"/>
    </row>
    <row r="9999" spans="21:21" x14ac:dyDescent="0.2">
      <c r="U9999" s="5"/>
    </row>
    <row r="10000" spans="21:21" x14ac:dyDescent="0.2">
      <c r="U10000" s="5"/>
    </row>
    <row r="10001" spans="21:21" x14ac:dyDescent="0.2">
      <c r="U10001" s="5"/>
    </row>
    <row r="10002" spans="21:21" x14ac:dyDescent="0.2">
      <c r="U10002" s="5"/>
    </row>
    <row r="10003" spans="21:21" x14ac:dyDescent="0.2">
      <c r="U10003" s="5"/>
    </row>
    <row r="10004" spans="21:21" x14ac:dyDescent="0.2">
      <c r="U10004" s="5"/>
    </row>
    <row r="10005" spans="21:21" x14ac:dyDescent="0.2">
      <c r="U10005" s="5"/>
    </row>
    <row r="10006" spans="21:21" x14ac:dyDescent="0.2">
      <c r="U10006" s="5"/>
    </row>
    <row r="10007" spans="21:21" x14ac:dyDescent="0.2">
      <c r="U10007" s="5"/>
    </row>
    <row r="10008" spans="21:21" x14ac:dyDescent="0.2">
      <c r="U10008" s="5"/>
    </row>
    <row r="10009" spans="21:21" x14ac:dyDescent="0.2">
      <c r="U10009" s="5"/>
    </row>
    <row r="10010" spans="21:21" x14ac:dyDescent="0.2">
      <c r="U10010" s="5"/>
    </row>
    <row r="10011" spans="21:21" x14ac:dyDescent="0.2">
      <c r="U10011" s="5"/>
    </row>
    <row r="10012" spans="21:21" x14ac:dyDescent="0.2">
      <c r="U10012" s="5"/>
    </row>
    <row r="10013" spans="21:21" x14ac:dyDescent="0.2">
      <c r="U10013" s="5"/>
    </row>
    <row r="10014" spans="21:21" x14ac:dyDescent="0.2">
      <c r="U10014" s="5"/>
    </row>
    <row r="10015" spans="21:21" x14ac:dyDescent="0.2">
      <c r="U10015" s="5"/>
    </row>
    <row r="10016" spans="21:21" x14ac:dyDescent="0.2">
      <c r="U10016" s="5"/>
    </row>
    <row r="10017" spans="21:21" x14ac:dyDescent="0.2">
      <c r="U10017" s="5"/>
    </row>
    <row r="10018" spans="21:21" x14ac:dyDescent="0.2">
      <c r="U10018" s="5"/>
    </row>
    <row r="10019" spans="21:21" x14ac:dyDescent="0.2">
      <c r="U10019" s="5"/>
    </row>
    <row r="10020" spans="21:21" x14ac:dyDescent="0.2">
      <c r="U10020" s="5"/>
    </row>
    <row r="10021" spans="21:21" x14ac:dyDescent="0.2">
      <c r="U10021" s="5"/>
    </row>
    <row r="10022" spans="21:21" x14ac:dyDescent="0.2">
      <c r="U10022" s="5"/>
    </row>
    <row r="10023" spans="21:21" x14ac:dyDescent="0.2">
      <c r="U10023" s="5"/>
    </row>
    <row r="10024" spans="21:21" x14ac:dyDescent="0.2">
      <c r="U10024" s="5"/>
    </row>
    <row r="10025" spans="21:21" x14ac:dyDescent="0.2">
      <c r="U10025" s="5"/>
    </row>
    <row r="10026" spans="21:21" x14ac:dyDescent="0.2">
      <c r="U10026" s="5"/>
    </row>
    <row r="10027" spans="21:21" x14ac:dyDescent="0.2">
      <c r="U10027" s="5"/>
    </row>
    <row r="10028" spans="21:21" x14ac:dyDescent="0.2">
      <c r="U10028" s="5"/>
    </row>
    <row r="10029" spans="21:21" x14ac:dyDescent="0.2">
      <c r="U10029" s="5"/>
    </row>
    <row r="10030" spans="21:21" x14ac:dyDescent="0.2">
      <c r="U10030" s="5"/>
    </row>
    <row r="10031" spans="21:21" x14ac:dyDescent="0.2">
      <c r="U10031" s="5"/>
    </row>
    <row r="10032" spans="21:21" x14ac:dyDescent="0.2">
      <c r="U10032" s="5"/>
    </row>
    <row r="10033" spans="21:21" x14ac:dyDescent="0.2">
      <c r="U10033" s="5"/>
    </row>
    <row r="10034" spans="21:21" x14ac:dyDescent="0.2">
      <c r="U10034" s="5"/>
    </row>
    <row r="10035" spans="21:21" x14ac:dyDescent="0.2">
      <c r="U10035" s="5"/>
    </row>
    <row r="10036" spans="21:21" x14ac:dyDescent="0.2">
      <c r="U10036" s="5"/>
    </row>
    <row r="10037" spans="21:21" x14ac:dyDescent="0.2">
      <c r="U10037" s="5"/>
    </row>
    <row r="10038" spans="21:21" x14ac:dyDescent="0.2">
      <c r="U10038" s="5"/>
    </row>
    <row r="10039" spans="21:21" x14ac:dyDescent="0.2">
      <c r="U10039" s="5"/>
    </row>
    <row r="10040" spans="21:21" x14ac:dyDescent="0.2">
      <c r="U10040" s="5"/>
    </row>
    <row r="10041" spans="21:21" x14ac:dyDescent="0.2">
      <c r="U10041" s="5"/>
    </row>
    <row r="10042" spans="21:21" x14ac:dyDescent="0.2">
      <c r="U10042" s="5"/>
    </row>
    <row r="10043" spans="21:21" x14ac:dyDescent="0.2">
      <c r="U10043" s="5"/>
    </row>
    <row r="10044" spans="21:21" x14ac:dyDescent="0.2">
      <c r="U10044" s="5"/>
    </row>
    <row r="10045" spans="21:21" x14ac:dyDescent="0.2">
      <c r="U10045" s="5"/>
    </row>
    <row r="10046" spans="21:21" x14ac:dyDescent="0.2">
      <c r="U10046" s="5"/>
    </row>
    <row r="10047" spans="21:21" x14ac:dyDescent="0.2">
      <c r="U10047" s="5"/>
    </row>
    <row r="10048" spans="21:21" x14ac:dyDescent="0.2">
      <c r="U10048" s="5"/>
    </row>
    <row r="10049" spans="21:21" x14ac:dyDescent="0.2">
      <c r="U10049" s="5"/>
    </row>
    <row r="10050" spans="21:21" x14ac:dyDescent="0.2">
      <c r="U10050" s="5"/>
    </row>
    <row r="10051" spans="21:21" x14ac:dyDescent="0.2">
      <c r="U10051" s="5"/>
    </row>
    <row r="10052" spans="21:21" x14ac:dyDescent="0.2">
      <c r="U10052" s="5"/>
    </row>
    <row r="10053" spans="21:21" x14ac:dyDescent="0.2">
      <c r="U10053" s="5"/>
    </row>
    <row r="10054" spans="21:21" x14ac:dyDescent="0.2">
      <c r="U10054" s="5"/>
    </row>
    <row r="10055" spans="21:21" x14ac:dyDescent="0.2">
      <c r="U10055" s="5"/>
    </row>
    <row r="10056" spans="21:21" x14ac:dyDescent="0.2">
      <c r="U10056" s="5"/>
    </row>
    <row r="10057" spans="21:21" x14ac:dyDescent="0.2">
      <c r="U10057" s="5"/>
    </row>
    <row r="10058" spans="21:21" x14ac:dyDescent="0.2">
      <c r="U10058" s="5"/>
    </row>
    <row r="10059" spans="21:21" x14ac:dyDescent="0.2">
      <c r="U10059" s="5"/>
    </row>
    <row r="10060" spans="21:21" x14ac:dyDescent="0.2">
      <c r="U10060" s="5"/>
    </row>
    <row r="10061" spans="21:21" x14ac:dyDescent="0.2">
      <c r="U10061" s="5"/>
    </row>
    <row r="10062" spans="21:21" x14ac:dyDescent="0.2">
      <c r="U10062" s="5"/>
    </row>
    <row r="10063" spans="21:21" x14ac:dyDescent="0.2">
      <c r="U10063" s="5"/>
    </row>
    <row r="10064" spans="21:21" x14ac:dyDescent="0.2">
      <c r="U10064" s="5"/>
    </row>
    <row r="10065" spans="21:21" x14ac:dyDescent="0.2">
      <c r="U10065" s="5"/>
    </row>
    <row r="10066" spans="21:21" x14ac:dyDescent="0.2">
      <c r="U10066" s="5"/>
    </row>
    <row r="10067" spans="21:21" x14ac:dyDescent="0.2">
      <c r="U10067" s="5"/>
    </row>
    <row r="10068" spans="21:21" x14ac:dyDescent="0.2">
      <c r="U10068" s="5"/>
    </row>
    <row r="10069" spans="21:21" x14ac:dyDescent="0.2">
      <c r="U10069" s="5"/>
    </row>
    <row r="10070" spans="21:21" x14ac:dyDescent="0.2">
      <c r="U10070" s="5"/>
    </row>
    <row r="10071" spans="21:21" x14ac:dyDescent="0.2">
      <c r="U10071" s="5"/>
    </row>
    <row r="10072" spans="21:21" x14ac:dyDescent="0.2">
      <c r="U10072" s="5"/>
    </row>
    <row r="10073" spans="21:21" x14ac:dyDescent="0.2">
      <c r="U10073" s="5"/>
    </row>
    <row r="10074" spans="21:21" x14ac:dyDescent="0.2">
      <c r="U10074" s="5"/>
    </row>
    <row r="10075" spans="21:21" x14ac:dyDescent="0.2">
      <c r="U10075" s="5"/>
    </row>
    <row r="10076" spans="21:21" x14ac:dyDescent="0.2">
      <c r="U10076" s="5"/>
    </row>
    <row r="10077" spans="21:21" x14ac:dyDescent="0.2">
      <c r="U10077" s="5"/>
    </row>
    <row r="10078" spans="21:21" x14ac:dyDescent="0.2">
      <c r="U10078" s="5"/>
    </row>
    <row r="10079" spans="21:21" x14ac:dyDescent="0.2">
      <c r="U10079" s="5"/>
    </row>
    <row r="10080" spans="21:21" x14ac:dyDescent="0.2">
      <c r="U10080" s="5"/>
    </row>
    <row r="10081" spans="21:21" x14ac:dyDescent="0.2">
      <c r="U10081" s="5"/>
    </row>
    <row r="10082" spans="21:21" x14ac:dyDescent="0.2">
      <c r="U10082" s="5"/>
    </row>
    <row r="10083" spans="21:21" x14ac:dyDescent="0.2">
      <c r="U10083" s="5"/>
    </row>
    <row r="10084" spans="21:21" x14ac:dyDescent="0.2">
      <c r="U10084" s="5"/>
    </row>
    <row r="10085" spans="21:21" x14ac:dyDescent="0.2">
      <c r="U10085" s="5"/>
    </row>
    <row r="10086" spans="21:21" x14ac:dyDescent="0.2">
      <c r="U10086" s="5"/>
    </row>
    <row r="10087" spans="21:21" x14ac:dyDescent="0.2">
      <c r="U10087" s="5"/>
    </row>
    <row r="10088" spans="21:21" x14ac:dyDescent="0.2">
      <c r="U10088" s="5"/>
    </row>
    <row r="10089" spans="21:21" x14ac:dyDescent="0.2">
      <c r="U10089" s="5"/>
    </row>
    <row r="10090" spans="21:21" x14ac:dyDescent="0.2">
      <c r="U10090" s="5"/>
    </row>
    <row r="10091" spans="21:21" x14ac:dyDescent="0.2">
      <c r="U10091" s="5"/>
    </row>
    <row r="10092" spans="21:21" x14ac:dyDescent="0.2">
      <c r="U10092" s="5"/>
    </row>
    <row r="10093" spans="21:21" x14ac:dyDescent="0.2">
      <c r="U10093" s="5"/>
    </row>
    <row r="10094" spans="21:21" x14ac:dyDescent="0.2">
      <c r="U10094" s="5"/>
    </row>
    <row r="10095" spans="21:21" x14ac:dyDescent="0.2">
      <c r="U10095" s="5"/>
    </row>
    <row r="10096" spans="21:21" x14ac:dyDescent="0.2">
      <c r="U10096" s="5"/>
    </row>
    <row r="10097" spans="21:21" x14ac:dyDescent="0.2">
      <c r="U10097" s="5"/>
    </row>
    <row r="10098" spans="21:21" x14ac:dyDescent="0.2">
      <c r="U10098" s="5"/>
    </row>
    <row r="10099" spans="21:21" x14ac:dyDescent="0.2">
      <c r="U10099" s="5"/>
    </row>
    <row r="10100" spans="21:21" x14ac:dyDescent="0.2">
      <c r="U10100" s="5"/>
    </row>
    <row r="10101" spans="21:21" x14ac:dyDescent="0.2">
      <c r="U10101" s="5"/>
    </row>
    <row r="10102" spans="21:21" x14ac:dyDescent="0.2">
      <c r="U10102" s="5"/>
    </row>
    <row r="10103" spans="21:21" x14ac:dyDescent="0.2">
      <c r="U10103" s="5"/>
    </row>
    <row r="10104" spans="21:21" x14ac:dyDescent="0.2">
      <c r="U10104" s="5"/>
    </row>
    <row r="10105" spans="21:21" x14ac:dyDescent="0.2">
      <c r="U10105" s="5"/>
    </row>
    <row r="10106" spans="21:21" x14ac:dyDescent="0.2">
      <c r="U10106" s="5"/>
    </row>
    <row r="10107" spans="21:21" x14ac:dyDescent="0.2">
      <c r="U10107" s="5"/>
    </row>
    <row r="10108" spans="21:21" x14ac:dyDescent="0.2">
      <c r="U10108" s="5"/>
    </row>
    <row r="10109" spans="21:21" x14ac:dyDescent="0.2">
      <c r="U10109" s="5"/>
    </row>
    <row r="10110" spans="21:21" x14ac:dyDescent="0.2">
      <c r="U10110" s="5"/>
    </row>
    <row r="10111" spans="21:21" x14ac:dyDescent="0.2">
      <c r="U10111" s="5"/>
    </row>
    <row r="10112" spans="21:21" x14ac:dyDescent="0.2">
      <c r="U10112" s="5"/>
    </row>
    <row r="10113" spans="21:21" x14ac:dyDescent="0.2">
      <c r="U10113" s="5"/>
    </row>
    <row r="10114" spans="21:21" x14ac:dyDescent="0.2">
      <c r="U10114" s="5"/>
    </row>
    <row r="10115" spans="21:21" x14ac:dyDescent="0.2">
      <c r="U10115" s="5"/>
    </row>
    <row r="10116" spans="21:21" x14ac:dyDescent="0.2">
      <c r="U10116" s="5"/>
    </row>
    <row r="10117" spans="21:21" x14ac:dyDescent="0.2">
      <c r="U10117" s="5"/>
    </row>
    <row r="10118" spans="21:21" x14ac:dyDescent="0.2">
      <c r="U10118" s="5"/>
    </row>
    <row r="10119" spans="21:21" x14ac:dyDescent="0.2">
      <c r="U10119" s="5"/>
    </row>
    <row r="10120" spans="21:21" x14ac:dyDescent="0.2">
      <c r="U10120" s="5"/>
    </row>
    <row r="10121" spans="21:21" x14ac:dyDescent="0.2">
      <c r="U10121" s="5"/>
    </row>
    <row r="10122" spans="21:21" x14ac:dyDescent="0.2">
      <c r="U10122" s="5"/>
    </row>
    <row r="10123" spans="21:21" x14ac:dyDescent="0.2">
      <c r="U10123" s="5"/>
    </row>
    <row r="10124" spans="21:21" x14ac:dyDescent="0.2">
      <c r="U10124" s="5"/>
    </row>
    <row r="10125" spans="21:21" x14ac:dyDescent="0.2">
      <c r="U10125" s="5"/>
    </row>
    <row r="10126" spans="21:21" x14ac:dyDescent="0.2">
      <c r="U10126" s="5"/>
    </row>
    <row r="10127" spans="21:21" x14ac:dyDescent="0.2">
      <c r="U10127" s="5"/>
    </row>
    <row r="10128" spans="21:21" x14ac:dyDescent="0.2">
      <c r="U10128" s="5"/>
    </row>
    <row r="10129" spans="21:21" x14ac:dyDescent="0.2">
      <c r="U10129" s="5"/>
    </row>
    <row r="10130" spans="21:21" x14ac:dyDescent="0.2">
      <c r="U10130" s="5"/>
    </row>
    <row r="10131" spans="21:21" x14ac:dyDescent="0.2">
      <c r="U10131" s="5"/>
    </row>
    <row r="10132" spans="21:21" x14ac:dyDescent="0.2">
      <c r="U10132" s="5"/>
    </row>
    <row r="10133" spans="21:21" x14ac:dyDescent="0.2">
      <c r="U10133" s="5"/>
    </row>
    <row r="10134" spans="21:21" x14ac:dyDescent="0.2">
      <c r="U10134" s="5"/>
    </row>
    <row r="10135" spans="21:21" x14ac:dyDescent="0.2">
      <c r="U10135" s="5"/>
    </row>
    <row r="10136" spans="21:21" x14ac:dyDescent="0.2">
      <c r="U10136" s="5"/>
    </row>
    <row r="10137" spans="21:21" x14ac:dyDescent="0.2">
      <c r="U10137" s="5"/>
    </row>
    <row r="10138" spans="21:21" x14ac:dyDescent="0.2">
      <c r="U10138" s="5"/>
    </row>
    <row r="10139" spans="21:21" x14ac:dyDescent="0.2">
      <c r="U10139" s="5"/>
    </row>
    <row r="10140" spans="21:21" x14ac:dyDescent="0.2">
      <c r="U10140" s="5"/>
    </row>
    <row r="10141" spans="21:21" x14ac:dyDescent="0.2">
      <c r="U10141" s="5"/>
    </row>
    <row r="10142" spans="21:21" x14ac:dyDescent="0.2">
      <c r="U10142" s="5"/>
    </row>
    <row r="10143" spans="21:21" x14ac:dyDescent="0.2">
      <c r="U10143" s="5"/>
    </row>
    <row r="10144" spans="21:21" x14ac:dyDescent="0.2">
      <c r="U10144" s="5"/>
    </row>
    <row r="10145" spans="21:21" x14ac:dyDescent="0.2">
      <c r="U10145" s="5"/>
    </row>
    <row r="10146" spans="21:21" x14ac:dyDescent="0.2">
      <c r="U10146" s="5"/>
    </row>
    <row r="10147" spans="21:21" x14ac:dyDescent="0.2">
      <c r="U10147" s="5"/>
    </row>
    <row r="10148" spans="21:21" x14ac:dyDescent="0.2">
      <c r="U10148" s="5"/>
    </row>
    <row r="10149" spans="21:21" x14ac:dyDescent="0.2">
      <c r="U10149" s="5"/>
    </row>
    <row r="10150" spans="21:21" x14ac:dyDescent="0.2">
      <c r="U10150" s="5"/>
    </row>
    <row r="10151" spans="21:21" x14ac:dyDescent="0.2">
      <c r="U10151" s="5"/>
    </row>
    <row r="10152" spans="21:21" x14ac:dyDescent="0.2">
      <c r="U10152" s="5"/>
    </row>
    <row r="10153" spans="21:21" x14ac:dyDescent="0.2">
      <c r="U10153" s="5"/>
    </row>
    <row r="10154" spans="21:21" x14ac:dyDescent="0.2">
      <c r="U10154" s="5"/>
    </row>
    <row r="10155" spans="21:21" x14ac:dyDescent="0.2">
      <c r="U10155" s="5"/>
    </row>
    <row r="10156" spans="21:21" x14ac:dyDescent="0.2">
      <c r="U10156" s="5"/>
    </row>
    <row r="10157" spans="21:21" x14ac:dyDescent="0.2">
      <c r="U10157" s="5"/>
    </row>
    <row r="10158" spans="21:21" x14ac:dyDescent="0.2">
      <c r="U10158" s="5"/>
    </row>
    <row r="10159" spans="21:21" x14ac:dyDescent="0.2">
      <c r="U10159" s="5"/>
    </row>
    <row r="10160" spans="21:21" x14ac:dyDescent="0.2">
      <c r="U10160" s="5"/>
    </row>
    <row r="10161" spans="21:21" x14ac:dyDescent="0.2">
      <c r="U10161" s="5"/>
    </row>
    <row r="10162" spans="21:21" x14ac:dyDescent="0.2">
      <c r="U10162" s="5"/>
    </row>
    <row r="10163" spans="21:21" x14ac:dyDescent="0.2">
      <c r="U10163" s="5"/>
    </row>
    <row r="10164" spans="21:21" x14ac:dyDescent="0.2">
      <c r="U10164" s="5"/>
    </row>
    <row r="10165" spans="21:21" x14ac:dyDescent="0.2">
      <c r="U10165" s="5"/>
    </row>
    <row r="10166" spans="21:21" x14ac:dyDescent="0.2">
      <c r="U10166" s="5"/>
    </row>
    <row r="10167" spans="21:21" x14ac:dyDescent="0.2">
      <c r="U10167" s="5"/>
    </row>
    <row r="10168" spans="21:21" x14ac:dyDescent="0.2">
      <c r="U10168" s="5"/>
    </row>
    <row r="10169" spans="21:21" x14ac:dyDescent="0.2">
      <c r="U10169" s="5"/>
    </row>
    <row r="10170" spans="21:21" x14ac:dyDescent="0.2">
      <c r="U10170" s="5"/>
    </row>
    <row r="10171" spans="21:21" x14ac:dyDescent="0.2">
      <c r="U10171" s="5"/>
    </row>
    <row r="10172" spans="21:21" x14ac:dyDescent="0.2">
      <c r="U10172" s="5"/>
    </row>
    <row r="10173" spans="21:21" x14ac:dyDescent="0.2">
      <c r="U10173" s="5"/>
    </row>
    <row r="10174" spans="21:21" x14ac:dyDescent="0.2">
      <c r="U10174" s="5"/>
    </row>
    <row r="10175" spans="21:21" x14ac:dyDescent="0.2">
      <c r="U10175" s="5"/>
    </row>
    <row r="10176" spans="21:21" x14ac:dyDescent="0.2">
      <c r="U10176" s="5"/>
    </row>
    <row r="10177" spans="21:21" x14ac:dyDescent="0.2">
      <c r="U10177" s="5"/>
    </row>
    <row r="10178" spans="21:21" x14ac:dyDescent="0.2">
      <c r="U10178" s="5"/>
    </row>
    <row r="10179" spans="21:21" x14ac:dyDescent="0.2">
      <c r="U10179" s="5"/>
    </row>
    <row r="10180" spans="21:21" x14ac:dyDescent="0.2">
      <c r="U10180" s="5"/>
    </row>
    <row r="10181" spans="21:21" x14ac:dyDescent="0.2">
      <c r="U10181" s="5"/>
    </row>
    <row r="10182" spans="21:21" x14ac:dyDescent="0.2">
      <c r="U10182" s="5"/>
    </row>
    <row r="10183" spans="21:21" x14ac:dyDescent="0.2">
      <c r="U10183" s="5"/>
    </row>
    <row r="10184" spans="21:21" x14ac:dyDescent="0.2">
      <c r="U10184" s="5"/>
    </row>
    <row r="10185" spans="21:21" x14ac:dyDescent="0.2">
      <c r="U10185" s="5"/>
    </row>
    <row r="10186" spans="21:21" x14ac:dyDescent="0.2">
      <c r="U10186" s="5"/>
    </row>
    <row r="10187" spans="21:21" x14ac:dyDescent="0.2">
      <c r="U10187" s="5"/>
    </row>
    <row r="10188" spans="21:21" x14ac:dyDescent="0.2">
      <c r="U10188" s="5"/>
    </row>
    <row r="10189" spans="21:21" x14ac:dyDescent="0.2">
      <c r="U10189" s="5"/>
    </row>
    <row r="10190" spans="21:21" x14ac:dyDescent="0.2">
      <c r="U10190" s="5"/>
    </row>
    <row r="10191" spans="21:21" x14ac:dyDescent="0.2">
      <c r="U10191" s="5"/>
    </row>
    <row r="10192" spans="21:21" x14ac:dyDescent="0.2">
      <c r="U10192" s="5"/>
    </row>
    <row r="10193" spans="21:21" x14ac:dyDescent="0.2">
      <c r="U10193" s="5"/>
    </row>
    <row r="10194" spans="21:21" x14ac:dyDescent="0.2">
      <c r="U10194" s="5"/>
    </row>
    <row r="10195" spans="21:21" x14ac:dyDescent="0.2">
      <c r="U10195" s="5"/>
    </row>
    <row r="10196" spans="21:21" x14ac:dyDescent="0.2">
      <c r="U10196" s="5"/>
    </row>
    <row r="10197" spans="21:21" x14ac:dyDescent="0.2">
      <c r="U10197" s="5"/>
    </row>
    <row r="10198" spans="21:21" x14ac:dyDescent="0.2">
      <c r="U10198" s="5"/>
    </row>
    <row r="10199" spans="21:21" x14ac:dyDescent="0.2">
      <c r="U10199" s="5"/>
    </row>
    <row r="10200" spans="21:21" x14ac:dyDescent="0.2">
      <c r="U10200" s="5"/>
    </row>
    <row r="10201" spans="21:21" x14ac:dyDescent="0.2">
      <c r="U10201" s="5"/>
    </row>
    <row r="10202" spans="21:21" x14ac:dyDescent="0.2">
      <c r="U10202" s="5"/>
    </row>
    <row r="10203" spans="21:21" x14ac:dyDescent="0.2">
      <c r="U10203" s="5"/>
    </row>
    <row r="10204" spans="21:21" x14ac:dyDescent="0.2">
      <c r="U10204" s="5"/>
    </row>
    <row r="10205" spans="21:21" x14ac:dyDescent="0.2">
      <c r="U10205" s="5"/>
    </row>
    <row r="10206" spans="21:21" x14ac:dyDescent="0.2">
      <c r="U10206" s="5"/>
    </row>
    <row r="10207" spans="21:21" x14ac:dyDescent="0.2">
      <c r="U10207" s="5"/>
    </row>
    <row r="10208" spans="21:21" x14ac:dyDescent="0.2">
      <c r="U10208" s="5"/>
    </row>
    <row r="10209" spans="21:21" x14ac:dyDescent="0.2">
      <c r="U10209" s="5"/>
    </row>
    <row r="10210" spans="21:21" x14ac:dyDescent="0.2">
      <c r="U10210" s="5"/>
    </row>
    <row r="10211" spans="21:21" x14ac:dyDescent="0.2">
      <c r="U10211" s="5"/>
    </row>
    <row r="10212" spans="21:21" x14ac:dyDescent="0.2">
      <c r="U10212" s="5"/>
    </row>
    <row r="10213" spans="21:21" x14ac:dyDescent="0.2">
      <c r="U10213" s="5"/>
    </row>
    <row r="10214" spans="21:21" x14ac:dyDescent="0.2">
      <c r="U10214" s="5"/>
    </row>
    <row r="10215" spans="21:21" x14ac:dyDescent="0.2">
      <c r="U10215" s="5"/>
    </row>
    <row r="10216" spans="21:21" x14ac:dyDescent="0.2">
      <c r="U10216" s="5"/>
    </row>
    <row r="10217" spans="21:21" x14ac:dyDescent="0.2">
      <c r="U10217" s="5"/>
    </row>
    <row r="10218" spans="21:21" x14ac:dyDescent="0.2">
      <c r="U10218" s="5"/>
    </row>
    <row r="10219" spans="21:21" x14ac:dyDescent="0.2">
      <c r="U10219" s="5"/>
    </row>
    <row r="10220" spans="21:21" x14ac:dyDescent="0.2">
      <c r="U10220" s="5"/>
    </row>
    <row r="10221" spans="21:21" x14ac:dyDescent="0.2">
      <c r="U10221" s="5"/>
    </row>
    <row r="10222" spans="21:21" x14ac:dyDescent="0.2">
      <c r="U10222" s="5"/>
    </row>
    <row r="10223" spans="21:21" x14ac:dyDescent="0.2">
      <c r="U10223" s="5"/>
    </row>
    <row r="10224" spans="21:21" x14ac:dyDescent="0.2">
      <c r="U10224" s="5"/>
    </row>
    <row r="10225" spans="21:21" x14ac:dyDescent="0.2">
      <c r="U10225" s="5"/>
    </row>
    <row r="10226" spans="21:21" x14ac:dyDescent="0.2">
      <c r="U10226" s="5"/>
    </row>
    <row r="10227" spans="21:21" x14ac:dyDescent="0.2">
      <c r="U10227" s="5"/>
    </row>
    <row r="10228" spans="21:21" x14ac:dyDescent="0.2">
      <c r="U10228" s="5"/>
    </row>
    <row r="10229" spans="21:21" x14ac:dyDescent="0.2">
      <c r="U10229" s="5"/>
    </row>
    <row r="10230" spans="21:21" x14ac:dyDescent="0.2">
      <c r="U10230" s="5"/>
    </row>
    <row r="10231" spans="21:21" x14ac:dyDescent="0.2">
      <c r="U10231" s="5"/>
    </row>
    <row r="10232" spans="21:21" x14ac:dyDescent="0.2">
      <c r="U10232" s="5"/>
    </row>
    <row r="10233" spans="21:21" x14ac:dyDescent="0.2">
      <c r="U10233" s="5"/>
    </row>
    <row r="10234" spans="21:21" x14ac:dyDescent="0.2">
      <c r="U10234" s="5"/>
    </row>
    <row r="10235" spans="21:21" x14ac:dyDescent="0.2">
      <c r="U10235" s="5"/>
    </row>
    <row r="10236" spans="21:21" x14ac:dyDescent="0.2">
      <c r="U10236" s="5"/>
    </row>
    <row r="10237" spans="21:21" x14ac:dyDescent="0.2">
      <c r="U10237" s="5"/>
    </row>
    <row r="10238" spans="21:21" x14ac:dyDescent="0.2">
      <c r="U10238" s="5"/>
    </row>
    <row r="10239" spans="21:21" x14ac:dyDescent="0.2">
      <c r="U10239" s="5"/>
    </row>
    <row r="10240" spans="21:21" x14ac:dyDescent="0.2">
      <c r="U10240" s="5"/>
    </row>
    <row r="10241" spans="21:21" x14ac:dyDescent="0.2">
      <c r="U10241" s="5"/>
    </row>
    <row r="10242" spans="21:21" x14ac:dyDescent="0.2">
      <c r="U10242" s="5"/>
    </row>
    <row r="10243" spans="21:21" x14ac:dyDescent="0.2">
      <c r="U10243" s="5"/>
    </row>
    <row r="10244" spans="21:21" x14ac:dyDescent="0.2">
      <c r="U10244" s="5"/>
    </row>
    <row r="10245" spans="21:21" x14ac:dyDescent="0.2">
      <c r="U10245" s="5"/>
    </row>
    <row r="10246" spans="21:21" x14ac:dyDescent="0.2">
      <c r="U10246" s="5"/>
    </row>
    <row r="10247" spans="21:21" x14ac:dyDescent="0.2">
      <c r="U10247" s="5"/>
    </row>
    <row r="10248" spans="21:21" x14ac:dyDescent="0.2">
      <c r="U10248" s="5"/>
    </row>
    <row r="10249" spans="21:21" x14ac:dyDescent="0.2">
      <c r="U10249" s="5"/>
    </row>
    <row r="10250" spans="21:21" x14ac:dyDescent="0.2">
      <c r="U10250" s="5"/>
    </row>
    <row r="10251" spans="21:21" x14ac:dyDescent="0.2">
      <c r="U10251" s="5"/>
    </row>
    <row r="10252" spans="21:21" x14ac:dyDescent="0.2">
      <c r="U10252" s="5"/>
    </row>
    <row r="10253" spans="21:21" x14ac:dyDescent="0.2">
      <c r="U10253" s="5"/>
    </row>
    <row r="10254" spans="21:21" x14ac:dyDescent="0.2">
      <c r="U10254" s="5"/>
    </row>
    <row r="10255" spans="21:21" x14ac:dyDescent="0.2">
      <c r="U10255" s="5"/>
    </row>
    <row r="10256" spans="21:21" x14ac:dyDescent="0.2">
      <c r="U10256" s="5"/>
    </row>
    <row r="10257" spans="21:21" x14ac:dyDescent="0.2">
      <c r="U10257" s="5"/>
    </row>
    <row r="10258" spans="21:21" x14ac:dyDescent="0.2">
      <c r="U10258" s="5"/>
    </row>
    <row r="10259" spans="21:21" x14ac:dyDescent="0.2">
      <c r="U10259" s="5"/>
    </row>
    <row r="10260" spans="21:21" x14ac:dyDescent="0.2">
      <c r="U10260" s="5"/>
    </row>
    <row r="10261" spans="21:21" x14ac:dyDescent="0.2">
      <c r="U10261" s="5"/>
    </row>
    <row r="10262" spans="21:21" x14ac:dyDescent="0.2">
      <c r="U10262" s="5"/>
    </row>
    <row r="10263" spans="21:21" x14ac:dyDescent="0.2">
      <c r="U10263" s="5"/>
    </row>
    <row r="10264" spans="21:21" x14ac:dyDescent="0.2">
      <c r="U10264" s="5"/>
    </row>
    <row r="10265" spans="21:21" x14ac:dyDescent="0.2">
      <c r="U10265" s="5"/>
    </row>
    <row r="10266" spans="21:21" x14ac:dyDescent="0.2">
      <c r="U10266" s="5"/>
    </row>
    <row r="10267" spans="21:21" x14ac:dyDescent="0.2">
      <c r="U10267" s="5"/>
    </row>
    <row r="10268" spans="21:21" x14ac:dyDescent="0.2">
      <c r="U10268" s="5"/>
    </row>
    <row r="10269" spans="21:21" x14ac:dyDescent="0.2">
      <c r="U10269" s="5"/>
    </row>
    <row r="10270" spans="21:21" x14ac:dyDescent="0.2">
      <c r="U10270" s="5"/>
    </row>
    <row r="10271" spans="21:21" x14ac:dyDescent="0.2">
      <c r="U10271" s="5"/>
    </row>
    <row r="10272" spans="21:21" x14ac:dyDescent="0.2">
      <c r="U10272" s="5"/>
    </row>
    <row r="10273" spans="21:21" x14ac:dyDescent="0.2">
      <c r="U10273" s="5"/>
    </row>
    <row r="10274" spans="21:21" x14ac:dyDescent="0.2">
      <c r="U10274" s="5"/>
    </row>
    <row r="10275" spans="21:21" x14ac:dyDescent="0.2">
      <c r="U10275" s="5"/>
    </row>
    <row r="10276" spans="21:21" x14ac:dyDescent="0.2">
      <c r="U10276" s="5"/>
    </row>
    <row r="10277" spans="21:21" x14ac:dyDescent="0.2">
      <c r="U10277" s="5"/>
    </row>
    <row r="10278" spans="21:21" x14ac:dyDescent="0.2">
      <c r="U10278" s="5"/>
    </row>
    <row r="10279" spans="21:21" x14ac:dyDescent="0.2">
      <c r="U10279" s="5"/>
    </row>
    <row r="10280" spans="21:21" x14ac:dyDescent="0.2">
      <c r="U10280" s="5"/>
    </row>
    <row r="10281" spans="21:21" x14ac:dyDescent="0.2">
      <c r="U10281" s="5"/>
    </row>
    <row r="10282" spans="21:21" x14ac:dyDescent="0.2">
      <c r="U10282" s="5"/>
    </row>
    <row r="10283" spans="21:21" x14ac:dyDescent="0.2">
      <c r="U10283" s="5"/>
    </row>
    <row r="10284" spans="21:21" x14ac:dyDescent="0.2">
      <c r="U10284" s="5"/>
    </row>
    <row r="10285" spans="21:21" x14ac:dyDescent="0.2">
      <c r="U10285" s="5"/>
    </row>
    <row r="10286" spans="21:21" x14ac:dyDescent="0.2">
      <c r="U10286" s="5"/>
    </row>
    <row r="10287" spans="21:21" x14ac:dyDescent="0.2">
      <c r="U10287" s="5"/>
    </row>
    <row r="10288" spans="21:21" x14ac:dyDescent="0.2">
      <c r="U10288" s="5"/>
    </row>
    <row r="10289" spans="21:21" x14ac:dyDescent="0.2">
      <c r="U10289" s="5"/>
    </row>
    <row r="10290" spans="21:21" x14ac:dyDescent="0.2">
      <c r="U10290" s="5"/>
    </row>
    <row r="10291" spans="21:21" x14ac:dyDescent="0.2">
      <c r="U10291" s="5"/>
    </row>
    <row r="10292" spans="21:21" x14ac:dyDescent="0.2">
      <c r="U10292" s="5"/>
    </row>
    <row r="10293" spans="21:21" x14ac:dyDescent="0.2">
      <c r="U10293" s="5"/>
    </row>
    <row r="10294" spans="21:21" x14ac:dyDescent="0.2">
      <c r="U10294" s="5"/>
    </row>
    <row r="10295" spans="21:21" x14ac:dyDescent="0.2">
      <c r="U10295" s="5"/>
    </row>
    <row r="10296" spans="21:21" x14ac:dyDescent="0.2">
      <c r="U10296" s="5"/>
    </row>
    <row r="10297" spans="21:21" x14ac:dyDescent="0.2">
      <c r="U10297" s="5"/>
    </row>
    <row r="10298" spans="21:21" x14ac:dyDescent="0.2">
      <c r="U10298" s="5"/>
    </row>
    <row r="10299" spans="21:21" x14ac:dyDescent="0.2">
      <c r="U10299" s="5"/>
    </row>
    <row r="10300" spans="21:21" x14ac:dyDescent="0.2">
      <c r="U10300" s="5"/>
    </row>
    <row r="10301" spans="21:21" x14ac:dyDescent="0.2">
      <c r="U10301" s="5"/>
    </row>
    <row r="10302" spans="21:21" x14ac:dyDescent="0.2">
      <c r="U10302" s="5"/>
    </row>
    <row r="10303" spans="21:21" x14ac:dyDescent="0.2">
      <c r="U10303" s="5"/>
    </row>
    <row r="10304" spans="21:21" x14ac:dyDescent="0.2">
      <c r="U10304" s="5"/>
    </row>
    <row r="10305" spans="21:21" x14ac:dyDescent="0.2">
      <c r="U10305" s="5"/>
    </row>
    <row r="10306" spans="21:21" x14ac:dyDescent="0.2">
      <c r="U10306" s="5"/>
    </row>
    <row r="10307" spans="21:21" x14ac:dyDescent="0.2">
      <c r="U10307" s="5"/>
    </row>
    <row r="10308" spans="21:21" x14ac:dyDescent="0.2">
      <c r="U10308" s="5"/>
    </row>
    <row r="10309" spans="21:21" x14ac:dyDescent="0.2">
      <c r="U10309" s="5"/>
    </row>
    <row r="10310" spans="21:21" x14ac:dyDescent="0.2">
      <c r="U10310" s="5"/>
    </row>
    <row r="10311" spans="21:21" x14ac:dyDescent="0.2">
      <c r="U10311" s="5"/>
    </row>
    <row r="10312" spans="21:21" x14ac:dyDescent="0.2">
      <c r="U10312" s="5"/>
    </row>
    <row r="10313" spans="21:21" x14ac:dyDescent="0.2">
      <c r="U10313" s="5"/>
    </row>
    <row r="10314" spans="21:21" x14ac:dyDescent="0.2">
      <c r="U10314" s="5"/>
    </row>
    <row r="10315" spans="21:21" x14ac:dyDescent="0.2">
      <c r="U10315" s="5"/>
    </row>
    <row r="10316" spans="21:21" x14ac:dyDescent="0.2">
      <c r="U10316" s="5"/>
    </row>
    <row r="10317" spans="21:21" x14ac:dyDescent="0.2">
      <c r="U10317" s="5"/>
    </row>
    <row r="10318" spans="21:21" x14ac:dyDescent="0.2">
      <c r="U10318" s="5"/>
    </row>
    <row r="10319" spans="21:21" x14ac:dyDescent="0.2">
      <c r="U10319" s="5"/>
    </row>
    <row r="10320" spans="21:21" x14ac:dyDescent="0.2">
      <c r="U10320" s="5"/>
    </row>
    <row r="10321" spans="21:21" x14ac:dyDescent="0.2">
      <c r="U10321" s="5"/>
    </row>
    <row r="10322" spans="21:21" x14ac:dyDescent="0.2">
      <c r="U10322" s="5"/>
    </row>
    <row r="10323" spans="21:21" x14ac:dyDescent="0.2">
      <c r="U10323" s="5"/>
    </row>
    <row r="10324" spans="21:21" x14ac:dyDescent="0.2">
      <c r="U10324" s="5"/>
    </row>
    <row r="10325" spans="21:21" x14ac:dyDescent="0.2">
      <c r="U10325" s="5"/>
    </row>
    <row r="10326" spans="21:21" x14ac:dyDescent="0.2">
      <c r="U10326" s="5"/>
    </row>
    <row r="10327" spans="21:21" x14ac:dyDescent="0.2">
      <c r="U10327" s="5"/>
    </row>
    <row r="10328" spans="21:21" x14ac:dyDescent="0.2">
      <c r="U10328" s="5"/>
    </row>
    <row r="10329" spans="21:21" x14ac:dyDescent="0.2">
      <c r="U10329" s="5"/>
    </row>
    <row r="10330" spans="21:21" x14ac:dyDescent="0.2">
      <c r="U10330" s="5"/>
    </row>
    <row r="10331" spans="21:21" x14ac:dyDescent="0.2">
      <c r="U10331" s="5"/>
    </row>
    <row r="10332" spans="21:21" x14ac:dyDescent="0.2">
      <c r="U10332" s="5"/>
    </row>
    <row r="10333" spans="21:21" x14ac:dyDescent="0.2">
      <c r="U10333" s="5"/>
    </row>
    <row r="10334" spans="21:21" x14ac:dyDescent="0.2">
      <c r="U10334" s="5"/>
    </row>
    <row r="10335" spans="21:21" x14ac:dyDescent="0.2">
      <c r="U10335" s="5"/>
    </row>
    <row r="10336" spans="21:21" x14ac:dyDescent="0.2">
      <c r="U10336" s="5"/>
    </row>
    <row r="10337" spans="21:21" x14ac:dyDescent="0.2">
      <c r="U10337" s="5"/>
    </row>
    <row r="10338" spans="21:21" x14ac:dyDescent="0.2">
      <c r="U10338" s="5"/>
    </row>
    <row r="10339" spans="21:21" x14ac:dyDescent="0.2">
      <c r="U10339" s="5"/>
    </row>
    <row r="10340" spans="21:21" x14ac:dyDescent="0.2">
      <c r="U10340" s="5"/>
    </row>
    <row r="10341" spans="21:21" x14ac:dyDescent="0.2">
      <c r="U10341" s="5"/>
    </row>
    <row r="10342" spans="21:21" x14ac:dyDescent="0.2">
      <c r="U10342" s="5"/>
    </row>
    <row r="10343" spans="21:21" x14ac:dyDescent="0.2">
      <c r="U10343" s="5"/>
    </row>
    <row r="10344" spans="21:21" x14ac:dyDescent="0.2">
      <c r="U10344" s="5"/>
    </row>
    <row r="10345" spans="21:21" x14ac:dyDescent="0.2">
      <c r="U10345" s="5"/>
    </row>
    <row r="10346" spans="21:21" x14ac:dyDescent="0.2">
      <c r="U10346" s="5"/>
    </row>
    <row r="10347" spans="21:21" x14ac:dyDescent="0.2">
      <c r="U10347" s="5"/>
    </row>
    <row r="10348" spans="21:21" x14ac:dyDescent="0.2">
      <c r="U10348" s="5"/>
    </row>
    <row r="10349" spans="21:21" x14ac:dyDescent="0.2">
      <c r="U10349" s="5"/>
    </row>
    <row r="10350" spans="21:21" x14ac:dyDescent="0.2">
      <c r="U10350" s="5"/>
    </row>
    <row r="10351" spans="21:21" x14ac:dyDescent="0.2">
      <c r="U10351" s="5"/>
    </row>
    <row r="10352" spans="21:21" x14ac:dyDescent="0.2">
      <c r="U10352" s="5"/>
    </row>
    <row r="10353" spans="21:21" x14ac:dyDescent="0.2">
      <c r="U10353" s="5"/>
    </row>
    <row r="10354" spans="21:21" x14ac:dyDescent="0.2">
      <c r="U10354" s="5"/>
    </row>
    <row r="10355" spans="21:21" x14ac:dyDescent="0.2">
      <c r="U10355" s="5"/>
    </row>
    <row r="10356" spans="21:21" x14ac:dyDescent="0.2">
      <c r="U10356" s="5"/>
    </row>
    <row r="10357" spans="21:21" x14ac:dyDescent="0.2">
      <c r="U10357" s="5"/>
    </row>
    <row r="10358" spans="21:21" x14ac:dyDescent="0.2">
      <c r="U10358" s="5"/>
    </row>
    <row r="10359" spans="21:21" x14ac:dyDescent="0.2">
      <c r="U10359" s="5"/>
    </row>
    <row r="10360" spans="21:21" x14ac:dyDescent="0.2">
      <c r="U10360" s="5"/>
    </row>
    <row r="10361" spans="21:21" x14ac:dyDescent="0.2">
      <c r="U10361" s="5"/>
    </row>
    <row r="10362" spans="21:21" x14ac:dyDescent="0.2">
      <c r="U10362" s="5"/>
    </row>
    <row r="10363" spans="21:21" x14ac:dyDescent="0.2">
      <c r="U10363" s="5"/>
    </row>
    <row r="10364" spans="21:21" x14ac:dyDescent="0.2">
      <c r="U10364" s="5"/>
    </row>
    <row r="10365" spans="21:21" x14ac:dyDescent="0.2">
      <c r="U10365" s="5"/>
    </row>
    <row r="10366" spans="21:21" x14ac:dyDescent="0.2">
      <c r="U10366" s="5"/>
    </row>
    <row r="10367" spans="21:21" x14ac:dyDescent="0.2">
      <c r="U10367" s="5"/>
    </row>
    <row r="10368" spans="21:21" x14ac:dyDescent="0.2">
      <c r="U10368" s="5"/>
    </row>
    <row r="10369" spans="21:21" x14ac:dyDescent="0.2">
      <c r="U10369" s="5"/>
    </row>
    <row r="10370" spans="21:21" x14ac:dyDescent="0.2">
      <c r="U10370" s="5"/>
    </row>
    <row r="10371" spans="21:21" x14ac:dyDescent="0.2">
      <c r="U10371" s="5"/>
    </row>
    <row r="10372" spans="21:21" x14ac:dyDescent="0.2">
      <c r="U10372" s="5"/>
    </row>
    <row r="10373" spans="21:21" x14ac:dyDescent="0.2">
      <c r="U10373" s="5"/>
    </row>
    <row r="10374" spans="21:21" x14ac:dyDescent="0.2">
      <c r="U10374" s="5"/>
    </row>
    <row r="10375" spans="21:21" x14ac:dyDescent="0.2">
      <c r="U10375" s="5"/>
    </row>
    <row r="10376" spans="21:21" x14ac:dyDescent="0.2">
      <c r="U10376" s="5"/>
    </row>
    <row r="10377" spans="21:21" x14ac:dyDescent="0.2">
      <c r="U10377" s="5"/>
    </row>
    <row r="10378" spans="21:21" x14ac:dyDescent="0.2">
      <c r="U10378" s="5"/>
    </row>
    <row r="10379" spans="21:21" x14ac:dyDescent="0.2">
      <c r="U10379" s="5"/>
    </row>
    <row r="10380" spans="21:21" x14ac:dyDescent="0.2">
      <c r="U10380" s="5"/>
    </row>
    <row r="10381" spans="21:21" x14ac:dyDescent="0.2">
      <c r="U10381" s="5"/>
    </row>
    <row r="10382" spans="21:21" x14ac:dyDescent="0.2">
      <c r="U10382" s="5"/>
    </row>
    <row r="10383" spans="21:21" x14ac:dyDescent="0.2">
      <c r="U10383" s="5"/>
    </row>
    <row r="10384" spans="21:21" x14ac:dyDescent="0.2">
      <c r="U10384" s="5"/>
    </row>
    <row r="10385" spans="21:21" x14ac:dyDescent="0.2">
      <c r="U10385" s="5"/>
    </row>
    <row r="10386" spans="21:21" x14ac:dyDescent="0.2">
      <c r="U10386" s="5"/>
    </row>
    <row r="10387" spans="21:21" x14ac:dyDescent="0.2">
      <c r="U10387" s="5"/>
    </row>
    <row r="10388" spans="21:21" x14ac:dyDescent="0.2">
      <c r="U10388" s="5"/>
    </row>
    <row r="10389" spans="21:21" x14ac:dyDescent="0.2">
      <c r="U10389" s="5"/>
    </row>
    <row r="10390" spans="21:21" x14ac:dyDescent="0.2">
      <c r="U10390" s="5"/>
    </row>
    <row r="10391" spans="21:21" x14ac:dyDescent="0.2">
      <c r="U10391" s="5"/>
    </row>
    <row r="10392" spans="21:21" x14ac:dyDescent="0.2">
      <c r="U10392" s="5"/>
    </row>
    <row r="10393" spans="21:21" x14ac:dyDescent="0.2">
      <c r="U10393" s="5"/>
    </row>
    <row r="10394" spans="21:21" x14ac:dyDescent="0.2">
      <c r="U10394" s="5"/>
    </row>
    <row r="10395" spans="21:21" x14ac:dyDescent="0.2">
      <c r="U10395" s="5"/>
    </row>
    <row r="10396" spans="21:21" x14ac:dyDescent="0.2">
      <c r="U10396" s="5"/>
    </row>
    <row r="10397" spans="21:21" x14ac:dyDescent="0.2">
      <c r="U10397" s="5"/>
    </row>
    <row r="10398" spans="21:21" x14ac:dyDescent="0.2">
      <c r="U10398" s="5"/>
    </row>
    <row r="10399" spans="21:21" x14ac:dyDescent="0.2">
      <c r="U10399" s="5"/>
    </row>
    <row r="10400" spans="21:21" x14ac:dyDescent="0.2">
      <c r="U10400" s="5"/>
    </row>
    <row r="10401" spans="21:21" x14ac:dyDescent="0.2">
      <c r="U10401" s="5"/>
    </row>
    <row r="10402" spans="21:21" x14ac:dyDescent="0.2">
      <c r="U10402" s="5"/>
    </row>
    <row r="10403" spans="21:21" x14ac:dyDescent="0.2">
      <c r="U10403" s="5"/>
    </row>
    <row r="10404" spans="21:21" x14ac:dyDescent="0.2">
      <c r="U10404" s="5"/>
    </row>
    <row r="10405" spans="21:21" x14ac:dyDescent="0.2">
      <c r="U10405" s="5"/>
    </row>
    <row r="10406" spans="21:21" x14ac:dyDescent="0.2">
      <c r="U10406" s="5"/>
    </row>
    <row r="10407" spans="21:21" x14ac:dyDescent="0.2">
      <c r="U10407" s="5"/>
    </row>
    <row r="10408" spans="21:21" x14ac:dyDescent="0.2">
      <c r="U10408" s="5"/>
    </row>
    <row r="10409" spans="21:21" x14ac:dyDescent="0.2">
      <c r="U10409" s="5"/>
    </row>
    <row r="10410" spans="21:21" x14ac:dyDescent="0.2">
      <c r="U10410" s="5"/>
    </row>
    <row r="10411" spans="21:21" x14ac:dyDescent="0.2">
      <c r="U10411" s="5"/>
    </row>
    <row r="10412" spans="21:21" x14ac:dyDescent="0.2">
      <c r="U10412" s="5"/>
    </row>
    <row r="10413" spans="21:21" x14ac:dyDescent="0.2">
      <c r="U10413" s="5"/>
    </row>
    <row r="10414" spans="21:21" x14ac:dyDescent="0.2">
      <c r="U10414" s="5"/>
    </row>
    <row r="10415" spans="21:21" x14ac:dyDescent="0.2">
      <c r="U10415" s="5"/>
    </row>
    <row r="10416" spans="21:21" x14ac:dyDescent="0.2">
      <c r="U10416" s="5"/>
    </row>
    <row r="10417" spans="21:21" x14ac:dyDescent="0.2">
      <c r="U10417" s="5"/>
    </row>
    <row r="10418" spans="21:21" x14ac:dyDescent="0.2">
      <c r="U10418" s="5"/>
    </row>
    <row r="10419" spans="21:21" x14ac:dyDescent="0.2">
      <c r="U10419" s="5"/>
    </row>
    <row r="10420" spans="21:21" x14ac:dyDescent="0.2">
      <c r="U10420" s="5"/>
    </row>
    <row r="10421" spans="21:21" x14ac:dyDescent="0.2">
      <c r="U10421" s="5"/>
    </row>
    <row r="10422" spans="21:21" x14ac:dyDescent="0.2">
      <c r="U10422" s="5"/>
    </row>
    <row r="10423" spans="21:21" x14ac:dyDescent="0.2">
      <c r="U10423" s="5"/>
    </row>
    <row r="10424" spans="21:21" x14ac:dyDescent="0.2">
      <c r="U10424" s="5"/>
    </row>
    <row r="10425" spans="21:21" x14ac:dyDescent="0.2">
      <c r="U10425" s="5"/>
    </row>
    <row r="10426" spans="21:21" x14ac:dyDescent="0.2">
      <c r="U10426" s="5"/>
    </row>
    <row r="10427" spans="21:21" x14ac:dyDescent="0.2">
      <c r="U10427" s="5"/>
    </row>
    <row r="10428" spans="21:21" x14ac:dyDescent="0.2">
      <c r="U10428" s="5"/>
    </row>
    <row r="10429" spans="21:21" x14ac:dyDescent="0.2">
      <c r="U10429" s="5"/>
    </row>
    <row r="10430" spans="21:21" x14ac:dyDescent="0.2">
      <c r="U10430" s="5"/>
    </row>
    <row r="10431" spans="21:21" x14ac:dyDescent="0.2">
      <c r="U10431" s="5"/>
    </row>
    <row r="10432" spans="21:21" x14ac:dyDescent="0.2">
      <c r="U10432" s="5"/>
    </row>
    <row r="10433" spans="21:21" x14ac:dyDescent="0.2">
      <c r="U10433" s="5"/>
    </row>
    <row r="10434" spans="21:21" x14ac:dyDescent="0.2">
      <c r="U10434" s="5"/>
    </row>
    <row r="10435" spans="21:21" x14ac:dyDescent="0.2">
      <c r="U10435" s="5"/>
    </row>
    <row r="10436" spans="21:21" x14ac:dyDescent="0.2">
      <c r="U10436" s="5"/>
    </row>
    <row r="10437" spans="21:21" x14ac:dyDescent="0.2">
      <c r="U10437" s="5"/>
    </row>
    <row r="10438" spans="21:21" x14ac:dyDescent="0.2">
      <c r="U10438" s="5"/>
    </row>
    <row r="10439" spans="21:21" x14ac:dyDescent="0.2">
      <c r="U10439" s="5"/>
    </row>
    <row r="10440" spans="21:21" x14ac:dyDescent="0.2">
      <c r="U10440" s="5"/>
    </row>
    <row r="10441" spans="21:21" x14ac:dyDescent="0.2">
      <c r="U10441" s="5"/>
    </row>
    <row r="10442" spans="21:21" x14ac:dyDescent="0.2">
      <c r="U10442" s="5"/>
    </row>
    <row r="10443" spans="21:21" x14ac:dyDescent="0.2">
      <c r="U10443" s="5"/>
    </row>
    <row r="10444" spans="21:21" x14ac:dyDescent="0.2">
      <c r="U10444" s="5"/>
    </row>
    <row r="10445" spans="21:21" x14ac:dyDescent="0.2">
      <c r="U10445" s="5"/>
    </row>
    <row r="10446" spans="21:21" x14ac:dyDescent="0.2">
      <c r="U10446" s="5"/>
    </row>
    <row r="10447" spans="21:21" x14ac:dyDescent="0.2">
      <c r="U10447" s="5"/>
    </row>
    <row r="10448" spans="21:21" x14ac:dyDescent="0.2">
      <c r="U10448" s="5"/>
    </row>
    <row r="10449" spans="21:21" x14ac:dyDescent="0.2">
      <c r="U10449" s="5"/>
    </row>
    <row r="10450" spans="21:21" x14ac:dyDescent="0.2">
      <c r="U10450" s="5"/>
    </row>
    <row r="10451" spans="21:21" x14ac:dyDescent="0.2">
      <c r="U10451" s="5"/>
    </row>
    <row r="10452" spans="21:21" x14ac:dyDescent="0.2">
      <c r="U10452" s="5"/>
    </row>
    <row r="10453" spans="21:21" x14ac:dyDescent="0.2">
      <c r="U10453" s="5"/>
    </row>
    <row r="10454" spans="21:21" x14ac:dyDescent="0.2">
      <c r="U10454" s="5"/>
    </row>
    <row r="10455" spans="21:21" x14ac:dyDescent="0.2">
      <c r="U10455" s="5"/>
    </row>
    <row r="10456" spans="21:21" x14ac:dyDescent="0.2">
      <c r="U10456" s="5"/>
    </row>
    <row r="10457" spans="21:21" x14ac:dyDescent="0.2">
      <c r="U10457" s="5"/>
    </row>
    <row r="10458" spans="21:21" x14ac:dyDescent="0.2">
      <c r="U10458" s="5"/>
    </row>
    <row r="10459" spans="21:21" x14ac:dyDescent="0.2">
      <c r="U10459" s="5"/>
    </row>
    <row r="10460" spans="21:21" x14ac:dyDescent="0.2">
      <c r="U10460" s="5"/>
    </row>
    <row r="10461" spans="21:21" x14ac:dyDescent="0.2">
      <c r="U10461" s="5"/>
    </row>
    <row r="10462" spans="21:21" x14ac:dyDescent="0.2">
      <c r="U10462" s="5"/>
    </row>
    <row r="10463" spans="21:21" x14ac:dyDescent="0.2">
      <c r="U10463" s="5"/>
    </row>
    <row r="10464" spans="21:21" x14ac:dyDescent="0.2">
      <c r="U10464" s="5"/>
    </row>
    <row r="10465" spans="21:21" x14ac:dyDescent="0.2">
      <c r="U10465" s="5"/>
    </row>
    <row r="10466" spans="21:21" x14ac:dyDescent="0.2">
      <c r="U10466" s="5"/>
    </row>
    <row r="10467" spans="21:21" x14ac:dyDescent="0.2">
      <c r="U10467" s="5"/>
    </row>
    <row r="10468" spans="21:21" x14ac:dyDescent="0.2">
      <c r="U10468" s="5"/>
    </row>
    <row r="10469" spans="21:21" x14ac:dyDescent="0.2">
      <c r="U10469" s="5"/>
    </row>
    <row r="10470" spans="21:21" x14ac:dyDescent="0.2">
      <c r="U10470" s="5"/>
    </row>
    <row r="10471" spans="21:21" x14ac:dyDescent="0.2">
      <c r="U10471" s="5"/>
    </row>
    <row r="10472" spans="21:21" x14ac:dyDescent="0.2">
      <c r="U10472" s="5"/>
    </row>
    <row r="10473" spans="21:21" x14ac:dyDescent="0.2">
      <c r="U10473" s="5"/>
    </row>
    <row r="10474" spans="21:21" x14ac:dyDescent="0.2">
      <c r="U10474" s="5"/>
    </row>
    <row r="10475" spans="21:21" x14ac:dyDescent="0.2">
      <c r="U10475" s="5"/>
    </row>
    <row r="10476" spans="21:21" x14ac:dyDescent="0.2">
      <c r="U10476" s="5"/>
    </row>
    <row r="10477" spans="21:21" x14ac:dyDescent="0.2">
      <c r="U10477" s="5"/>
    </row>
    <row r="10478" spans="21:21" x14ac:dyDescent="0.2">
      <c r="U10478" s="5"/>
    </row>
    <row r="10479" spans="21:21" x14ac:dyDescent="0.2">
      <c r="U10479" s="5"/>
    </row>
    <row r="10480" spans="21:21" x14ac:dyDescent="0.2">
      <c r="U10480" s="5"/>
    </row>
    <row r="10481" spans="21:21" x14ac:dyDescent="0.2">
      <c r="U10481" s="5"/>
    </row>
    <row r="10482" spans="21:21" x14ac:dyDescent="0.2">
      <c r="U10482" s="5"/>
    </row>
    <row r="10483" spans="21:21" x14ac:dyDescent="0.2">
      <c r="U10483" s="5"/>
    </row>
    <row r="10484" spans="21:21" x14ac:dyDescent="0.2">
      <c r="U10484" s="5"/>
    </row>
    <row r="10485" spans="21:21" x14ac:dyDescent="0.2">
      <c r="U10485" s="5"/>
    </row>
    <row r="10486" spans="21:21" x14ac:dyDescent="0.2">
      <c r="U10486" s="5"/>
    </row>
    <row r="10487" spans="21:21" x14ac:dyDescent="0.2">
      <c r="U10487" s="5"/>
    </row>
    <row r="10488" spans="21:21" x14ac:dyDescent="0.2">
      <c r="U10488" s="5"/>
    </row>
    <row r="10489" spans="21:21" x14ac:dyDescent="0.2">
      <c r="U10489" s="5"/>
    </row>
    <row r="10490" spans="21:21" x14ac:dyDescent="0.2">
      <c r="U10490" s="5"/>
    </row>
    <row r="10491" spans="21:21" x14ac:dyDescent="0.2">
      <c r="U10491" s="5"/>
    </row>
    <row r="10492" spans="21:21" x14ac:dyDescent="0.2">
      <c r="U10492" s="5"/>
    </row>
    <row r="10493" spans="21:21" x14ac:dyDescent="0.2">
      <c r="U10493" s="5"/>
    </row>
    <row r="10494" spans="21:21" x14ac:dyDescent="0.2">
      <c r="U10494" s="5"/>
    </row>
    <row r="10495" spans="21:21" x14ac:dyDescent="0.2">
      <c r="U10495" s="5"/>
    </row>
    <row r="10496" spans="21:21" x14ac:dyDescent="0.2">
      <c r="U10496" s="5"/>
    </row>
    <row r="10497" spans="21:21" x14ac:dyDescent="0.2">
      <c r="U10497" s="5"/>
    </row>
    <row r="10498" spans="21:21" x14ac:dyDescent="0.2">
      <c r="U10498" s="5"/>
    </row>
    <row r="10499" spans="21:21" x14ac:dyDescent="0.2">
      <c r="U10499" s="5"/>
    </row>
    <row r="10500" spans="21:21" x14ac:dyDescent="0.2">
      <c r="U10500" s="5"/>
    </row>
    <row r="10501" spans="21:21" x14ac:dyDescent="0.2">
      <c r="U10501" s="5"/>
    </row>
    <row r="10502" spans="21:21" x14ac:dyDescent="0.2">
      <c r="U10502" s="5"/>
    </row>
    <row r="10503" spans="21:21" x14ac:dyDescent="0.2">
      <c r="U10503" s="5"/>
    </row>
    <row r="10504" spans="21:21" x14ac:dyDescent="0.2">
      <c r="U10504" s="5"/>
    </row>
    <row r="10505" spans="21:21" x14ac:dyDescent="0.2">
      <c r="U10505" s="5"/>
    </row>
    <row r="10506" spans="21:21" x14ac:dyDescent="0.2">
      <c r="U10506" s="5"/>
    </row>
    <row r="10507" spans="21:21" x14ac:dyDescent="0.2">
      <c r="U10507" s="5"/>
    </row>
    <row r="10508" spans="21:21" x14ac:dyDescent="0.2">
      <c r="U10508" s="5"/>
    </row>
    <row r="10509" spans="21:21" x14ac:dyDescent="0.2">
      <c r="U10509" s="5"/>
    </row>
    <row r="10510" spans="21:21" x14ac:dyDescent="0.2">
      <c r="U10510" s="5"/>
    </row>
    <row r="10511" spans="21:21" x14ac:dyDescent="0.2">
      <c r="U10511" s="5"/>
    </row>
    <row r="10512" spans="21:21" x14ac:dyDescent="0.2">
      <c r="U10512" s="5"/>
    </row>
    <row r="10513" spans="21:21" x14ac:dyDescent="0.2">
      <c r="U10513" s="5"/>
    </row>
    <row r="10514" spans="21:21" x14ac:dyDescent="0.2">
      <c r="U10514" s="5"/>
    </row>
    <row r="10515" spans="21:21" x14ac:dyDescent="0.2">
      <c r="U10515" s="5"/>
    </row>
    <row r="10516" spans="21:21" x14ac:dyDescent="0.2">
      <c r="U10516" s="5"/>
    </row>
    <row r="10517" spans="21:21" x14ac:dyDescent="0.2">
      <c r="U10517" s="5"/>
    </row>
    <row r="10518" spans="21:21" x14ac:dyDescent="0.2">
      <c r="U10518" s="5"/>
    </row>
    <row r="10519" spans="21:21" x14ac:dyDescent="0.2">
      <c r="U10519" s="5"/>
    </row>
    <row r="10520" spans="21:21" x14ac:dyDescent="0.2">
      <c r="U10520" s="5"/>
    </row>
    <row r="10521" spans="21:21" x14ac:dyDescent="0.2">
      <c r="U10521" s="5"/>
    </row>
    <row r="10522" spans="21:21" x14ac:dyDescent="0.2">
      <c r="U10522" s="5"/>
    </row>
    <row r="10523" spans="21:21" x14ac:dyDescent="0.2">
      <c r="U10523" s="5"/>
    </row>
    <row r="10524" spans="21:21" x14ac:dyDescent="0.2">
      <c r="U10524" s="5"/>
    </row>
    <row r="10525" spans="21:21" x14ac:dyDescent="0.2">
      <c r="U10525" s="5"/>
    </row>
    <row r="10526" spans="21:21" x14ac:dyDescent="0.2">
      <c r="U10526" s="5"/>
    </row>
    <row r="10527" spans="21:21" x14ac:dyDescent="0.2">
      <c r="U10527" s="5"/>
    </row>
    <row r="10528" spans="21:21" x14ac:dyDescent="0.2">
      <c r="U10528" s="5"/>
    </row>
    <row r="10529" spans="21:21" x14ac:dyDescent="0.2">
      <c r="U10529" s="5"/>
    </row>
    <row r="10530" spans="21:21" x14ac:dyDescent="0.2">
      <c r="U10530" s="5"/>
    </row>
    <row r="10531" spans="21:21" x14ac:dyDescent="0.2">
      <c r="U10531" s="5"/>
    </row>
    <row r="10532" spans="21:21" x14ac:dyDescent="0.2">
      <c r="U10532" s="5"/>
    </row>
    <row r="10533" spans="21:21" x14ac:dyDescent="0.2">
      <c r="U10533" s="5"/>
    </row>
    <row r="10534" spans="21:21" x14ac:dyDescent="0.2">
      <c r="U10534" s="5"/>
    </row>
    <row r="10535" spans="21:21" x14ac:dyDescent="0.2">
      <c r="U10535" s="5"/>
    </row>
    <row r="10536" spans="21:21" x14ac:dyDescent="0.2">
      <c r="U10536" s="5"/>
    </row>
    <row r="10537" spans="21:21" x14ac:dyDescent="0.2">
      <c r="U10537" s="5"/>
    </row>
    <row r="10538" spans="21:21" x14ac:dyDescent="0.2">
      <c r="U10538" s="5"/>
    </row>
    <row r="10539" spans="21:21" x14ac:dyDescent="0.2">
      <c r="U10539" s="5"/>
    </row>
    <row r="10540" spans="21:21" x14ac:dyDescent="0.2">
      <c r="U10540" s="5"/>
    </row>
    <row r="10541" spans="21:21" x14ac:dyDescent="0.2">
      <c r="U10541" s="5"/>
    </row>
    <row r="10542" spans="21:21" x14ac:dyDescent="0.2">
      <c r="U10542" s="5"/>
    </row>
    <row r="10543" spans="21:21" x14ac:dyDescent="0.2">
      <c r="U10543" s="5"/>
    </row>
    <row r="10544" spans="21:21" x14ac:dyDescent="0.2">
      <c r="U10544" s="5"/>
    </row>
    <row r="10545" spans="21:21" x14ac:dyDescent="0.2">
      <c r="U10545" s="5"/>
    </row>
    <row r="10546" spans="21:21" x14ac:dyDescent="0.2">
      <c r="U10546" s="5"/>
    </row>
    <row r="10547" spans="21:21" x14ac:dyDescent="0.2">
      <c r="U10547" s="5"/>
    </row>
    <row r="10548" spans="21:21" x14ac:dyDescent="0.2">
      <c r="U10548" s="5"/>
    </row>
    <row r="10549" spans="21:21" x14ac:dyDescent="0.2">
      <c r="U10549" s="5"/>
    </row>
    <row r="10550" spans="21:21" x14ac:dyDescent="0.2">
      <c r="U10550" s="5"/>
    </row>
    <row r="10551" spans="21:21" x14ac:dyDescent="0.2">
      <c r="U10551" s="5"/>
    </row>
    <row r="10552" spans="21:21" x14ac:dyDescent="0.2">
      <c r="U10552" s="5"/>
    </row>
    <row r="10553" spans="21:21" x14ac:dyDescent="0.2">
      <c r="U10553" s="5"/>
    </row>
    <row r="10554" spans="21:21" x14ac:dyDescent="0.2">
      <c r="U10554" s="5"/>
    </row>
    <row r="10555" spans="21:21" x14ac:dyDescent="0.2">
      <c r="U10555" s="5"/>
    </row>
    <row r="10556" spans="21:21" x14ac:dyDescent="0.2">
      <c r="U10556" s="5"/>
    </row>
    <row r="10557" spans="21:21" x14ac:dyDescent="0.2">
      <c r="U10557" s="5"/>
    </row>
    <row r="10558" spans="21:21" x14ac:dyDescent="0.2">
      <c r="U10558" s="5"/>
    </row>
    <row r="10559" spans="21:21" x14ac:dyDescent="0.2">
      <c r="U10559" s="5"/>
    </row>
    <row r="10560" spans="21:21" x14ac:dyDescent="0.2">
      <c r="U10560" s="5"/>
    </row>
    <row r="10561" spans="21:21" x14ac:dyDescent="0.2">
      <c r="U10561" s="5"/>
    </row>
    <row r="10562" spans="21:21" x14ac:dyDescent="0.2">
      <c r="U10562" s="5"/>
    </row>
    <row r="10563" spans="21:21" x14ac:dyDescent="0.2">
      <c r="U10563" s="5"/>
    </row>
    <row r="10564" spans="21:21" x14ac:dyDescent="0.2">
      <c r="U10564" s="5"/>
    </row>
    <row r="10565" spans="21:21" x14ac:dyDescent="0.2">
      <c r="U10565" s="5"/>
    </row>
    <row r="10566" spans="21:21" x14ac:dyDescent="0.2">
      <c r="U10566" s="5"/>
    </row>
    <row r="10567" spans="21:21" x14ac:dyDescent="0.2">
      <c r="U10567" s="5"/>
    </row>
    <row r="10568" spans="21:21" x14ac:dyDescent="0.2">
      <c r="U10568" s="5"/>
    </row>
    <row r="10569" spans="21:21" x14ac:dyDescent="0.2">
      <c r="U10569" s="5"/>
    </row>
    <row r="10570" spans="21:21" x14ac:dyDescent="0.2">
      <c r="U10570" s="5"/>
    </row>
    <row r="10571" spans="21:21" x14ac:dyDescent="0.2">
      <c r="U10571" s="5"/>
    </row>
    <row r="10572" spans="21:21" x14ac:dyDescent="0.2">
      <c r="U10572" s="5"/>
    </row>
    <row r="10573" spans="21:21" x14ac:dyDescent="0.2">
      <c r="U10573" s="5"/>
    </row>
    <row r="10574" spans="21:21" x14ac:dyDescent="0.2">
      <c r="U10574" s="5"/>
    </row>
    <row r="10575" spans="21:21" x14ac:dyDescent="0.2">
      <c r="U10575" s="5"/>
    </row>
    <row r="10576" spans="21:21" x14ac:dyDescent="0.2">
      <c r="U10576" s="5"/>
    </row>
    <row r="10577" spans="21:21" x14ac:dyDescent="0.2">
      <c r="U10577" s="5"/>
    </row>
    <row r="10578" spans="21:21" x14ac:dyDescent="0.2">
      <c r="U10578" s="5"/>
    </row>
    <row r="10579" spans="21:21" x14ac:dyDescent="0.2">
      <c r="U10579" s="5"/>
    </row>
    <row r="10580" spans="21:21" x14ac:dyDescent="0.2">
      <c r="U10580" s="5"/>
    </row>
    <row r="10581" spans="21:21" x14ac:dyDescent="0.2">
      <c r="U10581" s="5"/>
    </row>
    <row r="10582" spans="21:21" x14ac:dyDescent="0.2">
      <c r="U10582" s="5"/>
    </row>
    <row r="10583" spans="21:21" x14ac:dyDescent="0.2">
      <c r="U10583" s="5"/>
    </row>
    <row r="10584" spans="21:21" x14ac:dyDescent="0.2">
      <c r="U10584" s="5"/>
    </row>
    <row r="10585" spans="21:21" x14ac:dyDescent="0.2">
      <c r="U10585" s="5"/>
    </row>
    <row r="10586" spans="21:21" x14ac:dyDescent="0.2">
      <c r="U10586" s="5"/>
    </row>
    <row r="10587" spans="21:21" x14ac:dyDescent="0.2">
      <c r="U10587" s="5"/>
    </row>
    <row r="10588" spans="21:21" x14ac:dyDescent="0.2">
      <c r="U10588" s="5"/>
    </row>
    <row r="10589" spans="21:21" x14ac:dyDescent="0.2">
      <c r="U10589" s="5"/>
    </row>
    <row r="10590" spans="21:21" x14ac:dyDescent="0.2">
      <c r="U10590" s="5"/>
    </row>
    <row r="10591" spans="21:21" x14ac:dyDescent="0.2">
      <c r="U10591" s="5"/>
    </row>
    <row r="10592" spans="21:21" x14ac:dyDescent="0.2">
      <c r="U10592" s="5"/>
    </row>
    <row r="10593" spans="21:21" x14ac:dyDescent="0.2">
      <c r="U10593" s="5"/>
    </row>
    <row r="10594" spans="21:21" x14ac:dyDescent="0.2">
      <c r="U10594" s="5"/>
    </row>
    <row r="10595" spans="21:21" x14ac:dyDescent="0.2">
      <c r="U10595" s="5"/>
    </row>
    <row r="10596" spans="21:21" x14ac:dyDescent="0.2">
      <c r="U10596" s="5"/>
    </row>
    <row r="10597" spans="21:21" x14ac:dyDescent="0.2">
      <c r="U10597" s="5"/>
    </row>
    <row r="10598" spans="21:21" x14ac:dyDescent="0.2">
      <c r="U10598" s="5"/>
    </row>
    <row r="10599" spans="21:21" x14ac:dyDescent="0.2">
      <c r="U10599" s="5"/>
    </row>
    <row r="10600" spans="21:21" x14ac:dyDescent="0.2">
      <c r="U10600" s="5"/>
    </row>
    <row r="10601" spans="21:21" x14ac:dyDescent="0.2">
      <c r="U10601" s="5"/>
    </row>
    <row r="10602" spans="21:21" x14ac:dyDescent="0.2">
      <c r="U10602" s="5"/>
    </row>
    <row r="10603" spans="21:21" x14ac:dyDescent="0.2">
      <c r="U10603" s="5"/>
    </row>
    <row r="10604" spans="21:21" x14ac:dyDescent="0.2">
      <c r="U10604" s="5"/>
    </row>
    <row r="10605" spans="21:21" x14ac:dyDescent="0.2">
      <c r="U10605" s="5"/>
    </row>
    <row r="10606" spans="21:21" x14ac:dyDescent="0.2">
      <c r="U10606" s="5"/>
    </row>
    <row r="10607" spans="21:21" x14ac:dyDescent="0.2">
      <c r="U10607" s="5"/>
    </row>
    <row r="10608" spans="21:21" x14ac:dyDescent="0.2">
      <c r="U10608" s="5"/>
    </row>
    <row r="10609" spans="21:21" x14ac:dyDescent="0.2">
      <c r="U10609" s="5"/>
    </row>
    <row r="10610" spans="21:21" x14ac:dyDescent="0.2">
      <c r="U10610" s="5"/>
    </row>
    <row r="10611" spans="21:21" x14ac:dyDescent="0.2">
      <c r="U10611" s="5"/>
    </row>
    <row r="10612" spans="21:21" x14ac:dyDescent="0.2">
      <c r="U10612" s="5"/>
    </row>
    <row r="10613" spans="21:21" x14ac:dyDescent="0.2">
      <c r="U10613" s="5"/>
    </row>
    <row r="10614" spans="21:21" x14ac:dyDescent="0.2">
      <c r="U10614" s="5"/>
    </row>
    <row r="10615" spans="21:21" x14ac:dyDescent="0.2">
      <c r="U10615" s="5"/>
    </row>
    <row r="10616" spans="21:21" x14ac:dyDescent="0.2">
      <c r="U10616" s="5"/>
    </row>
    <row r="10617" spans="21:21" x14ac:dyDescent="0.2">
      <c r="U10617" s="5"/>
    </row>
    <row r="10618" spans="21:21" x14ac:dyDescent="0.2">
      <c r="U10618" s="5"/>
    </row>
    <row r="10619" spans="21:21" x14ac:dyDescent="0.2">
      <c r="U10619" s="5"/>
    </row>
    <row r="10620" spans="21:21" x14ac:dyDescent="0.2">
      <c r="U10620" s="5"/>
    </row>
    <row r="10621" spans="21:21" x14ac:dyDescent="0.2">
      <c r="U10621" s="5"/>
    </row>
    <row r="10622" spans="21:21" x14ac:dyDescent="0.2">
      <c r="U10622" s="5"/>
    </row>
    <row r="10623" spans="21:21" x14ac:dyDescent="0.2">
      <c r="U10623" s="5"/>
    </row>
    <row r="10624" spans="21:21" x14ac:dyDescent="0.2">
      <c r="U10624" s="5"/>
    </row>
    <row r="10625" spans="21:21" x14ac:dyDescent="0.2">
      <c r="U10625" s="5"/>
    </row>
    <row r="10626" spans="21:21" x14ac:dyDescent="0.2">
      <c r="U10626" s="5"/>
    </row>
    <row r="10627" spans="21:21" x14ac:dyDescent="0.2">
      <c r="U10627" s="5"/>
    </row>
    <row r="10628" spans="21:21" x14ac:dyDescent="0.2">
      <c r="U10628" s="5"/>
    </row>
    <row r="10629" spans="21:21" x14ac:dyDescent="0.2">
      <c r="U10629" s="5"/>
    </row>
    <row r="10630" spans="21:21" x14ac:dyDescent="0.2">
      <c r="U10630" s="5"/>
    </row>
    <row r="10631" spans="21:21" x14ac:dyDescent="0.2">
      <c r="U10631" s="5"/>
    </row>
    <row r="10632" spans="21:21" x14ac:dyDescent="0.2">
      <c r="U10632" s="5"/>
    </row>
    <row r="10633" spans="21:21" x14ac:dyDescent="0.2">
      <c r="U10633" s="5"/>
    </row>
    <row r="10634" spans="21:21" x14ac:dyDescent="0.2">
      <c r="U10634" s="5"/>
    </row>
    <row r="10635" spans="21:21" x14ac:dyDescent="0.2">
      <c r="U10635" s="5"/>
    </row>
    <row r="10636" spans="21:21" x14ac:dyDescent="0.2">
      <c r="U10636" s="5"/>
    </row>
    <row r="10637" spans="21:21" x14ac:dyDescent="0.2">
      <c r="U10637" s="5"/>
    </row>
    <row r="10638" spans="21:21" x14ac:dyDescent="0.2">
      <c r="U10638" s="5"/>
    </row>
    <row r="10639" spans="21:21" x14ac:dyDescent="0.2">
      <c r="U10639" s="5"/>
    </row>
    <row r="10640" spans="21:21" x14ac:dyDescent="0.2">
      <c r="U10640" s="5"/>
    </row>
    <row r="10641" spans="21:21" x14ac:dyDescent="0.2">
      <c r="U10641" s="5"/>
    </row>
    <row r="10642" spans="21:21" x14ac:dyDescent="0.2">
      <c r="U10642" s="5"/>
    </row>
    <row r="10643" spans="21:21" x14ac:dyDescent="0.2">
      <c r="U10643" s="5"/>
    </row>
    <row r="10644" spans="21:21" x14ac:dyDescent="0.2">
      <c r="U10644" s="5"/>
    </row>
    <row r="10645" spans="21:21" x14ac:dyDescent="0.2">
      <c r="U10645" s="5"/>
    </row>
    <row r="10646" spans="21:21" x14ac:dyDescent="0.2">
      <c r="U10646" s="5"/>
    </row>
    <row r="10647" spans="21:21" x14ac:dyDescent="0.2">
      <c r="U10647" s="5"/>
    </row>
    <row r="10648" spans="21:21" x14ac:dyDescent="0.2">
      <c r="U10648" s="5"/>
    </row>
    <row r="10649" spans="21:21" x14ac:dyDescent="0.2">
      <c r="U10649" s="5"/>
    </row>
    <row r="10650" spans="21:21" x14ac:dyDescent="0.2">
      <c r="U10650" s="5"/>
    </row>
    <row r="10651" spans="21:21" x14ac:dyDescent="0.2">
      <c r="U10651" s="5"/>
    </row>
    <row r="10652" spans="21:21" x14ac:dyDescent="0.2">
      <c r="U10652" s="5"/>
    </row>
    <row r="10653" spans="21:21" x14ac:dyDescent="0.2">
      <c r="U10653" s="5"/>
    </row>
    <row r="10654" spans="21:21" x14ac:dyDescent="0.2">
      <c r="U10654" s="5"/>
    </row>
    <row r="10655" spans="21:21" x14ac:dyDescent="0.2">
      <c r="U10655" s="5"/>
    </row>
    <row r="10656" spans="21:21" x14ac:dyDescent="0.2">
      <c r="U10656" s="5"/>
    </row>
    <row r="10657" spans="21:21" x14ac:dyDescent="0.2">
      <c r="U10657" s="5"/>
    </row>
    <row r="10658" spans="21:21" x14ac:dyDescent="0.2">
      <c r="U10658" s="5"/>
    </row>
    <row r="10659" spans="21:21" x14ac:dyDescent="0.2">
      <c r="U10659" s="5"/>
    </row>
    <row r="10660" spans="21:21" x14ac:dyDescent="0.2">
      <c r="U10660" s="5"/>
    </row>
    <row r="10661" spans="21:21" x14ac:dyDescent="0.2">
      <c r="U10661" s="5"/>
    </row>
    <row r="10662" spans="21:21" x14ac:dyDescent="0.2">
      <c r="U10662" s="5"/>
    </row>
    <row r="10663" spans="21:21" x14ac:dyDescent="0.2">
      <c r="U10663" s="5"/>
    </row>
    <row r="10664" spans="21:21" x14ac:dyDescent="0.2">
      <c r="U10664" s="5"/>
    </row>
    <row r="10665" spans="21:21" x14ac:dyDescent="0.2">
      <c r="U10665" s="5"/>
    </row>
    <row r="10666" spans="21:21" x14ac:dyDescent="0.2">
      <c r="U10666" s="5"/>
    </row>
    <row r="10667" spans="21:21" x14ac:dyDescent="0.2">
      <c r="U10667" s="5"/>
    </row>
    <row r="10668" spans="21:21" x14ac:dyDescent="0.2">
      <c r="U10668" s="5"/>
    </row>
    <row r="10669" spans="21:21" x14ac:dyDescent="0.2">
      <c r="U10669" s="5"/>
    </row>
    <row r="10670" spans="21:21" x14ac:dyDescent="0.2">
      <c r="U10670" s="5"/>
    </row>
    <row r="10671" spans="21:21" x14ac:dyDescent="0.2">
      <c r="U10671" s="5"/>
    </row>
    <row r="10672" spans="21:21" x14ac:dyDescent="0.2">
      <c r="U10672" s="5"/>
    </row>
    <row r="10673" spans="21:21" x14ac:dyDescent="0.2">
      <c r="U10673" s="5"/>
    </row>
    <row r="10674" spans="21:21" x14ac:dyDescent="0.2">
      <c r="U10674" s="5"/>
    </row>
    <row r="10675" spans="21:21" x14ac:dyDescent="0.2">
      <c r="U10675" s="5"/>
    </row>
    <row r="10676" spans="21:21" x14ac:dyDescent="0.2">
      <c r="U10676" s="5"/>
    </row>
    <row r="10677" spans="21:21" x14ac:dyDescent="0.2">
      <c r="U10677" s="5"/>
    </row>
    <row r="10678" spans="21:21" x14ac:dyDescent="0.2">
      <c r="U10678" s="5"/>
    </row>
    <row r="10679" spans="21:21" x14ac:dyDescent="0.2">
      <c r="U10679" s="5"/>
    </row>
    <row r="10680" spans="21:21" x14ac:dyDescent="0.2">
      <c r="U10680" s="5"/>
    </row>
    <row r="10681" spans="21:21" x14ac:dyDescent="0.2">
      <c r="U10681" s="5"/>
    </row>
    <row r="10682" spans="21:21" x14ac:dyDescent="0.2">
      <c r="U10682" s="5"/>
    </row>
    <row r="10683" spans="21:21" x14ac:dyDescent="0.2">
      <c r="U10683" s="5"/>
    </row>
    <row r="10684" spans="21:21" x14ac:dyDescent="0.2">
      <c r="U10684" s="5"/>
    </row>
    <row r="10685" spans="21:21" x14ac:dyDescent="0.2">
      <c r="U10685" s="5"/>
    </row>
    <row r="10686" spans="21:21" x14ac:dyDescent="0.2">
      <c r="U10686" s="5"/>
    </row>
    <row r="10687" spans="21:21" x14ac:dyDescent="0.2">
      <c r="U10687" s="5"/>
    </row>
    <row r="10688" spans="21:21" x14ac:dyDescent="0.2">
      <c r="U10688" s="5"/>
    </row>
    <row r="10689" spans="21:21" x14ac:dyDescent="0.2">
      <c r="U10689" s="5"/>
    </row>
    <row r="10690" spans="21:21" x14ac:dyDescent="0.2">
      <c r="U10690" s="5"/>
    </row>
    <row r="10691" spans="21:21" x14ac:dyDescent="0.2">
      <c r="U10691" s="5"/>
    </row>
    <row r="10692" spans="21:21" x14ac:dyDescent="0.2">
      <c r="U10692" s="5"/>
    </row>
    <row r="10693" spans="21:21" x14ac:dyDescent="0.2">
      <c r="U10693" s="5"/>
    </row>
    <row r="10694" spans="21:21" x14ac:dyDescent="0.2">
      <c r="U10694" s="5"/>
    </row>
    <row r="10695" spans="21:21" x14ac:dyDescent="0.2">
      <c r="U10695" s="5"/>
    </row>
    <row r="10696" spans="21:21" x14ac:dyDescent="0.2">
      <c r="U10696" s="5"/>
    </row>
    <row r="10697" spans="21:21" x14ac:dyDescent="0.2">
      <c r="U10697" s="5"/>
    </row>
    <row r="10698" spans="21:21" x14ac:dyDescent="0.2">
      <c r="U10698" s="5"/>
    </row>
    <row r="10699" spans="21:21" x14ac:dyDescent="0.2">
      <c r="U10699" s="5"/>
    </row>
    <row r="10700" spans="21:21" x14ac:dyDescent="0.2">
      <c r="U10700" s="5"/>
    </row>
    <row r="10701" spans="21:21" x14ac:dyDescent="0.2">
      <c r="U10701" s="5"/>
    </row>
    <row r="10702" spans="21:21" x14ac:dyDescent="0.2">
      <c r="U10702" s="5"/>
    </row>
    <row r="10703" spans="21:21" x14ac:dyDescent="0.2">
      <c r="U10703" s="5"/>
    </row>
    <row r="10704" spans="21:21" x14ac:dyDescent="0.2">
      <c r="U10704" s="5"/>
    </row>
    <row r="10705" spans="21:21" x14ac:dyDescent="0.2">
      <c r="U10705" s="5"/>
    </row>
    <row r="10706" spans="21:21" x14ac:dyDescent="0.2">
      <c r="U10706" s="5"/>
    </row>
    <row r="10707" spans="21:21" x14ac:dyDescent="0.2">
      <c r="U10707" s="5"/>
    </row>
    <row r="10708" spans="21:21" x14ac:dyDescent="0.2">
      <c r="U10708" s="5"/>
    </row>
    <row r="10709" spans="21:21" x14ac:dyDescent="0.2">
      <c r="U10709" s="5"/>
    </row>
    <row r="10710" spans="21:21" x14ac:dyDescent="0.2">
      <c r="U10710" s="5"/>
    </row>
    <row r="10711" spans="21:21" x14ac:dyDescent="0.2">
      <c r="U10711" s="5"/>
    </row>
    <row r="10712" spans="21:21" x14ac:dyDescent="0.2">
      <c r="U10712" s="5"/>
    </row>
    <row r="10713" spans="21:21" x14ac:dyDescent="0.2">
      <c r="U10713" s="5"/>
    </row>
    <row r="10714" spans="21:21" x14ac:dyDescent="0.2">
      <c r="U10714" s="5"/>
    </row>
    <row r="10715" spans="21:21" x14ac:dyDescent="0.2">
      <c r="U10715" s="5"/>
    </row>
    <row r="10716" spans="21:21" x14ac:dyDescent="0.2">
      <c r="U10716" s="5"/>
    </row>
    <row r="10717" spans="21:21" x14ac:dyDescent="0.2">
      <c r="U10717" s="5"/>
    </row>
    <row r="10718" spans="21:21" x14ac:dyDescent="0.2">
      <c r="U10718" s="5"/>
    </row>
    <row r="10719" spans="21:21" x14ac:dyDescent="0.2">
      <c r="U10719" s="5"/>
    </row>
    <row r="10720" spans="21:21" x14ac:dyDescent="0.2">
      <c r="U10720" s="5"/>
    </row>
    <row r="10721" spans="21:21" x14ac:dyDescent="0.2">
      <c r="U10721" s="5"/>
    </row>
    <row r="10722" spans="21:21" x14ac:dyDescent="0.2">
      <c r="U10722" s="5"/>
    </row>
    <row r="10723" spans="21:21" x14ac:dyDescent="0.2">
      <c r="U10723" s="5"/>
    </row>
    <row r="10724" spans="21:21" x14ac:dyDescent="0.2">
      <c r="U10724" s="5"/>
    </row>
    <row r="10725" spans="21:21" x14ac:dyDescent="0.2">
      <c r="U10725" s="5"/>
    </row>
    <row r="10726" spans="21:21" x14ac:dyDescent="0.2">
      <c r="U10726" s="5"/>
    </row>
    <row r="10727" spans="21:21" x14ac:dyDescent="0.2">
      <c r="U10727" s="5"/>
    </row>
    <row r="10728" spans="21:21" x14ac:dyDescent="0.2">
      <c r="U10728" s="5"/>
    </row>
    <row r="10729" spans="21:21" x14ac:dyDescent="0.2">
      <c r="U10729" s="5"/>
    </row>
    <row r="10730" spans="21:21" x14ac:dyDescent="0.2">
      <c r="U10730" s="5"/>
    </row>
    <row r="10731" spans="21:21" x14ac:dyDescent="0.2">
      <c r="U10731" s="5"/>
    </row>
    <row r="10732" spans="21:21" x14ac:dyDescent="0.2">
      <c r="U10732" s="5"/>
    </row>
    <row r="10733" spans="21:21" x14ac:dyDescent="0.2">
      <c r="U10733" s="5"/>
    </row>
    <row r="10734" spans="21:21" x14ac:dyDescent="0.2">
      <c r="U10734" s="5"/>
    </row>
    <row r="10735" spans="21:21" x14ac:dyDescent="0.2">
      <c r="U10735" s="5"/>
    </row>
    <row r="10736" spans="21:21" x14ac:dyDescent="0.2">
      <c r="U10736" s="5"/>
    </row>
    <row r="10737" spans="21:21" x14ac:dyDescent="0.2">
      <c r="U10737" s="5"/>
    </row>
    <row r="10738" spans="21:21" x14ac:dyDescent="0.2">
      <c r="U10738" s="5"/>
    </row>
    <row r="10739" spans="21:21" x14ac:dyDescent="0.2">
      <c r="U10739" s="5"/>
    </row>
    <row r="10740" spans="21:21" x14ac:dyDescent="0.2">
      <c r="U10740" s="5"/>
    </row>
    <row r="10741" spans="21:21" x14ac:dyDescent="0.2">
      <c r="U10741" s="5"/>
    </row>
    <row r="10742" spans="21:21" x14ac:dyDescent="0.2">
      <c r="U10742" s="5"/>
    </row>
    <row r="10743" spans="21:21" x14ac:dyDescent="0.2">
      <c r="U10743" s="5"/>
    </row>
    <row r="10744" spans="21:21" x14ac:dyDescent="0.2">
      <c r="U10744" s="5"/>
    </row>
    <row r="10745" spans="21:21" x14ac:dyDescent="0.2">
      <c r="U10745" s="5"/>
    </row>
    <row r="10746" spans="21:21" x14ac:dyDescent="0.2">
      <c r="U10746" s="5"/>
    </row>
    <row r="10747" spans="21:21" x14ac:dyDescent="0.2">
      <c r="U10747" s="5"/>
    </row>
    <row r="10748" spans="21:21" x14ac:dyDescent="0.2">
      <c r="U10748" s="5"/>
    </row>
    <row r="10749" spans="21:21" x14ac:dyDescent="0.2">
      <c r="U10749" s="5"/>
    </row>
    <row r="10750" spans="21:21" x14ac:dyDescent="0.2">
      <c r="U10750" s="5"/>
    </row>
    <row r="10751" spans="21:21" x14ac:dyDescent="0.2">
      <c r="U10751" s="5"/>
    </row>
    <row r="10752" spans="21:21" x14ac:dyDescent="0.2">
      <c r="U10752" s="5"/>
    </row>
    <row r="10753" spans="21:21" x14ac:dyDescent="0.2">
      <c r="U10753" s="5"/>
    </row>
    <row r="10754" spans="21:21" x14ac:dyDescent="0.2">
      <c r="U10754" s="5"/>
    </row>
    <row r="10755" spans="21:21" x14ac:dyDescent="0.2">
      <c r="U10755" s="5"/>
    </row>
    <row r="10756" spans="21:21" x14ac:dyDescent="0.2">
      <c r="U10756" s="5"/>
    </row>
    <row r="10757" spans="21:21" x14ac:dyDescent="0.2">
      <c r="U10757" s="5"/>
    </row>
    <row r="10758" spans="21:21" x14ac:dyDescent="0.2">
      <c r="U10758" s="5"/>
    </row>
    <row r="10759" spans="21:21" x14ac:dyDescent="0.2">
      <c r="U10759" s="5"/>
    </row>
    <row r="10760" spans="21:21" x14ac:dyDescent="0.2">
      <c r="U10760" s="5"/>
    </row>
    <row r="10761" spans="21:21" x14ac:dyDescent="0.2">
      <c r="U10761" s="5"/>
    </row>
    <row r="10762" spans="21:21" x14ac:dyDescent="0.2">
      <c r="U10762" s="5"/>
    </row>
    <row r="10763" spans="21:21" x14ac:dyDescent="0.2">
      <c r="U10763" s="5"/>
    </row>
    <row r="10764" spans="21:21" x14ac:dyDescent="0.2">
      <c r="U10764" s="5"/>
    </row>
    <row r="10765" spans="21:21" x14ac:dyDescent="0.2">
      <c r="U10765" s="5"/>
    </row>
    <row r="10766" spans="21:21" x14ac:dyDescent="0.2">
      <c r="U10766" s="5"/>
    </row>
    <row r="10767" spans="21:21" x14ac:dyDescent="0.2">
      <c r="U10767" s="5"/>
    </row>
    <row r="10768" spans="21:21" x14ac:dyDescent="0.2">
      <c r="U10768" s="5"/>
    </row>
    <row r="10769" spans="21:21" x14ac:dyDescent="0.2">
      <c r="U10769" s="5"/>
    </row>
    <row r="10770" spans="21:21" x14ac:dyDescent="0.2">
      <c r="U10770" s="5"/>
    </row>
    <row r="10771" spans="21:21" x14ac:dyDescent="0.2">
      <c r="U10771" s="5"/>
    </row>
    <row r="10772" spans="21:21" x14ac:dyDescent="0.2">
      <c r="U10772" s="5"/>
    </row>
    <row r="10773" spans="21:21" x14ac:dyDescent="0.2">
      <c r="U10773" s="5"/>
    </row>
    <row r="10774" spans="21:21" x14ac:dyDescent="0.2">
      <c r="U10774" s="5"/>
    </row>
    <row r="10775" spans="21:21" x14ac:dyDescent="0.2">
      <c r="U10775" s="5"/>
    </row>
    <row r="10776" spans="21:21" x14ac:dyDescent="0.2">
      <c r="U10776" s="5"/>
    </row>
    <row r="10777" spans="21:21" x14ac:dyDescent="0.2">
      <c r="U10777" s="5"/>
    </row>
    <row r="10778" spans="21:21" x14ac:dyDescent="0.2">
      <c r="U10778" s="5"/>
    </row>
    <row r="10779" spans="21:21" x14ac:dyDescent="0.2">
      <c r="U10779" s="5"/>
    </row>
    <row r="10780" spans="21:21" x14ac:dyDescent="0.2">
      <c r="U10780" s="5"/>
    </row>
    <row r="10781" spans="21:21" x14ac:dyDescent="0.2">
      <c r="U10781" s="5"/>
    </row>
    <row r="10782" spans="21:21" x14ac:dyDescent="0.2">
      <c r="U10782" s="5"/>
    </row>
    <row r="10783" spans="21:21" x14ac:dyDescent="0.2">
      <c r="U10783" s="5"/>
    </row>
    <row r="10784" spans="21:21" x14ac:dyDescent="0.2">
      <c r="U10784" s="5"/>
    </row>
    <row r="10785" spans="21:21" x14ac:dyDescent="0.2">
      <c r="U10785" s="5"/>
    </row>
    <row r="10786" spans="21:21" x14ac:dyDescent="0.2">
      <c r="U10786" s="5"/>
    </row>
    <row r="10787" spans="21:21" x14ac:dyDescent="0.2">
      <c r="U10787" s="5"/>
    </row>
    <row r="10788" spans="21:21" x14ac:dyDescent="0.2">
      <c r="U10788" s="5"/>
    </row>
    <row r="10789" spans="21:21" x14ac:dyDescent="0.2">
      <c r="U10789" s="5"/>
    </row>
    <row r="10790" spans="21:21" x14ac:dyDescent="0.2">
      <c r="U10790" s="5"/>
    </row>
    <row r="10791" spans="21:21" x14ac:dyDescent="0.2">
      <c r="U10791" s="5"/>
    </row>
    <row r="10792" spans="21:21" x14ac:dyDescent="0.2">
      <c r="U10792" s="5"/>
    </row>
    <row r="10793" spans="21:21" x14ac:dyDescent="0.2">
      <c r="U10793" s="5"/>
    </row>
    <row r="10794" spans="21:21" x14ac:dyDescent="0.2">
      <c r="U10794" s="5"/>
    </row>
    <row r="10795" spans="21:21" x14ac:dyDescent="0.2">
      <c r="U10795" s="5"/>
    </row>
    <row r="10796" spans="21:21" x14ac:dyDescent="0.2">
      <c r="U10796" s="5"/>
    </row>
    <row r="10797" spans="21:21" x14ac:dyDescent="0.2">
      <c r="U10797" s="5"/>
    </row>
    <row r="10798" spans="21:21" x14ac:dyDescent="0.2">
      <c r="U10798" s="5"/>
    </row>
    <row r="10799" spans="21:21" x14ac:dyDescent="0.2">
      <c r="U10799" s="5"/>
    </row>
    <row r="10800" spans="21:21" x14ac:dyDescent="0.2">
      <c r="U10800" s="5"/>
    </row>
    <row r="10801" spans="21:21" x14ac:dyDescent="0.2">
      <c r="U10801" s="5"/>
    </row>
    <row r="10802" spans="21:21" x14ac:dyDescent="0.2">
      <c r="U10802" s="5"/>
    </row>
    <row r="10803" spans="21:21" x14ac:dyDescent="0.2">
      <c r="U10803" s="5"/>
    </row>
    <row r="10804" spans="21:21" x14ac:dyDescent="0.2">
      <c r="U10804" s="5"/>
    </row>
    <row r="10805" spans="21:21" x14ac:dyDescent="0.2">
      <c r="U10805" s="5"/>
    </row>
    <row r="10806" spans="21:21" x14ac:dyDescent="0.2">
      <c r="U10806" s="5"/>
    </row>
    <row r="10807" spans="21:21" x14ac:dyDescent="0.2">
      <c r="U10807" s="5"/>
    </row>
    <row r="10808" spans="21:21" x14ac:dyDescent="0.2">
      <c r="U10808" s="5"/>
    </row>
    <row r="10809" spans="21:21" x14ac:dyDescent="0.2">
      <c r="U10809" s="5"/>
    </row>
    <row r="10810" spans="21:21" x14ac:dyDescent="0.2">
      <c r="U10810" s="5"/>
    </row>
    <row r="10811" spans="21:21" x14ac:dyDescent="0.2">
      <c r="U10811" s="5"/>
    </row>
    <row r="10812" spans="21:21" x14ac:dyDescent="0.2">
      <c r="U10812" s="5"/>
    </row>
    <row r="10813" spans="21:21" x14ac:dyDescent="0.2">
      <c r="U10813" s="5"/>
    </row>
    <row r="10814" spans="21:21" x14ac:dyDescent="0.2">
      <c r="U10814" s="5"/>
    </row>
    <row r="10815" spans="21:21" x14ac:dyDescent="0.2">
      <c r="U10815" s="5"/>
    </row>
    <row r="10816" spans="21:21" x14ac:dyDescent="0.2">
      <c r="U10816" s="5"/>
    </row>
    <row r="10817" spans="21:21" x14ac:dyDescent="0.2">
      <c r="U10817" s="5"/>
    </row>
    <row r="10818" spans="21:21" x14ac:dyDescent="0.2">
      <c r="U10818" s="5"/>
    </row>
    <row r="10819" spans="21:21" x14ac:dyDescent="0.2">
      <c r="U10819" s="5"/>
    </row>
    <row r="10820" spans="21:21" x14ac:dyDescent="0.2">
      <c r="U10820" s="5"/>
    </row>
    <row r="10821" spans="21:21" x14ac:dyDescent="0.2">
      <c r="U10821" s="5"/>
    </row>
    <row r="10822" spans="21:21" x14ac:dyDescent="0.2">
      <c r="U10822" s="5"/>
    </row>
    <row r="10823" spans="21:21" x14ac:dyDescent="0.2">
      <c r="U10823" s="5"/>
    </row>
    <row r="10824" spans="21:21" x14ac:dyDescent="0.2">
      <c r="U10824" s="5"/>
    </row>
    <row r="10825" spans="21:21" x14ac:dyDescent="0.2">
      <c r="U10825" s="5"/>
    </row>
    <row r="10826" spans="21:21" x14ac:dyDescent="0.2">
      <c r="U10826" s="5"/>
    </row>
    <row r="10827" spans="21:21" x14ac:dyDescent="0.2">
      <c r="U10827" s="5"/>
    </row>
    <row r="10828" spans="21:21" x14ac:dyDescent="0.2">
      <c r="U10828" s="5"/>
    </row>
    <row r="10829" spans="21:21" x14ac:dyDescent="0.2">
      <c r="U10829" s="5"/>
    </row>
    <row r="10830" spans="21:21" x14ac:dyDescent="0.2">
      <c r="U10830" s="5"/>
    </row>
    <row r="10831" spans="21:21" x14ac:dyDescent="0.2">
      <c r="U10831" s="5"/>
    </row>
    <row r="10832" spans="21:21" x14ac:dyDescent="0.2">
      <c r="U10832" s="5"/>
    </row>
    <row r="10833" spans="21:21" x14ac:dyDescent="0.2">
      <c r="U10833" s="5"/>
    </row>
    <row r="10834" spans="21:21" x14ac:dyDescent="0.2">
      <c r="U10834" s="5"/>
    </row>
    <row r="10835" spans="21:21" x14ac:dyDescent="0.2">
      <c r="U10835" s="5"/>
    </row>
    <row r="10836" spans="21:21" x14ac:dyDescent="0.2">
      <c r="U10836" s="5"/>
    </row>
    <row r="10837" spans="21:21" x14ac:dyDescent="0.2">
      <c r="U10837" s="5"/>
    </row>
    <row r="10838" spans="21:21" x14ac:dyDescent="0.2">
      <c r="U10838" s="5"/>
    </row>
    <row r="10839" spans="21:21" x14ac:dyDescent="0.2">
      <c r="U10839" s="5"/>
    </row>
    <row r="10840" spans="21:21" x14ac:dyDescent="0.2">
      <c r="U10840" s="5"/>
    </row>
    <row r="10841" spans="21:21" x14ac:dyDescent="0.2">
      <c r="U10841" s="5"/>
    </row>
    <row r="10842" spans="21:21" x14ac:dyDescent="0.2">
      <c r="U10842" s="5"/>
    </row>
    <row r="10843" spans="21:21" x14ac:dyDescent="0.2">
      <c r="U10843" s="5"/>
    </row>
    <row r="10844" spans="21:21" x14ac:dyDescent="0.2">
      <c r="U10844" s="5"/>
    </row>
    <row r="10845" spans="21:21" x14ac:dyDescent="0.2">
      <c r="U10845" s="5"/>
    </row>
    <row r="10846" spans="21:21" x14ac:dyDescent="0.2">
      <c r="U10846" s="5"/>
    </row>
    <row r="10847" spans="21:21" x14ac:dyDescent="0.2">
      <c r="U10847" s="5"/>
    </row>
    <row r="10848" spans="21:21" x14ac:dyDescent="0.2">
      <c r="U10848" s="5"/>
    </row>
    <row r="10849" spans="21:21" x14ac:dyDescent="0.2">
      <c r="U10849" s="5"/>
    </row>
    <row r="10850" spans="21:21" x14ac:dyDescent="0.2">
      <c r="U10850" s="5"/>
    </row>
    <row r="10851" spans="21:21" x14ac:dyDescent="0.2">
      <c r="U10851" s="5"/>
    </row>
    <row r="10852" spans="21:21" x14ac:dyDescent="0.2">
      <c r="U10852" s="5"/>
    </row>
    <row r="10853" spans="21:21" x14ac:dyDescent="0.2">
      <c r="U10853" s="5"/>
    </row>
    <row r="10854" spans="21:21" x14ac:dyDescent="0.2">
      <c r="U10854" s="5"/>
    </row>
    <row r="10855" spans="21:21" x14ac:dyDescent="0.2">
      <c r="U10855" s="5"/>
    </row>
    <row r="10856" spans="21:21" x14ac:dyDescent="0.2">
      <c r="U10856" s="5"/>
    </row>
    <row r="10857" spans="21:21" x14ac:dyDescent="0.2">
      <c r="U10857" s="5"/>
    </row>
    <row r="10858" spans="21:21" x14ac:dyDescent="0.2">
      <c r="U10858" s="5"/>
    </row>
    <row r="10859" spans="21:21" x14ac:dyDescent="0.2">
      <c r="U10859" s="5"/>
    </row>
    <row r="10860" spans="21:21" x14ac:dyDescent="0.2">
      <c r="U10860" s="5"/>
    </row>
    <row r="10861" spans="21:21" x14ac:dyDescent="0.2">
      <c r="U10861" s="5"/>
    </row>
    <row r="10862" spans="21:21" x14ac:dyDescent="0.2">
      <c r="U10862" s="5"/>
    </row>
    <row r="10863" spans="21:21" x14ac:dyDescent="0.2">
      <c r="U10863" s="5"/>
    </row>
    <row r="10864" spans="21:21" x14ac:dyDescent="0.2">
      <c r="U10864" s="5"/>
    </row>
    <row r="10865" spans="21:21" x14ac:dyDescent="0.2">
      <c r="U10865" s="5"/>
    </row>
    <row r="10866" spans="21:21" x14ac:dyDescent="0.2">
      <c r="U10866" s="5"/>
    </row>
    <row r="10867" spans="21:21" x14ac:dyDescent="0.2">
      <c r="U10867" s="5"/>
    </row>
    <row r="10868" spans="21:21" x14ac:dyDescent="0.2">
      <c r="U10868" s="5"/>
    </row>
    <row r="10869" spans="21:21" x14ac:dyDescent="0.2">
      <c r="U10869" s="5"/>
    </row>
    <row r="10870" spans="21:21" x14ac:dyDescent="0.2">
      <c r="U10870" s="5"/>
    </row>
    <row r="10871" spans="21:21" x14ac:dyDescent="0.2">
      <c r="U10871" s="5"/>
    </row>
    <row r="10872" spans="21:21" x14ac:dyDescent="0.2">
      <c r="U10872" s="5"/>
    </row>
    <row r="10873" spans="21:21" x14ac:dyDescent="0.2">
      <c r="U10873" s="5"/>
    </row>
    <row r="10874" spans="21:21" x14ac:dyDescent="0.2">
      <c r="U10874" s="5"/>
    </row>
    <row r="10875" spans="21:21" x14ac:dyDescent="0.2">
      <c r="U10875" s="5"/>
    </row>
    <row r="10876" spans="21:21" x14ac:dyDescent="0.2">
      <c r="U10876" s="5"/>
    </row>
    <row r="10877" spans="21:21" x14ac:dyDescent="0.2">
      <c r="U10877" s="5"/>
    </row>
    <row r="10878" spans="21:21" x14ac:dyDescent="0.2">
      <c r="U10878" s="5"/>
    </row>
    <row r="10879" spans="21:21" x14ac:dyDescent="0.2">
      <c r="U10879" s="5"/>
    </row>
    <row r="10880" spans="21:21" x14ac:dyDescent="0.2">
      <c r="U10880" s="5"/>
    </row>
    <row r="10881" spans="21:21" x14ac:dyDescent="0.2">
      <c r="U10881" s="5"/>
    </row>
    <row r="10882" spans="21:21" x14ac:dyDescent="0.2">
      <c r="U10882" s="5"/>
    </row>
    <row r="10883" spans="21:21" x14ac:dyDescent="0.2">
      <c r="U10883" s="5"/>
    </row>
    <row r="10884" spans="21:21" x14ac:dyDescent="0.2">
      <c r="U10884" s="5"/>
    </row>
    <row r="10885" spans="21:21" x14ac:dyDescent="0.2">
      <c r="U10885" s="5"/>
    </row>
    <row r="10886" spans="21:21" x14ac:dyDescent="0.2">
      <c r="U10886" s="5"/>
    </row>
    <row r="10887" spans="21:21" x14ac:dyDescent="0.2">
      <c r="U10887" s="5"/>
    </row>
    <row r="10888" spans="21:21" x14ac:dyDescent="0.2">
      <c r="U10888" s="5"/>
    </row>
    <row r="10889" spans="21:21" x14ac:dyDescent="0.2">
      <c r="U10889" s="5"/>
    </row>
    <row r="10890" spans="21:21" x14ac:dyDescent="0.2">
      <c r="U10890" s="5"/>
    </row>
    <row r="10891" spans="21:21" x14ac:dyDescent="0.2">
      <c r="U10891" s="5"/>
    </row>
    <row r="10892" spans="21:21" x14ac:dyDescent="0.2">
      <c r="U10892" s="5"/>
    </row>
    <row r="10893" spans="21:21" x14ac:dyDescent="0.2">
      <c r="U10893" s="5"/>
    </row>
    <row r="10894" spans="21:21" x14ac:dyDescent="0.2">
      <c r="U10894" s="5"/>
    </row>
    <row r="10895" spans="21:21" x14ac:dyDescent="0.2">
      <c r="U10895" s="5"/>
    </row>
    <row r="10896" spans="21:21" x14ac:dyDescent="0.2">
      <c r="U10896" s="5"/>
    </row>
    <row r="10897" spans="21:21" x14ac:dyDescent="0.2">
      <c r="U10897" s="5"/>
    </row>
    <row r="10898" spans="21:21" x14ac:dyDescent="0.2">
      <c r="U10898" s="5"/>
    </row>
    <row r="10899" spans="21:21" x14ac:dyDescent="0.2">
      <c r="U10899" s="5"/>
    </row>
    <row r="10900" spans="21:21" x14ac:dyDescent="0.2">
      <c r="U10900" s="5"/>
    </row>
    <row r="10901" spans="21:21" x14ac:dyDescent="0.2">
      <c r="U10901" s="5"/>
    </row>
    <row r="10902" spans="21:21" x14ac:dyDescent="0.2">
      <c r="U10902" s="5"/>
    </row>
    <row r="10903" spans="21:21" x14ac:dyDescent="0.2">
      <c r="U10903" s="5"/>
    </row>
    <row r="10904" spans="21:21" x14ac:dyDescent="0.2">
      <c r="U10904" s="5"/>
    </row>
    <row r="10905" spans="21:21" x14ac:dyDescent="0.2">
      <c r="U10905" s="5"/>
    </row>
    <row r="10906" spans="21:21" x14ac:dyDescent="0.2">
      <c r="U10906" s="5"/>
    </row>
    <row r="10907" spans="21:21" x14ac:dyDescent="0.2">
      <c r="U10907" s="5"/>
    </row>
    <row r="10908" spans="21:21" x14ac:dyDescent="0.2">
      <c r="U10908" s="5"/>
    </row>
    <row r="10909" spans="21:21" x14ac:dyDescent="0.2">
      <c r="U10909" s="5"/>
    </row>
    <row r="10910" spans="21:21" x14ac:dyDescent="0.2">
      <c r="U10910" s="5"/>
    </row>
    <row r="10911" spans="21:21" x14ac:dyDescent="0.2">
      <c r="U10911" s="5"/>
    </row>
    <row r="10912" spans="21:21" x14ac:dyDescent="0.2">
      <c r="U10912" s="5"/>
    </row>
    <row r="10913" spans="21:21" x14ac:dyDescent="0.2">
      <c r="U10913" s="5"/>
    </row>
    <row r="10914" spans="21:21" x14ac:dyDescent="0.2">
      <c r="U10914" s="5"/>
    </row>
    <row r="10915" spans="21:21" x14ac:dyDescent="0.2">
      <c r="U10915" s="5"/>
    </row>
    <row r="10916" spans="21:21" x14ac:dyDescent="0.2">
      <c r="U10916" s="5"/>
    </row>
    <row r="10917" spans="21:21" x14ac:dyDescent="0.2">
      <c r="U10917" s="5"/>
    </row>
    <row r="10918" spans="21:21" x14ac:dyDescent="0.2">
      <c r="U10918" s="5"/>
    </row>
    <row r="10919" spans="21:21" x14ac:dyDescent="0.2">
      <c r="U10919" s="5"/>
    </row>
    <row r="10920" spans="21:21" x14ac:dyDescent="0.2">
      <c r="U10920" s="5"/>
    </row>
    <row r="10921" spans="21:21" x14ac:dyDescent="0.2">
      <c r="U10921" s="5"/>
    </row>
    <row r="10922" spans="21:21" x14ac:dyDescent="0.2">
      <c r="U10922" s="5"/>
    </row>
    <row r="10923" spans="21:21" x14ac:dyDescent="0.2">
      <c r="U10923" s="5"/>
    </row>
    <row r="10924" spans="21:21" x14ac:dyDescent="0.2">
      <c r="U10924" s="5"/>
    </row>
    <row r="10925" spans="21:21" x14ac:dyDescent="0.2">
      <c r="U10925" s="5"/>
    </row>
    <row r="10926" spans="21:21" x14ac:dyDescent="0.2">
      <c r="U10926" s="5"/>
    </row>
    <row r="10927" spans="21:21" x14ac:dyDescent="0.2">
      <c r="U10927" s="5"/>
    </row>
    <row r="10928" spans="21:21" x14ac:dyDescent="0.2">
      <c r="U10928" s="5"/>
    </row>
    <row r="10929" spans="21:21" x14ac:dyDescent="0.2">
      <c r="U10929" s="5"/>
    </row>
    <row r="10930" spans="21:21" x14ac:dyDescent="0.2">
      <c r="U10930" s="5"/>
    </row>
    <row r="10931" spans="21:21" x14ac:dyDescent="0.2">
      <c r="U10931" s="5"/>
    </row>
    <row r="10932" spans="21:21" x14ac:dyDescent="0.2">
      <c r="U10932" s="5"/>
    </row>
    <row r="10933" spans="21:21" x14ac:dyDescent="0.2">
      <c r="U10933" s="5"/>
    </row>
    <row r="10934" spans="21:21" x14ac:dyDescent="0.2">
      <c r="U10934" s="5"/>
    </row>
    <row r="10935" spans="21:21" x14ac:dyDescent="0.2">
      <c r="U10935" s="5"/>
    </row>
    <row r="10936" spans="21:21" x14ac:dyDescent="0.2">
      <c r="U10936" s="5"/>
    </row>
    <row r="10937" spans="21:21" x14ac:dyDescent="0.2">
      <c r="U10937" s="5"/>
    </row>
    <row r="10938" spans="21:21" x14ac:dyDescent="0.2">
      <c r="U10938" s="5"/>
    </row>
    <row r="10939" spans="21:21" x14ac:dyDescent="0.2">
      <c r="U10939" s="5"/>
    </row>
    <row r="10940" spans="21:21" x14ac:dyDescent="0.2">
      <c r="U10940" s="5"/>
    </row>
    <row r="10941" spans="21:21" x14ac:dyDescent="0.2">
      <c r="U10941" s="5"/>
    </row>
    <row r="10942" spans="21:21" x14ac:dyDescent="0.2">
      <c r="U10942" s="5"/>
    </row>
    <row r="10943" spans="21:21" x14ac:dyDescent="0.2">
      <c r="U10943" s="5"/>
    </row>
    <row r="10944" spans="21:21" x14ac:dyDescent="0.2">
      <c r="U10944" s="5"/>
    </row>
    <row r="10945" spans="21:21" x14ac:dyDescent="0.2">
      <c r="U10945" s="5"/>
    </row>
    <row r="10946" spans="21:21" x14ac:dyDescent="0.2">
      <c r="U10946" s="5"/>
    </row>
    <row r="10947" spans="21:21" x14ac:dyDescent="0.2">
      <c r="U10947" s="5"/>
    </row>
    <row r="10948" spans="21:21" x14ac:dyDescent="0.2">
      <c r="U10948" s="5"/>
    </row>
    <row r="10949" spans="21:21" x14ac:dyDescent="0.2">
      <c r="U10949" s="5"/>
    </row>
    <row r="10950" spans="21:21" x14ac:dyDescent="0.2">
      <c r="U10950" s="5"/>
    </row>
    <row r="10951" spans="21:21" x14ac:dyDescent="0.2">
      <c r="U10951" s="5"/>
    </row>
    <row r="10952" spans="21:21" x14ac:dyDescent="0.2">
      <c r="U10952" s="5"/>
    </row>
    <row r="10953" spans="21:21" x14ac:dyDescent="0.2">
      <c r="U10953" s="5"/>
    </row>
    <row r="10954" spans="21:21" x14ac:dyDescent="0.2">
      <c r="U10954" s="5"/>
    </row>
    <row r="10955" spans="21:21" x14ac:dyDescent="0.2">
      <c r="U10955" s="5"/>
    </row>
    <row r="10956" spans="21:21" x14ac:dyDescent="0.2">
      <c r="U10956" s="5"/>
    </row>
    <row r="10957" spans="21:21" x14ac:dyDescent="0.2">
      <c r="U10957" s="5"/>
    </row>
    <row r="10958" spans="21:21" x14ac:dyDescent="0.2">
      <c r="U10958" s="5"/>
    </row>
    <row r="10959" spans="21:21" x14ac:dyDescent="0.2">
      <c r="U10959" s="5"/>
    </row>
    <row r="10960" spans="21:21" x14ac:dyDescent="0.2">
      <c r="U10960" s="5"/>
    </row>
    <row r="10961" spans="21:21" x14ac:dyDescent="0.2">
      <c r="U10961" s="5"/>
    </row>
    <row r="10962" spans="21:21" x14ac:dyDescent="0.2">
      <c r="U10962" s="5"/>
    </row>
    <row r="10963" spans="21:21" x14ac:dyDescent="0.2">
      <c r="U10963" s="5"/>
    </row>
    <row r="10964" spans="21:21" x14ac:dyDescent="0.2">
      <c r="U10964" s="5"/>
    </row>
    <row r="10965" spans="21:21" x14ac:dyDescent="0.2">
      <c r="U10965" s="5"/>
    </row>
    <row r="10966" spans="21:21" x14ac:dyDescent="0.2">
      <c r="U10966" s="5"/>
    </row>
    <row r="10967" spans="21:21" x14ac:dyDescent="0.2">
      <c r="U10967" s="5"/>
    </row>
    <row r="10968" spans="21:21" x14ac:dyDescent="0.2">
      <c r="U10968" s="5"/>
    </row>
    <row r="10969" spans="21:21" x14ac:dyDescent="0.2">
      <c r="U10969" s="5"/>
    </row>
    <row r="10970" spans="21:21" x14ac:dyDescent="0.2">
      <c r="U10970" s="5"/>
    </row>
    <row r="10971" spans="21:21" x14ac:dyDescent="0.2">
      <c r="U10971" s="5"/>
    </row>
    <row r="10972" spans="21:21" x14ac:dyDescent="0.2">
      <c r="U10972" s="5"/>
    </row>
    <row r="10973" spans="21:21" x14ac:dyDescent="0.2">
      <c r="U10973" s="5"/>
    </row>
    <row r="10974" spans="21:21" x14ac:dyDescent="0.2">
      <c r="U10974" s="5"/>
    </row>
    <row r="10975" spans="21:21" x14ac:dyDescent="0.2">
      <c r="U10975" s="5"/>
    </row>
    <row r="10976" spans="21:21" x14ac:dyDescent="0.2">
      <c r="U10976" s="5"/>
    </row>
    <row r="10977" spans="21:21" x14ac:dyDescent="0.2">
      <c r="U10977" s="5"/>
    </row>
    <row r="10978" spans="21:21" x14ac:dyDescent="0.2">
      <c r="U10978" s="5"/>
    </row>
    <row r="10979" spans="21:21" x14ac:dyDescent="0.2">
      <c r="U10979" s="5"/>
    </row>
    <row r="10980" spans="21:21" x14ac:dyDescent="0.2">
      <c r="U10980" s="5"/>
    </row>
    <row r="10981" spans="21:21" x14ac:dyDescent="0.2">
      <c r="U10981" s="5"/>
    </row>
    <row r="10982" spans="21:21" x14ac:dyDescent="0.2">
      <c r="U10982" s="5"/>
    </row>
    <row r="10983" spans="21:21" x14ac:dyDescent="0.2">
      <c r="U10983" s="5"/>
    </row>
    <row r="10984" spans="21:21" x14ac:dyDescent="0.2">
      <c r="U10984" s="5"/>
    </row>
    <row r="10985" spans="21:21" x14ac:dyDescent="0.2">
      <c r="U10985" s="5"/>
    </row>
    <row r="10986" spans="21:21" x14ac:dyDescent="0.2">
      <c r="U10986" s="5"/>
    </row>
    <row r="10987" spans="21:21" x14ac:dyDescent="0.2">
      <c r="U10987" s="5"/>
    </row>
    <row r="10988" spans="21:21" x14ac:dyDescent="0.2">
      <c r="U10988" s="5"/>
    </row>
    <row r="10989" spans="21:21" x14ac:dyDescent="0.2">
      <c r="U10989" s="5"/>
    </row>
    <row r="10990" spans="21:21" x14ac:dyDescent="0.2">
      <c r="U10990" s="5"/>
    </row>
    <row r="10991" spans="21:21" x14ac:dyDescent="0.2">
      <c r="U10991" s="5"/>
    </row>
    <row r="10992" spans="21:21" x14ac:dyDescent="0.2">
      <c r="U10992" s="5"/>
    </row>
    <row r="10993" spans="21:21" x14ac:dyDescent="0.2">
      <c r="U10993" s="5"/>
    </row>
    <row r="10994" spans="21:21" x14ac:dyDescent="0.2">
      <c r="U10994" s="5"/>
    </row>
    <row r="10995" spans="21:21" x14ac:dyDescent="0.2">
      <c r="U10995" s="5"/>
    </row>
    <row r="10996" spans="21:21" x14ac:dyDescent="0.2">
      <c r="U10996" s="5"/>
    </row>
    <row r="10997" spans="21:21" x14ac:dyDescent="0.2">
      <c r="U10997" s="5"/>
    </row>
    <row r="10998" spans="21:21" x14ac:dyDescent="0.2">
      <c r="U10998" s="5"/>
    </row>
    <row r="10999" spans="21:21" x14ac:dyDescent="0.2">
      <c r="U10999" s="5"/>
    </row>
    <row r="11000" spans="21:21" x14ac:dyDescent="0.2">
      <c r="U11000" s="5"/>
    </row>
    <row r="11001" spans="21:21" x14ac:dyDescent="0.2">
      <c r="U11001" s="5"/>
    </row>
    <row r="11002" spans="21:21" x14ac:dyDescent="0.2">
      <c r="U11002" s="5"/>
    </row>
    <row r="11003" spans="21:21" x14ac:dyDescent="0.2">
      <c r="U11003" s="5"/>
    </row>
    <row r="11004" spans="21:21" x14ac:dyDescent="0.2">
      <c r="U11004" s="5"/>
    </row>
    <row r="11005" spans="21:21" x14ac:dyDescent="0.2">
      <c r="U11005" s="5"/>
    </row>
    <row r="11006" spans="21:21" x14ac:dyDescent="0.2">
      <c r="U11006" s="5"/>
    </row>
    <row r="11007" spans="21:21" x14ac:dyDescent="0.2">
      <c r="U11007" s="5"/>
    </row>
    <row r="11008" spans="21:21" x14ac:dyDescent="0.2">
      <c r="U11008" s="5"/>
    </row>
    <row r="11009" spans="21:21" x14ac:dyDescent="0.2">
      <c r="U11009" s="5"/>
    </row>
    <row r="11010" spans="21:21" x14ac:dyDescent="0.2">
      <c r="U11010" s="5"/>
    </row>
    <row r="11011" spans="21:21" x14ac:dyDescent="0.2">
      <c r="U11011" s="5"/>
    </row>
    <row r="11012" spans="21:21" x14ac:dyDescent="0.2">
      <c r="U11012" s="5"/>
    </row>
    <row r="11013" spans="21:21" x14ac:dyDescent="0.2">
      <c r="U11013" s="5"/>
    </row>
    <row r="11014" spans="21:21" x14ac:dyDescent="0.2">
      <c r="U11014" s="5"/>
    </row>
    <row r="11015" spans="21:21" x14ac:dyDescent="0.2">
      <c r="U11015" s="5"/>
    </row>
    <row r="11016" spans="21:21" x14ac:dyDescent="0.2">
      <c r="U11016" s="5"/>
    </row>
    <row r="11017" spans="21:21" x14ac:dyDescent="0.2">
      <c r="U11017" s="5"/>
    </row>
    <row r="11018" spans="21:21" x14ac:dyDescent="0.2">
      <c r="U11018" s="5"/>
    </row>
    <row r="11019" spans="21:21" x14ac:dyDescent="0.2">
      <c r="U11019" s="5"/>
    </row>
    <row r="11020" spans="21:21" x14ac:dyDescent="0.2">
      <c r="U11020" s="5"/>
    </row>
    <row r="11021" spans="21:21" x14ac:dyDescent="0.2">
      <c r="U11021" s="5"/>
    </row>
    <row r="11022" spans="21:21" x14ac:dyDescent="0.2">
      <c r="U11022" s="5"/>
    </row>
    <row r="11023" spans="21:21" x14ac:dyDescent="0.2">
      <c r="U11023" s="5"/>
    </row>
    <row r="11024" spans="21:21" x14ac:dyDescent="0.2">
      <c r="U11024" s="5"/>
    </row>
    <row r="11025" spans="21:21" x14ac:dyDescent="0.2">
      <c r="U11025" s="5"/>
    </row>
    <row r="11026" spans="21:21" x14ac:dyDescent="0.2">
      <c r="U11026" s="5"/>
    </row>
    <row r="11027" spans="21:21" x14ac:dyDescent="0.2">
      <c r="U11027" s="5"/>
    </row>
    <row r="11028" spans="21:21" x14ac:dyDescent="0.2">
      <c r="U11028" s="5"/>
    </row>
    <row r="11029" spans="21:21" x14ac:dyDescent="0.2">
      <c r="U11029" s="5"/>
    </row>
    <row r="11030" spans="21:21" x14ac:dyDescent="0.2">
      <c r="U11030" s="5"/>
    </row>
    <row r="11031" spans="21:21" x14ac:dyDescent="0.2">
      <c r="U11031" s="5"/>
    </row>
    <row r="11032" spans="21:21" x14ac:dyDescent="0.2">
      <c r="U11032" s="5"/>
    </row>
    <row r="11033" spans="21:21" x14ac:dyDescent="0.2">
      <c r="U11033" s="5"/>
    </row>
    <row r="11034" spans="21:21" x14ac:dyDescent="0.2">
      <c r="U11034" s="5"/>
    </row>
    <row r="11035" spans="21:21" x14ac:dyDescent="0.2">
      <c r="U11035" s="5"/>
    </row>
    <row r="11036" spans="21:21" x14ac:dyDescent="0.2">
      <c r="U11036" s="5"/>
    </row>
    <row r="11037" spans="21:21" x14ac:dyDescent="0.2">
      <c r="U11037" s="5"/>
    </row>
    <row r="11038" spans="21:21" x14ac:dyDescent="0.2">
      <c r="U11038" s="5"/>
    </row>
    <row r="11039" spans="21:21" x14ac:dyDescent="0.2">
      <c r="U11039" s="5"/>
    </row>
    <row r="11040" spans="21:21" x14ac:dyDescent="0.2">
      <c r="U11040" s="5"/>
    </row>
    <row r="11041" spans="21:21" x14ac:dyDescent="0.2">
      <c r="U11041" s="5"/>
    </row>
    <row r="11042" spans="21:21" x14ac:dyDescent="0.2">
      <c r="U11042" s="5"/>
    </row>
    <row r="11043" spans="21:21" x14ac:dyDescent="0.2">
      <c r="U11043" s="5"/>
    </row>
    <row r="11044" spans="21:21" x14ac:dyDescent="0.2">
      <c r="U11044" s="5"/>
    </row>
    <row r="11045" spans="21:21" x14ac:dyDescent="0.2">
      <c r="U11045" s="5"/>
    </row>
    <row r="11046" spans="21:21" x14ac:dyDescent="0.2">
      <c r="U11046" s="5"/>
    </row>
    <row r="11047" spans="21:21" x14ac:dyDescent="0.2">
      <c r="U11047" s="5"/>
    </row>
    <row r="11048" spans="21:21" x14ac:dyDescent="0.2">
      <c r="U11048" s="5"/>
    </row>
    <row r="11049" spans="21:21" x14ac:dyDescent="0.2">
      <c r="U11049" s="5"/>
    </row>
    <row r="11050" spans="21:21" x14ac:dyDescent="0.2">
      <c r="U11050" s="5"/>
    </row>
    <row r="11051" spans="21:21" x14ac:dyDescent="0.2">
      <c r="U11051" s="5"/>
    </row>
    <row r="11052" spans="21:21" x14ac:dyDescent="0.2">
      <c r="U11052" s="5"/>
    </row>
    <row r="11053" spans="21:21" x14ac:dyDescent="0.2">
      <c r="U11053" s="5"/>
    </row>
    <row r="11054" spans="21:21" x14ac:dyDescent="0.2">
      <c r="U11054" s="5"/>
    </row>
    <row r="11055" spans="21:21" x14ac:dyDescent="0.2">
      <c r="U11055" s="5"/>
    </row>
    <row r="11056" spans="21:21" x14ac:dyDescent="0.2">
      <c r="U11056" s="5"/>
    </row>
    <row r="11057" spans="21:21" x14ac:dyDescent="0.2">
      <c r="U11057" s="5"/>
    </row>
    <row r="11058" spans="21:21" x14ac:dyDescent="0.2">
      <c r="U11058" s="5"/>
    </row>
    <row r="11059" spans="21:21" x14ac:dyDescent="0.2">
      <c r="U11059" s="5"/>
    </row>
    <row r="11060" spans="21:21" x14ac:dyDescent="0.2">
      <c r="U11060" s="5"/>
    </row>
    <row r="11061" spans="21:21" x14ac:dyDescent="0.2">
      <c r="U11061" s="5"/>
    </row>
    <row r="11062" spans="21:21" x14ac:dyDescent="0.2">
      <c r="U11062" s="5"/>
    </row>
    <row r="11063" spans="21:21" x14ac:dyDescent="0.2">
      <c r="U11063" s="5"/>
    </row>
    <row r="11064" spans="21:21" x14ac:dyDescent="0.2">
      <c r="U11064" s="5"/>
    </row>
    <row r="11065" spans="21:21" x14ac:dyDescent="0.2">
      <c r="U11065" s="5"/>
    </row>
    <row r="11066" spans="21:21" x14ac:dyDescent="0.2">
      <c r="U11066" s="5"/>
    </row>
    <row r="11067" spans="21:21" x14ac:dyDescent="0.2">
      <c r="U11067" s="5"/>
    </row>
    <row r="11068" spans="21:21" x14ac:dyDescent="0.2">
      <c r="U11068" s="5"/>
    </row>
    <row r="11069" spans="21:21" x14ac:dyDescent="0.2">
      <c r="U11069" s="5"/>
    </row>
    <row r="11070" spans="21:21" x14ac:dyDescent="0.2">
      <c r="U11070" s="5"/>
    </row>
    <row r="11071" spans="21:21" x14ac:dyDescent="0.2">
      <c r="U11071" s="5"/>
    </row>
    <row r="11072" spans="21:21" x14ac:dyDescent="0.2">
      <c r="U11072" s="5"/>
    </row>
    <row r="11073" spans="21:21" x14ac:dyDescent="0.2">
      <c r="U11073" s="5"/>
    </row>
    <row r="11074" spans="21:21" x14ac:dyDescent="0.2">
      <c r="U11074" s="5"/>
    </row>
    <row r="11075" spans="21:21" x14ac:dyDescent="0.2">
      <c r="U11075" s="5"/>
    </row>
    <row r="11076" spans="21:21" x14ac:dyDescent="0.2">
      <c r="U11076" s="5"/>
    </row>
    <row r="11077" spans="21:21" x14ac:dyDescent="0.2">
      <c r="U11077" s="5"/>
    </row>
    <row r="11078" spans="21:21" x14ac:dyDescent="0.2">
      <c r="U11078" s="5"/>
    </row>
    <row r="11079" spans="21:21" x14ac:dyDescent="0.2">
      <c r="U11079" s="5"/>
    </row>
    <row r="11080" spans="21:21" x14ac:dyDescent="0.2">
      <c r="U11080" s="5"/>
    </row>
    <row r="11081" spans="21:21" x14ac:dyDescent="0.2">
      <c r="U11081" s="5"/>
    </row>
    <row r="11082" spans="21:21" x14ac:dyDescent="0.2">
      <c r="U11082" s="5"/>
    </row>
    <row r="11083" spans="21:21" x14ac:dyDescent="0.2">
      <c r="U11083" s="5"/>
    </row>
    <row r="11084" spans="21:21" x14ac:dyDescent="0.2">
      <c r="U11084" s="5"/>
    </row>
    <row r="11085" spans="21:21" x14ac:dyDescent="0.2">
      <c r="U11085" s="5"/>
    </row>
    <row r="11086" spans="21:21" x14ac:dyDescent="0.2">
      <c r="U11086" s="5"/>
    </row>
    <row r="11087" spans="21:21" x14ac:dyDescent="0.2">
      <c r="U11087" s="5"/>
    </row>
    <row r="11088" spans="21:21" x14ac:dyDescent="0.2">
      <c r="U11088" s="5"/>
    </row>
    <row r="11089" spans="21:21" x14ac:dyDescent="0.2">
      <c r="U11089" s="5"/>
    </row>
    <row r="11090" spans="21:21" x14ac:dyDescent="0.2">
      <c r="U11090" s="5"/>
    </row>
    <row r="11091" spans="21:21" x14ac:dyDescent="0.2">
      <c r="U11091" s="5"/>
    </row>
    <row r="11092" spans="21:21" x14ac:dyDescent="0.2">
      <c r="U11092" s="5"/>
    </row>
    <row r="11093" spans="21:21" x14ac:dyDescent="0.2">
      <c r="U11093" s="5"/>
    </row>
    <row r="11094" spans="21:21" x14ac:dyDescent="0.2">
      <c r="U11094" s="5"/>
    </row>
    <row r="11095" spans="21:21" x14ac:dyDescent="0.2">
      <c r="U11095" s="5"/>
    </row>
    <row r="11096" spans="21:21" x14ac:dyDescent="0.2">
      <c r="U11096" s="5"/>
    </row>
    <row r="11097" spans="21:21" x14ac:dyDescent="0.2">
      <c r="U11097" s="5"/>
    </row>
    <row r="11098" spans="21:21" x14ac:dyDescent="0.2">
      <c r="U11098" s="5"/>
    </row>
    <row r="11099" spans="21:21" x14ac:dyDescent="0.2">
      <c r="U11099" s="5"/>
    </row>
    <row r="11100" spans="21:21" x14ac:dyDescent="0.2">
      <c r="U11100" s="5"/>
    </row>
    <row r="11101" spans="21:21" x14ac:dyDescent="0.2">
      <c r="U11101" s="5"/>
    </row>
    <row r="11102" spans="21:21" x14ac:dyDescent="0.2">
      <c r="U11102" s="5"/>
    </row>
    <row r="11103" spans="21:21" x14ac:dyDescent="0.2">
      <c r="U11103" s="5"/>
    </row>
    <row r="11104" spans="21:21" x14ac:dyDescent="0.2">
      <c r="U11104" s="5"/>
    </row>
    <row r="11105" spans="21:21" x14ac:dyDescent="0.2">
      <c r="U11105" s="5"/>
    </row>
    <row r="11106" spans="21:21" x14ac:dyDescent="0.2">
      <c r="U11106" s="5"/>
    </row>
    <row r="11107" spans="21:21" x14ac:dyDescent="0.2">
      <c r="U11107" s="5"/>
    </row>
    <row r="11108" spans="21:21" x14ac:dyDescent="0.2">
      <c r="U11108" s="5"/>
    </row>
    <row r="11109" spans="21:21" x14ac:dyDescent="0.2">
      <c r="U11109" s="5"/>
    </row>
    <row r="11110" spans="21:21" x14ac:dyDescent="0.2">
      <c r="U11110" s="5"/>
    </row>
    <row r="11111" spans="21:21" x14ac:dyDescent="0.2">
      <c r="U11111" s="5"/>
    </row>
    <row r="11112" spans="21:21" x14ac:dyDescent="0.2">
      <c r="U11112" s="5"/>
    </row>
    <row r="11113" spans="21:21" x14ac:dyDescent="0.2">
      <c r="U11113" s="5"/>
    </row>
    <row r="11114" spans="21:21" x14ac:dyDescent="0.2">
      <c r="U11114" s="5"/>
    </row>
    <row r="11115" spans="21:21" x14ac:dyDescent="0.2">
      <c r="U11115" s="5"/>
    </row>
    <row r="11116" spans="21:21" x14ac:dyDescent="0.2">
      <c r="U11116" s="5"/>
    </row>
    <row r="11117" spans="21:21" x14ac:dyDescent="0.2">
      <c r="U11117" s="5"/>
    </row>
    <row r="11118" spans="21:21" x14ac:dyDescent="0.2">
      <c r="U11118" s="5"/>
    </row>
    <row r="11119" spans="21:21" x14ac:dyDescent="0.2">
      <c r="U11119" s="5"/>
    </row>
    <row r="11120" spans="21:21" x14ac:dyDescent="0.2">
      <c r="U11120" s="5"/>
    </row>
    <row r="11121" spans="21:21" x14ac:dyDescent="0.2">
      <c r="U11121" s="5"/>
    </row>
    <row r="11122" spans="21:21" x14ac:dyDescent="0.2">
      <c r="U11122" s="5"/>
    </row>
    <row r="11123" spans="21:21" x14ac:dyDescent="0.2">
      <c r="U11123" s="5"/>
    </row>
    <row r="11124" spans="21:21" x14ac:dyDescent="0.2">
      <c r="U11124" s="5"/>
    </row>
    <row r="11125" spans="21:21" x14ac:dyDescent="0.2">
      <c r="U11125" s="5"/>
    </row>
    <row r="11126" spans="21:21" x14ac:dyDescent="0.2">
      <c r="U11126" s="5"/>
    </row>
    <row r="11127" spans="21:21" x14ac:dyDescent="0.2">
      <c r="U11127" s="5"/>
    </row>
    <row r="11128" spans="21:21" x14ac:dyDescent="0.2">
      <c r="U11128" s="5"/>
    </row>
    <row r="11129" spans="21:21" x14ac:dyDescent="0.2">
      <c r="U11129" s="5"/>
    </row>
    <row r="11130" spans="21:21" x14ac:dyDescent="0.2">
      <c r="U11130" s="5"/>
    </row>
    <row r="11131" spans="21:21" x14ac:dyDescent="0.2">
      <c r="U11131" s="5"/>
    </row>
    <row r="11132" spans="21:21" x14ac:dyDescent="0.2">
      <c r="U11132" s="5"/>
    </row>
    <row r="11133" spans="21:21" x14ac:dyDescent="0.2">
      <c r="U11133" s="5"/>
    </row>
    <row r="11134" spans="21:21" x14ac:dyDescent="0.2">
      <c r="U11134" s="5"/>
    </row>
    <row r="11135" spans="21:21" x14ac:dyDescent="0.2">
      <c r="U11135" s="5"/>
    </row>
    <row r="11136" spans="21:21" x14ac:dyDescent="0.2">
      <c r="U11136" s="5"/>
    </row>
    <row r="11137" spans="21:21" x14ac:dyDescent="0.2">
      <c r="U11137" s="5"/>
    </row>
    <row r="11138" spans="21:21" x14ac:dyDescent="0.2">
      <c r="U11138" s="5"/>
    </row>
    <row r="11139" spans="21:21" x14ac:dyDescent="0.2">
      <c r="U11139" s="5"/>
    </row>
    <row r="11140" spans="21:21" x14ac:dyDescent="0.2">
      <c r="U11140" s="5"/>
    </row>
    <row r="11141" spans="21:21" x14ac:dyDescent="0.2">
      <c r="U11141" s="5"/>
    </row>
    <row r="11142" spans="21:21" x14ac:dyDescent="0.2">
      <c r="U11142" s="5"/>
    </row>
    <row r="11143" spans="21:21" x14ac:dyDescent="0.2">
      <c r="U11143" s="5"/>
    </row>
    <row r="11144" spans="21:21" x14ac:dyDescent="0.2">
      <c r="U11144" s="5"/>
    </row>
    <row r="11145" spans="21:21" x14ac:dyDescent="0.2">
      <c r="U11145" s="5"/>
    </row>
    <row r="11146" spans="21:21" x14ac:dyDescent="0.2">
      <c r="U11146" s="5"/>
    </row>
    <row r="11147" spans="21:21" x14ac:dyDescent="0.2">
      <c r="U11147" s="5"/>
    </row>
    <row r="11148" spans="21:21" x14ac:dyDescent="0.2">
      <c r="U11148" s="5"/>
    </row>
    <row r="11149" spans="21:21" x14ac:dyDescent="0.2">
      <c r="U11149" s="5"/>
    </row>
    <row r="11150" spans="21:21" x14ac:dyDescent="0.2">
      <c r="U11150" s="5"/>
    </row>
    <row r="11151" spans="21:21" x14ac:dyDescent="0.2">
      <c r="U11151" s="5"/>
    </row>
    <row r="11152" spans="21:21" x14ac:dyDescent="0.2">
      <c r="U11152" s="5"/>
    </row>
    <row r="11153" spans="21:21" x14ac:dyDescent="0.2">
      <c r="U11153" s="5"/>
    </row>
    <row r="11154" spans="21:21" x14ac:dyDescent="0.2">
      <c r="U11154" s="5"/>
    </row>
    <row r="11155" spans="21:21" x14ac:dyDescent="0.2">
      <c r="U11155" s="5"/>
    </row>
    <row r="11156" spans="21:21" x14ac:dyDescent="0.2">
      <c r="U11156" s="5"/>
    </row>
    <row r="11157" spans="21:21" x14ac:dyDescent="0.2">
      <c r="U11157" s="5"/>
    </row>
    <row r="11158" spans="21:21" x14ac:dyDescent="0.2">
      <c r="U11158" s="5"/>
    </row>
    <row r="11159" spans="21:21" x14ac:dyDescent="0.2">
      <c r="U11159" s="5"/>
    </row>
    <row r="11160" spans="21:21" x14ac:dyDescent="0.2">
      <c r="U11160" s="5"/>
    </row>
    <row r="11161" spans="21:21" x14ac:dyDescent="0.2">
      <c r="U11161" s="5"/>
    </row>
    <row r="11162" spans="21:21" x14ac:dyDescent="0.2">
      <c r="U11162" s="5"/>
    </row>
    <row r="11163" spans="21:21" x14ac:dyDescent="0.2">
      <c r="U11163" s="5"/>
    </row>
    <row r="11164" spans="21:21" x14ac:dyDescent="0.2">
      <c r="U11164" s="5"/>
    </row>
    <row r="11165" spans="21:21" x14ac:dyDescent="0.2">
      <c r="U11165" s="5"/>
    </row>
    <row r="11166" spans="21:21" x14ac:dyDescent="0.2">
      <c r="U11166" s="5"/>
    </row>
    <row r="11167" spans="21:21" x14ac:dyDescent="0.2">
      <c r="U11167" s="5"/>
    </row>
    <row r="11168" spans="21:21" x14ac:dyDescent="0.2">
      <c r="U11168" s="5"/>
    </row>
    <row r="11169" spans="21:21" x14ac:dyDescent="0.2">
      <c r="U11169" s="5"/>
    </row>
    <row r="11170" spans="21:21" x14ac:dyDescent="0.2">
      <c r="U11170" s="5"/>
    </row>
    <row r="11171" spans="21:21" x14ac:dyDescent="0.2">
      <c r="U11171" s="5"/>
    </row>
    <row r="11172" spans="21:21" x14ac:dyDescent="0.2">
      <c r="U11172" s="5"/>
    </row>
    <row r="11173" spans="21:21" x14ac:dyDescent="0.2">
      <c r="U11173" s="5"/>
    </row>
    <row r="11174" spans="21:21" x14ac:dyDescent="0.2">
      <c r="U11174" s="5"/>
    </row>
    <row r="11175" spans="21:21" x14ac:dyDescent="0.2">
      <c r="U11175" s="5"/>
    </row>
    <row r="11176" spans="21:21" x14ac:dyDescent="0.2">
      <c r="U11176" s="5"/>
    </row>
    <row r="11177" spans="21:21" x14ac:dyDescent="0.2">
      <c r="U11177" s="5"/>
    </row>
    <row r="11178" spans="21:21" x14ac:dyDescent="0.2">
      <c r="U11178" s="5"/>
    </row>
    <row r="11179" spans="21:21" x14ac:dyDescent="0.2">
      <c r="U11179" s="5"/>
    </row>
    <row r="11180" spans="21:21" x14ac:dyDescent="0.2">
      <c r="U11180" s="5"/>
    </row>
    <row r="11181" spans="21:21" x14ac:dyDescent="0.2">
      <c r="U11181" s="5"/>
    </row>
    <row r="11182" spans="21:21" x14ac:dyDescent="0.2">
      <c r="U11182" s="5"/>
    </row>
    <row r="11183" spans="21:21" x14ac:dyDescent="0.2">
      <c r="U11183" s="5"/>
    </row>
    <row r="11184" spans="21:21" x14ac:dyDescent="0.2">
      <c r="U11184" s="5"/>
    </row>
    <row r="11185" spans="21:21" x14ac:dyDescent="0.2">
      <c r="U11185" s="5"/>
    </row>
    <row r="11186" spans="21:21" x14ac:dyDescent="0.2">
      <c r="U11186" s="5"/>
    </row>
    <row r="11187" spans="21:21" x14ac:dyDescent="0.2">
      <c r="U11187" s="5"/>
    </row>
    <row r="11188" spans="21:21" x14ac:dyDescent="0.2">
      <c r="U11188" s="5"/>
    </row>
    <row r="11189" spans="21:21" x14ac:dyDescent="0.2">
      <c r="U11189" s="5"/>
    </row>
    <row r="11190" spans="21:21" x14ac:dyDescent="0.2">
      <c r="U11190" s="5"/>
    </row>
    <row r="11191" spans="21:21" x14ac:dyDescent="0.2">
      <c r="U11191" s="5"/>
    </row>
    <row r="11192" spans="21:21" x14ac:dyDescent="0.2">
      <c r="U11192" s="5"/>
    </row>
    <row r="11193" spans="21:21" x14ac:dyDescent="0.2">
      <c r="U11193" s="5"/>
    </row>
    <row r="11194" spans="21:21" x14ac:dyDescent="0.2">
      <c r="U11194" s="5"/>
    </row>
    <row r="11195" spans="21:21" x14ac:dyDescent="0.2">
      <c r="U11195" s="5"/>
    </row>
    <row r="11196" spans="21:21" x14ac:dyDescent="0.2">
      <c r="U11196" s="5"/>
    </row>
    <row r="11197" spans="21:21" x14ac:dyDescent="0.2">
      <c r="U11197" s="5"/>
    </row>
    <row r="11198" spans="21:21" x14ac:dyDescent="0.2">
      <c r="U11198" s="5"/>
    </row>
    <row r="11199" spans="21:21" x14ac:dyDescent="0.2">
      <c r="U11199" s="5"/>
    </row>
    <row r="11200" spans="21:21" x14ac:dyDescent="0.2">
      <c r="U11200" s="5"/>
    </row>
    <row r="11201" spans="21:21" x14ac:dyDescent="0.2">
      <c r="U11201" s="5"/>
    </row>
    <row r="11202" spans="21:21" x14ac:dyDescent="0.2">
      <c r="U11202" s="5"/>
    </row>
    <row r="11203" spans="21:21" x14ac:dyDescent="0.2">
      <c r="U11203" s="5"/>
    </row>
    <row r="11204" spans="21:21" x14ac:dyDescent="0.2">
      <c r="U11204" s="5"/>
    </row>
    <row r="11205" spans="21:21" x14ac:dyDescent="0.2">
      <c r="U11205" s="5"/>
    </row>
    <row r="11206" spans="21:21" x14ac:dyDescent="0.2">
      <c r="U11206" s="5"/>
    </row>
    <row r="11207" spans="21:21" x14ac:dyDescent="0.2">
      <c r="U11207" s="5"/>
    </row>
    <row r="11208" spans="21:21" x14ac:dyDescent="0.2">
      <c r="U11208" s="5"/>
    </row>
    <row r="11209" spans="21:21" x14ac:dyDescent="0.2">
      <c r="U11209" s="5"/>
    </row>
    <row r="11210" spans="21:21" x14ac:dyDescent="0.2">
      <c r="U11210" s="5"/>
    </row>
    <row r="11211" spans="21:21" x14ac:dyDescent="0.2">
      <c r="U11211" s="5"/>
    </row>
    <row r="11212" spans="21:21" x14ac:dyDescent="0.2">
      <c r="U11212" s="5"/>
    </row>
    <row r="11213" spans="21:21" x14ac:dyDescent="0.2">
      <c r="U11213" s="5"/>
    </row>
    <row r="11214" spans="21:21" x14ac:dyDescent="0.2">
      <c r="U11214" s="5"/>
    </row>
    <row r="11215" spans="21:21" x14ac:dyDescent="0.2">
      <c r="U11215" s="5"/>
    </row>
    <row r="11216" spans="21:21" x14ac:dyDescent="0.2">
      <c r="U11216" s="5"/>
    </row>
    <row r="11217" spans="21:21" x14ac:dyDescent="0.2">
      <c r="U11217" s="5"/>
    </row>
    <row r="11218" spans="21:21" x14ac:dyDescent="0.2">
      <c r="U11218" s="5"/>
    </row>
    <row r="11219" spans="21:21" x14ac:dyDescent="0.2">
      <c r="U11219" s="5"/>
    </row>
    <row r="11220" spans="21:21" x14ac:dyDescent="0.2">
      <c r="U11220" s="5"/>
    </row>
    <row r="11221" spans="21:21" x14ac:dyDescent="0.2">
      <c r="U11221" s="5"/>
    </row>
    <row r="11222" spans="21:21" x14ac:dyDescent="0.2">
      <c r="U11222" s="5"/>
    </row>
    <row r="11223" spans="21:21" x14ac:dyDescent="0.2">
      <c r="U11223" s="5"/>
    </row>
    <row r="11224" spans="21:21" x14ac:dyDescent="0.2">
      <c r="U11224" s="5"/>
    </row>
    <row r="11225" spans="21:21" x14ac:dyDescent="0.2">
      <c r="U11225" s="5"/>
    </row>
    <row r="11226" spans="21:21" x14ac:dyDescent="0.2">
      <c r="U11226" s="5"/>
    </row>
    <row r="11227" spans="21:21" x14ac:dyDescent="0.2">
      <c r="U11227" s="5"/>
    </row>
    <row r="11228" spans="21:21" x14ac:dyDescent="0.2">
      <c r="U11228" s="5"/>
    </row>
    <row r="11229" spans="21:21" x14ac:dyDescent="0.2">
      <c r="U11229" s="5"/>
    </row>
    <row r="11230" spans="21:21" x14ac:dyDescent="0.2">
      <c r="U11230" s="5"/>
    </row>
    <row r="11231" spans="21:21" x14ac:dyDescent="0.2">
      <c r="U11231" s="5"/>
    </row>
    <row r="11232" spans="21:21" x14ac:dyDescent="0.2">
      <c r="U11232" s="5"/>
    </row>
    <row r="11233" spans="21:21" x14ac:dyDescent="0.2">
      <c r="U11233" s="5"/>
    </row>
    <row r="11234" spans="21:21" x14ac:dyDescent="0.2">
      <c r="U11234" s="5"/>
    </row>
    <row r="11235" spans="21:21" x14ac:dyDescent="0.2">
      <c r="U11235" s="5"/>
    </row>
    <row r="11236" spans="21:21" x14ac:dyDescent="0.2">
      <c r="U11236" s="5"/>
    </row>
    <row r="11237" spans="21:21" x14ac:dyDescent="0.2">
      <c r="U11237" s="5"/>
    </row>
    <row r="11238" spans="21:21" x14ac:dyDescent="0.2">
      <c r="U11238" s="5"/>
    </row>
    <row r="11239" spans="21:21" x14ac:dyDescent="0.2">
      <c r="U11239" s="5"/>
    </row>
    <row r="11240" spans="21:21" x14ac:dyDescent="0.2">
      <c r="U11240" s="5"/>
    </row>
    <row r="11241" spans="21:21" x14ac:dyDescent="0.2">
      <c r="U11241" s="5"/>
    </row>
    <row r="11242" spans="21:21" x14ac:dyDescent="0.2">
      <c r="U11242" s="5"/>
    </row>
    <row r="11243" spans="21:21" x14ac:dyDescent="0.2">
      <c r="U11243" s="5"/>
    </row>
    <row r="11244" spans="21:21" x14ac:dyDescent="0.2">
      <c r="U11244" s="5"/>
    </row>
    <row r="11245" spans="21:21" x14ac:dyDescent="0.2">
      <c r="U11245" s="5"/>
    </row>
    <row r="11246" spans="21:21" x14ac:dyDescent="0.2">
      <c r="U11246" s="5"/>
    </row>
    <row r="11247" spans="21:21" x14ac:dyDescent="0.2">
      <c r="U11247" s="5"/>
    </row>
    <row r="11248" spans="21:21" x14ac:dyDescent="0.2">
      <c r="U11248" s="5"/>
    </row>
    <row r="11249" spans="21:21" x14ac:dyDescent="0.2">
      <c r="U11249" s="5"/>
    </row>
    <row r="11250" spans="21:21" x14ac:dyDescent="0.2">
      <c r="U11250" s="5"/>
    </row>
    <row r="11251" spans="21:21" x14ac:dyDescent="0.2">
      <c r="U11251" s="5"/>
    </row>
    <row r="11252" spans="21:21" x14ac:dyDescent="0.2">
      <c r="U11252" s="5"/>
    </row>
    <row r="11253" spans="21:21" x14ac:dyDescent="0.2">
      <c r="U11253" s="5"/>
    </row>
    <row r="11254" spans="21:21" x14ac:dyDescent="0.2">
      <c r="U11254" s="5"/>
    </row>
    <row r="11255" spans="21:21" x14ac:dyDescent="0.2">
      <c r="U11255" s="5"/>
    </row>
    <row r="11256" spans="21:21" x14ac:dyDescent="0.2">
      <c r="U11256" s="5"/>
    </row>
    <row r="11257" spans="21:21" x14ac:dyDescent="0.2">
      <c r="U11257" s="5"/>
    </row>
    <row r="11258" spans="21:21" x14ac:dyDescent="0.2">
      <c r="U11258" s="5"/>
    </row>
    <row r="11259" spans="21:21" x14ac:dyDescent="0.2">
      <c r="U11259" s="5"/>
    </row>
    <row r="11260" spans="21:21" x14ac:dyDescent="0.2">
      <c r="U11260" s="5"/>
    </row>
    <row r="11261" spans="21:21" x14ac:dyDescent="0.2">
      <c r="U11261" s="5"/>
    </row>
    <row r="11262" spans="21:21" x14ac:dyDescent="0.2">
      <c r="U11262" s="5"/>
    </row>
    <row r="11263" spans="21:21" x14ac:dyDescent="0.2">
      <c r="U11263" s="5"/>
    </row>
    <row r="11264" spans="21:21" x14ac:dyDescent="0.2">
      <c r="U11264" s="5"/>
    </row>
    <row r="11265" spans="21:21" x14ac:dyDescent="0.2">
      <c r="U11265" s="5"/>
    </row>
    <row r="11266" spans="21:21" x14ac:dyDescent="0.2">
      <c r="U11266" s="5"/>
    </row>
    <row r="11267" spans="21:21" x14ac:dyDescent="0.2">
      <c r="U11267" s="5"/>
    </row>
    <row r="11268" spans="21:21" x14ac:dyDescent="0.2">
      <c r="U11268" s="5"/>
    </row>
    <row r="11269" spans="21:21" x14ac:dyDescent="0.2">
      <c r="U11269" s="5"/>
    </row>
    <row r="11270" spans="21:21" x14ac:dyDescent="0.2">
      <c r="U11270" s="5"/>
    </row>
    <row r="11271" spans="21:21" x14ac:dyDescent="0.2">
      <c r="U11271" s="5"/>
    </row>
    <row r="11272" spans="21:21" x14ac:dyDescent="0.2">
      <c r="U11272" s="5"/>
    </row>
    <row r="11273" spans="21:21" x14ac:dyDescent="0.2">
      <c r="U11273" s="5"/>
    </row>
    <row r="11274" spans="21:21" x14ac:dyDescent="0.2">
      <c r="U11274" s="5"/>
    </row>
    <row r="11275" spans="21:21" x14ac:dyDescent="0.2">
      <c r="U11275" s="5"/>
    </row>
    <row r="11276" spans="21:21" x14ac:dyDescent="0.2">
      <c r="U11276" s="5"/>
    </row>
    <row r="11277" spans="21:21" x14ac:dyDescent="0.2">
      <c r="U11277" s="5"/>
    </row>
    <row r="11278" spans="21:21" x14ac:dyDescent="0.2">
      <c r="U11278" s="5"/>
    </row>
    <row r="11279" spans="21:21" x14ac:dyDescent="0.2">
      <c r="U11279" s="5"/>
    </row>
    <row r="11280" spans="21:21" x14ac:dyDescent="0.2">
      <c r="U11280" s="5"/>
    </row>
    <row r="11281" spans="21:21" x14ac:dyDescent="0.2">
      <c r="U11281" s="5"/>
    </row>
    <row r="11282" spans="21:21" x14ac:dyDescent="0.2">
      <c r="U11282" s="5"/>
    </row>
    <row r="11283" spans="21:21" x14ac:dyDescent="0.2">
      <c r="U11283" s="5"/>
    </row>
    <row r="11284" spans="21:21" x14ac:dyDescent="0.2">
      <c r="U11284" s="5"/>
    </row>
    <row r="11285" spans="21:21" x14ac:dyDescent="0.2">
      <c r="U11285" s="5"/>
    </row>
    <row r="11286" spans="21:21" x14ac:dyDescent="0.2">
      <c r="U11286" s="5"/>
    </row>
    <row r="11287" spans="21:21" x14ac:dyDescent="0.2">
      <c r="U11287" s="5"/>
    </row>
    <row r="11288" spans="21:21" x14ac:dyDescent="0.2">
      <c r="U11288" s="5"/>
    </row>
    <row r="11289" spans="21:21" x14ac:dyDescent="0.2">
      <c r="U11289" s="5"/>
    </row>
    <row r="11290" spans="21:21" x14ac:dyDescent="0.2">
      <c r="U11290" s="5"/>
    </row>
    <row r="11291" spans="21:21" x14ac:dyDescent="0.2">
      <c r="U11291" s="5"/>
    </row>
    <row r="11292" spans="21:21" x14ac:dyDescent="0.2">
      <c r="U11292" s="5"/>
    </row>
    <row r="11293" spans="21:21" x14ac:dyDescent="0.2">
      <c r="U11293" s="5"/>
    </row>
    <row r="11294" spans="21:21" x14ac:dyDescent="0.2">
      <c r="U11294" s="5"/>
    </row>
    <row r="11295" spans="21:21" x14ac:dyDescent="0.2">
      <c r="U11295" s="5"/>
    </row>
    <row r="11296" spans="21:21" x14ac:dyDescent="0.2">
      <c r="U11296" s="5"/>
    </row>
    <row r="11297" spans="21:21" x14ac:dyDescent="0.2">
      <c r="U11297" s="5"/>
    </row>
    <row r="11298" spans="21:21" x14ac:dyDescent="0.2">
      <c r="U11298" s="5"/>
    </row>
    <row r="11299" spans="21:21" x14ac:dyDescent="0.2">
      <c r="U11299" s="5"/>
    </row>
    <row r="11300" spans="21:21" x14ac:dyDescent="0.2">
      <c r="U11300" s="5"/>
    </row>
    <row r="11301" spans="21:21" x14ac:dyDescent="0.2">
      <c r="U11301" s="5"/>
    </row>
    <row r="11302" spans="21:21" x14ac:dyDescent="0.2">
      <c r="U11302" s="5"/>
    </row>
    <row r="11303" spans="21:21" x14ac:dyDescent="0.2">
      <c r="U11303" s="5"/>
    </row>
    <row r="11304" spans="21:21" x14ac:dyDescent="0.2">
      <c r="U11304" s="5"/>
    </row>
    <row r="11305" spans="21:21" x14ac:dyDescent="0.2">
      <c r="U11305" s="5"/>
    </row>
    <row r="11306" spans="21:21" x14ac:dyDescent="0.2">
      <c r="U11306" s="5"/>
    </row>
    <row r="11307" spans="21:21" x14ac:dyDescent="0.2">
      <c r="U11307" s="5"/>
    </row>
    <row r="11308" spans="21:21" x14ac:dyDescent="0.2">
      <c r="U11308" s="5"/>
    </row>
    <row r="11309" spans="21:21" x14ac:dyDescent="0.2">
      <c r="U11309" s="5"/>
    </row>
    <row r="11310" spans="21:21" x14ac:dyDescent="0.2">
      <c r="U11310" s="5"/>
    </row>
    <row r="11311" spans="21:21" x14ac:dyDescent="0.2">
      <c r="U11311" s="5"/>
    </row>
    <row r="11312" spans="21:21" x14ac:dyDescent="0.2">
      <c r="U11312" s="5"/>
    </row>
    <row r="11313" spans="21:21" x14ac:dyDescent="0.2">
      <c r="U11313" s="5"/>
    </row>
    <row r="11314" spans="21:21" x14ac:dyDescent="0.2">
      <c r="U11314" s="5"/>
    </row>
    <row r="11315" spans="21:21" x14ac:dyDescent="0.2">
      <c r="U11315" s="5"/>
    </row>
    <row r="11316" spans="21:21" x14ac:dyDescent="0.2">
      <c r="U11316" s="5"/>
    </row>
    <row r="11317" spans="21:21" x14ac:dyDescent="0.2">
      <c r="U11317" s="5"/>
    </row>
    <row r="11318" spans="21:21" x14ac:dyDescent="0.2">
      <c r="U11318" s="5"/>
    </row>
    <row r="11319" spans="21:21" x14ac:dyDescent="0.2">
      <c r="U11319" s="5"/>
    </row>
    <row r="11320" spans="21:21" x14ac:dyDescent="0.2">
      <c r="U11320" s="5"/>
    </row>
    <row r="11321" spans="21:21" x14ac:dyDescent="0.2">
      <c r="U11321" s="5"/>
    </row>
    <row r="11322" spans="21:21" x14ac:dyDescent="0.2">
      <c r="U11322" s="5"/>
    </row>
    <row r="11323" spans="21:21" x14ac:dyDescent="0.2">
      <c r="U11323" s="5"/>
    </row>
    <row r="11324" spans="21:21" x14ac:dyDescent="0.2">
      <c r="U11324" s="5"/>
    </row>
    <row r="11325" spans="21:21" x14ac:dyDescent="0.2">
      <c r="U11325" s="5"/>
    </row>
    <row r="11326" spans="21:21" x14ac:dyDescent="0.2">
      <c r="U11326" s="5"/>
    </row>
    <row r="11327" spans="21:21" x14ac:dyDescent="0.2">
      <c r="U11327" s="5"/>
    </row>
    <row r="11328" spans="21:21" x14ac:dyDescent="0.2">
      <c r="U11328" s="5"/>
    </row>
    <row r="11329" spans="21:21" x14ac:dyDescent="0.2">
      <c r="U11329" s="5"/>
    </row>
    <row r="11330" spans="21:21" x14ac:dyDescent="0.2">
      <c r="U11330" s="5"/>
    </row>
    <row r="11331" spans="21:21" x14ac:dyDescent="0.2">
      <c r="U11331" s="5"/>
    </row>
    <row r="11332" spans="21:21" x14ac:dyDescent="0.2">
      <c r="U11332" s="5"/>
    </row>
    <row r="11333" spans="21:21" x14ac:dyDescent="0.2">
      <c r="U11333" s="5"/>
    </row>
    <row r="11334" spans="21:21" x14ac:dyDescent="0.2">
      <c r="U11334" s="5"/>
    </row>
    <row r="11335" spans="21:21" x14ac:dyDescent="0.2">
      <c r="U11335" s="5"/>
    </row>
    <row r="11336" spans="21:21" x14ac:dyDescent="0.2">
      <c r="U11336" s="5"/>
    </row>
    <row r="11337" spans="21:21" x14ac:dyDescent="0.2">
      <c r="U11337" s="5"/>
    </row>
    <row r="11338" spans="21:21" x14ac:dyDescent="0.2">
      <c r="U11338" s="5"/>
    </row>
    <row r="11339" spans="21:21" x14ac:dyDescent="0.2">
      <c r="U11339" s="5"/>
    </row>
  </sheetData>
  <mergeCells count="301">
    <mergeCell ref="BD166:BD167"/>
    <mergeCell ref="B168:B169"/>
    <mergeCell ref="C168:C169"/>
    <mergeCell ref="D168:D169"/>
    <mergeCell ref="E168:E169"/>
    <mergeCell ref="F168:F169"/>
    <mergeCell ref="BD168:BD169"/>
    <mergeCell ref="B166:B167"/>
    <mergeCell ref="C166:C167"/>
    <mergeCell ref="D166:D167"/>
    <mergeCell ref="E166:E167"/>
    <mergeCell ref="F166:F167"/>
    <mergeCell ref="AQ166:AQ170"/>
    <mergeCell ref="B170:G170"/>
    <mergeCell ref="AP160:AP170"/>
    <mergeCell ref="F162:F163"/>
    <mergeCell ref="B164:B165"/>
    <mergeCell ref="C164:C165"/>
    <mergeCell ref="D164:D165"/>
    <mergeCell ref="E164:E165"/>
    <mergeCell ref="F164:F165"/>
    <mergeCell ref="B160:B161"/>
    <mergeCell ref="C160:C161"/>
    <mergeCell ref="D160:D161"/>
    <mergeCell ref="E160:E161"/>
    <mergeCell ref="F160:F161"/>
    <mergeCell ref="B162:B163"/>
    <mergeCell ref="C162:C163"/>
    <mergeCell ref="D162:D163"/>
    <mergeCell ref="E162:E163"/>
    <mergeCell ref="E155:G155"/>
    <mergeCell ref="B158:B159"/>
    <mergeCell ref="C158:C159"/>
    <mergeCell ref="D158:D159"/>
    <mergeCell ref="E158:E159"/>
    <mergeCell ref="F158:F159"/>
    <mergeCell ref="D148:D149"/>
    <mergeCell ref="E148:E151"/>
    <mergeCell ref="F148:F151"/>
    <mergeCell ref="AR148:AS148"/>
    <mergeCell ref="H153:AN153"/>
    <mergeCell ref="E154:G154"/>
    <mergeCell ref="E140:G140"/>
    <mergeCell ref="AP142:AQ142"/>
    <mergeCell ref="B143:B147"/>
    <mergeCell ref="C143:C147"/>
    <mergeCell ref="D143:D144"/>
    <mergeCell ref="E143:E147"/>
    <mergeCell ref="F143:F147"/>
    <mergeCell ref="AP143:AQ151"/>
    <mergeCell ref="B148:B151"/>
    <mergeCell ref="C148:C151"/>
    <mergeCell ref="F119:F136"/>
    <mergeCell ref="C134:C136"/>
    <mergeCell ref="D134:D136"/>
    <mergeCell ref="E134:E136"/>
    <mergeCell ref="B137:G137"/>
    <mergeCell ref="B138:G138"/>
    <mergeCell ref="E139:G139"/>
    <mergeCell ref="C122:C124"/>
    <mergeCell ref="D122:D124"/>
    <mergeCell ref="E122:E124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AO122:AO130"/>
    <mergeCell ref="C125:C127"/>
    <mergeCell ref="D125:D127"/>
    <mergeCell ref="E125:E127"/>
    <mergeCell ref="C128:C130"/>
    <mergeCell ref="D128:D130"/>
    <mergeCell ref="E128:E130"/>
    <mergeCell ref="B116:B118"/>
    <mergeCell ref="C116:C118"/>
    <mergeCell ref="D116:D118"/>
    <mergeCell ref="E116:E118"/>
    <mergeCell ref="F116:F118"/>
    <mergeCell ref="B119:B136"/>
    <mergeCell ref="C119:C121"/>
    <mergeCell ref="D119:D121"/>
    <mergeCell ref="E119:E121"/>
    <mergeCell ref="AO103:AO109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AO92:AO94"/>
    <mergeCell ref="C97:C99"/>
    <mergeCell ref="D97:D99"/>
    <mergeCell ref="E97:E99"/>
    <mergeCell ref="F97:F99"/>
    <mergeCell ref="AO97:AO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B86:B88"/>
    <mergeCell ref="C86:C88"/>
    <mergeCell ref="D86:D88"/>
    <mergeCell ref="E86:E88"/>
    <mergeCell ref="F86:F88"/>
    <mergeCell ref="AO86:AO88"/>
    <mergeCell ref="F81:F82"/>
    <mergeCell ref="B83:B84"/>
    <mergeCell ref="C83:C84"/>
    <mergeCell ref="D83:D84"/>
    <mergeCell ref="E83:E84"/>
    <mergeCell ref="F83:F84"/>
    <mergeCell ref="B79:B80"/>
    <mergeCell ref="C79:C80"/>
    <mergeCell ref="D79:D80"/>
    <mergeCell ref="E79:E80"/>
    <mergeCell ref="F79:F80"/>
    <mergeCell ref="AO79:AO82"/>
    <mergeCell ref="B81:B82"/>
    <mergeCell ref="C81:C82"/>
    <mergeCell ref="D81:D82"/>
    <mergeCell ref="E81:E82"/>
    <mergeCell ref="B76:B78"/>
    <mergeCell ref="C76:C78"/>
    <mergeCell ref="D76:D78"/>
    <mergeCell ref="E76:E78"/>
    <mergeCell ref="F76:F78"/>
    <mergeCell ref="AO76:AO78"/>
    <mergeCell ref="C72:C73"/>
    <mergeCell ref="D72:D73"/>
    <mergeCell ref="AO72:AO73"/>
    <mergeCell ref="C74:C75"/>
    <mergeCell ref="D74:D75"/>
    <mergeCell ref="AO74:AO75"/>
    <mergeCell ref="C65:C66"/>
    <mergeCell ref="D65:D66"/>
    <mergeCell ref="AO65:AO71"/>
    <mergeCell ref="C67:C68"/>
    <mergeCell ref="D67:D68"/>
    <mergeCell ref="B69:B71"/>
    <mergeCell ref="C69:C71"/>
    <mergeCell ref="D69:D71"/>
    <mergeCell ref="E69:E71"/>
    <mergeCell ref="F69:F71"/>
    <mergeCell ref="B63:B64"/>
    <mergeCell ref="C63:C64"/>
    <mergeCell ref="D63:D64"/>
    <mergeCell ref="E63:E64"/>
    <mergeCell ref="F63:F64"/>
    <mergeCell ref="AO63:AO64"/>
    <mergeCell ref="B61:B62"/>
    <mergeCell ref="C61:C62"/>
    <mergeCell ref="D61:D62"/>
    <mergeCell ref="E61:E62"/>
    <mergeCell ref="F61:F62"/>
    <mergeCell ref="AO61:AO62"/>
    <mergeCell ref="B58:B60"/>
    <mergeCell ref="C58:C60"/>
    <mergeCell ref="D58:D60"/>
    <mergeCell ref="E58:E60"/>
    <mergeCell ref="F58:F60"/>
    <mergeCell ref="AO58:AO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C49:C51"/>
    <mergeCell ref="D49:D51"/>
    <mergeCell ref="E49:E51"/>
    <mergeCell ref="C43:C45"/>
    <mergeCell ref="D43:D45"/>
    <mergeCell ref="E43:E45"/>
    <mergeCell ref="B38:B39"/>
    <mergeCell ref="C38:C39"/>
    <mergeCell ref="D38:D39"/>
    <mergeCell ref="E38:E39"/>
    <mergeCell ref="F38:F39"/>
    <mergeCell ref="AO38:AO39"/>
    <mergeCell ref="B34:B37"/>
    <mergeCell ref="C34:C35"/>
    <mergeCell ref="D34:D35"/>
    <mergeCell ref="E34:E35"/>
    <mergeCell ref="F34:F37"/>
    <mergeCell ref="AO34:AO35"/>
    <mergeCell ref="C36:C37"/>
    <mergeCell ref="D36:D37"/>
    <mergeCell ref="E36:E37"/>
    <mergeCell ref="AO36:AO37"/>
    <mergeCell ref="B32:B33"/>
    <mergeCell ref="C32:C33"/>
    <mergeCell ref="D32:D33"/>
    <mergeCell ref="E32:E33"/>
    <mergeCell ref="F32:F33"/>
    <mergeCell ref="AO32:AO33"/>
    <mergeCell ref="D27:D28"/>
    <mergeCell ref="E27:E28"/>
    <mergeCell ref="F27:F28"/>
    <mergeCell ref="B29:B31"/>
    <mergeCell ref="C29:C31"/>
    <mergeCell ref="D29:D31"/>
    <mergeCell ref="E29:E31"/>
    <mergeCell ref="F29:F31"/>
    <mergeCell ref="AO29:AO31"/>
    <mergeCell ref="AQ23:AQ24"/>
    <mergeCell ref="B25:B26"/>
    <mergeCell ref="C25:C26"/>
    <mergeCell ref="D25:D26"/>
    <mergeCell ref="E25:E26"/>
    <mergeCell ref="F25:F26"/>
    <mergeCell ref="AO25:AO28"/>
    <mergeCell ref="AQ25:AQ26"/>
    <mergeCell ref="B27:B28"/>
    <mergeCell ref="C27:C28"/>
    <mergeCell ref="AO17:AO24"/>
    <mergeCell ref="AQ17:AQ18"/>
    <mergeCell ref="C19:C20"/>
    <mergeCell ref="D19:D20"/>
    <mergeCell ref="E19:E20"/>
    <mergeCell ref="AQ19:AQ20"/>
    <mergeCell ref="C21:C22"/>
    <mergeCell ref="B17:B24"/>
    <mergeCell ref="C17:C18"/>
    <mergeCell ref="D17:D18"/>
    <mergeCell ref="E17:E18"/>
    <mergeCell ref="F17:F24"/>
    <mergeCell ref="C23:C24"/>
    <mergeCell ref="D23:D24"/>
    <mergeCell ref="E23:E24"/>
    <mergeCell ref="AO6:AO16"/>
    <mergeCell ref="C8:C9"/>
    <mergeCell ref="D8:D9"/>
    <mergeCell ref="E8:E9"/>
    <mergeCell ref="C10:C11"/>
    <mergeCell ref="D10:D11"/>
    <mergeCell ref="E10:E11"/>
    <mergeCell ref="C12:C14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E15:E16"/>
    <mergeCell ref="E1:G1"/>
    <mergeCell ref="AX1:AY1"/>
    <mergeCell ref="AZ1:BA1"/>
    <mergeCell ref="E2:G2"/>
    <mergeCell ref="AX2:AY2"/>
    <mergeCell ref="AZ2:BA2"/>
    <mergeCell ref="D131:D133"/>
    <mergeCell ref="E131:E133"/>
    <mergeCell ref="D21:D22"/>
    <mergeCell ref="E21:E22"/>
    <mergeCell ref="AQ21:AQ22"/>
    <mergeCell ref="AP6:AP138"/>
    <mergeCell ref="AQ6:AQ7"/>
    <mergeCell ref="AQ27:AQ28"/>
    <mergeCell ref="AO46:AO48"/>
    <mergeCell ref="AO49:AO51"/>
    <mergeCell ref="AO43:AO45"/>
    <mergeCell ref="AO40:AO42"/>
    <mergeCell ref="AO55:AO57"/>
    <mergeCell ref="AO83:AO84"/>
  </mergeCells>
  <phoneticPr fontId="5"/>
  <printOptions horizontalCentered="1" verticalCentered="1"/>
  <pageMargins left="0" right="0" top="0" bottom="0" header="0" footer="0"/>
  <pageSetup paperSize="8" scale="16" orientation="landscape" r:id="rId1"/>
  <headerFooter alignWithMargins="0"/>
  <colBreaks count="2" manualBreakCount="2">
    <brk id="16" max="1048575" man="1"/>
    <brk id="43" max="24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469E-AD10-454A-8528-2A8AF9F9DFA0}">
  <sheetPr>
    <pageSetUpPr fitToPage="1"/>
  </sheetPr>
  <dimension ref="A1:CZ11343"/>
  <sheetViews>
    <sheetView showZeros="0" zoomScale="17" zoomScaleNormal="17" zoomScaleSheetLayoutView="24" workbookViewId="0">
      <pane xSplit="7" ySplit="5" topLeftCell="H125" activePane="bottomRight" state="frozen"/>
      <selection activeCell="M184" sqref="M184"/>
      <selection pane="topRight" activeCell="M184" sqref="M184"/>
      <selection pane="bottomLeft" activeCell="M184" sqref="M184"/>
      <selection pane="bottomRight" activeCell="L138" sqref="L138"/>
    </sheetView>
  </sheetViews>
  <sheetFormatPr defaultColWidth="9" defaultRowHeight="48" x14ac:dyDescent="0.2"/>
  <cols>
    <col min="1" max="1" width="8.90625" style="5" customWidth="1"/>
    <col min="2" max="2" width="12.08984375" style="1" customWidth="1"/>
    <col min="3" max="3" width="67.6328125" style="2" hidden="1" customWidth="1"/>
    <col min="4" max="4" width="78.6328125" style="5" customWidth="1"/>
    <col min="5" max="5" width="17.1796875" style="5" customWidth="1"/>
    <col min="6" max="6" width="13" style="5" customWidth="1"/>
    <col min="7" max="7" width="28.1796875" style="5" bestFit="1" customWidth="1"/>
    <col min="8" max="8" width="30.81640625" style="5" customWidth="1"/>
    <col min="9" max="21" width="30.6328125" style="5" customWidth="1"/>
    <col min="22" max="22" width="30.6328125" style="181" customWidth="1"/>
    <col min="23" max="24" width="30.6328125" style="5" customWidth="1"/>
    <col min="25" max="25" width="30.453125" style="5" customWidth="1"/>
    <col min="26" max="28" width="32.36328125" style="5" customWidth="1"/>
    <col min="29" max="30" width="30.6328125" style="5" customWidth="1"/>
    <col min="31" max="31" width="30.1796875" style="5" customWidth="1"/>
    <col min="32" max="32" width="33.81640625" style="5" customWidth="1"/>
    <col min="33" max="33" width="31.1796875" style="5" hidden="1" customWidth="1"/>
    <col min="34" max="34" width="31.90625" style="558" hidden="1" customWidth="1"/>
    <col min="35" max="37" width="32.453125" style="5" hidden="1" customWidth="1"/>
    <col min="38" max="38" width="31.90625" style="5" hidden="1" customWidth="1"/>
    <col min="39" max="39" width="31.1796875" style="5" hidden="1" customWidth="1"/>
    <col min="40" max="40" width="30.6328125" style="5" hidden="1" customWidth="1"/>
    <col min="41" max="41" width="32.453125" style="5" hidden="1" customWidth="1"/>
    <col min="42" max="42" width="47.6328125" style="5" customWidth="1"/>
    <col min="43" max="43" width="65.90625" style="5" bestFit="1" customWidth="1"/>
    <col min="44" max="44" width="53.54296875" style="5" bestFit="1" customWidth="1"/>
    <col min="45" max="45" width="62.81640625" style="5" customWidth="1"/>
    <col min="46" max="46" width="3.1796875" style="5" customWidth="1"/>
    <col min="47" max="48" width="9" style="5"/>
    <col min="49" max="49" width="31.6328125" style="5" customWidth="1"/>
    <col min="50" max="55" width="9" style="5"/>
    <col min="56" max="56" width="34.453125" style="5" bestFit="1" customWidth="1"/>
    <col min="57" max="60" width="9" style="5"/>
    <col min="61" max="61" width="17.08984375" style="5" customWidth="1"/>
    <col min="62" max="62" width="22.90625" style="5" customWidth="1"/>
    <col min="63" max="66" width="18.453125" style="5" customWidth="1"/>
    <col min="67" max="16384" width="9" style="5"/>
  </cols>
  <sheetData>
    <row r="1" spans="2:99" ht="58.5" customHeight="1" thickTop="1" x14ac:dyDescent="0.2">
      <c r="D1" s="3" t="s">
        <v>0</v>
      </c>
      <c r="E1" s="1126" t="s">
        <v>1</v>
      </c>
      <c r="F1" s="1127"/>
      <c r="G1" s="1128"/>
      <c r="H1" s="4"/>
      <c r="J1" s="38" t="s">
        <v>20</v>
      </c>
      <c r="K1" s="550">
        <f>SUM(H3:K3)</f>
        <v>266</v>
      </c>
      <c r="V1" s="5"/>
      <c r="AE1" s="38" t="s">
        <v>20</v>
      </c>
      <c r="AF1" s="550">
        <f>SUM(L3:AF3)</f>
        <v>11912</v>
      </c>
      <c r="AH1" s="280"/>
      <c r="BA1" s="1129" t="s">
        <v>0</v>
      </c>
      <c r="BB1" s="1129"/>
      <c r="BC1" s="1129" t="s">
        <v>1</v>
      </c>
      <c r="BD1" s="1129"/>
      <c r="BE1" s="7"/>
      <c r="BF1" s="7"/>
      <c r="BG1" s="8"/>
      <c r="BH1" s="8"/>
      <c r="BI1" s="9" t="s">
        <v>2</v>
      </c>
      <c r="BJ1" s="10" t="s">
        <v>3</v>
      </c>
      <c r="BK1" s="10" t="s">
        <v>4</v>
      </c>
      <c r="BL1" s="10" t="s">
        <v>5</v>
      </c>
      <c r="BM1" s="10" t="s">
        <v>6</v>
      </c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CD1" s="12"/>
      <c r="CE1" s="12"/>
      <c r="CF1" s="12"/>
      <c r="CR1" s="12"/>
      <c r="CS1" s="12"/>
      <c r="CT1" s="12"/>
    </row>
    <row r="2" spans="2:99" ht="51.75" customHeight="1" thickBot="1" x14ac:dyDescent="0.25">
      <c r="D2" s="13" t="s">
        <v>7</v>
      </c>
      <c r="E2" s="1130" t="s">
        <v>134</v>
      </c>
      <c r="F2" s="1131"/>
      <c r="G2" s="1132"/>
      <c r="H2" s="1"/>
      <c r="I2" s="14"/>
      <c r="J2" s="117" t="s">
        <v>23</v>
      </c>
      <c r="K2" s="549">
        <f>SUM(H4:K4)</f>
        <v>1256</v>
      </c>
      <c r="V2" s="5"/>
      <c r="AE2" s="117" t="s">
        <v>23</v>
      </c>
      <c r="AF2" s="549">
        <f>SUM(L4:AF4)</f>
        <v>7584</v>
      </c>
      <c r="AH2" s="280"/>
      <c r="BA2" s="1139" t="s">
        <v>7</v>
      </c>
      <c r="BB2" s="1139"/>
      <c r="BC2" s="1140" t="s">
        <v>8</v>
      </c>
      <c r="BD2" s="1141"/>
      <c r="BE2" s="7"/>
      <c r="BF2" s="7"/>
      <c r="BG2" s="8"/>
      <c r="BH2" s="8"/>
      <c r="BI2" s="16">
        <v>45740</v>
      </c>
      <c r="BJ2" s="17" t="s">
        <v>136</v>
      </c>
      <c r="BK2" s="18"/>
      <c r="BL2" s="236"/>
      <c r="BM2" s="237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CT2" s="12"/>
    </row>
    <row r="3" spans="2:99" ht="48.75" customHeight="1" thickTop="1" x14ac:dyDescent="0.2">
      <c r="C3" s="1"/>
      <c r="D3" s="1"/>
      <c r="G3" s="38" t="s">
        <v>20</v>
      </c>
      <c r="H3" s="550">
        <f>SUM(H40,H43,H46,H49,H52,H55,H86,H89,H100,H113,H116,H122,H125,H128,H131,H134)</f>
        <v>0</v>
      </c>
      <c r="I3" s="550">
        <f t="shared" ref="I3:K3" si="0">SUM(I40,I43,I46,I49,I52,I55,I86,I89,I100,I113,I116,I122,I125,I128,I131,I134)</f>
        <v>56</v>
      </c>
      <c r="J3" s="550">
        <f t="shared" si="0"/>
        <v>210</v>
      </c>
      <c r="K3" s="550">
        <f t="shared" si="0"/>
        <v>0</v>
      </c>
      <c r="L3" s="550">
        <f t="shared" ref="L3:AF3" si="1">SUM(L40,L43,L46,L49,L52,L55,L86,L89,L100,L113,L116,L122,L125,L128,L131,L134)</f>
        <v>564</v>
      </c>
      <c r="M3" s="550">
        <f t="shared" si="1"/>
        <v>667</v>
      </c>
      <c r="N3" s="550">
        <f t="shared" si="1"/>
        <v>677</v>
      </c>
      <c r="O3" s="550">
        <f t="shared" si="1"/>
        <v>677</v>
      </c>
      <c r="P3" s="550">
        <f t="shared" si="1"/>
        <v>0</v>
      </c>
      <c r="Q3" s="550">
        <f t="shared" si="1"/>
        <v>778</v>
      </c>
      <c r="R3" s="550">
        <f t="shared" si="1"/>
        <v>667</v>
      </c>
      <c r="S3" s="550">
        <f t="shared" si="1"/>
        <v>688</v>
      </c>
      <c r="T3" s="550">
        <f t="shared" si="1"/>
        <v>558</v>
      </c>
      <c r="U3" s="550">
        <f t="shared" si="1"/>
        <v>637</v>
      </c>
      <c r="V3" s="550">
        <f t="shared" si="1"/>
        <v>485</v>
      </c>
      <c r="W3" s="550">
        <f t="shared" si="1"/>
        <v>575</v>
      </c>
      <c r="X3" s="550">
        <f t="shared" si="1"/>
        <v>606</v>
      </c>
      <c r="Y3" s="550">
        <f t="shared" si="1"/>
        <v>586</v>
      </c>
      <c r="Z3" s="550">
        <f t="shared" si="1"/>
        <v>601</v>
      </c>
      <c r="AA3" s="550">
        <f t="shared" si="1"/>
        <v>0</v>
      </c>
      <c r="AB3" s="550">
        <f t="shared" si="1"/>
        <v>664</v>
      </c>
      <c r="AC3" s="550">
        <f t="shared" si="1"/>
        <v>621</v>
      </c>
      <c r="AD3" s="550">
        <f t="shared" si="1"/>
        <v>607</v>
      </c>
      <c r="AE3" s="550">
        <f t="shared" si="1"/>
        <v>624</v>
      </c>
      <c r="AF3" s="550">
        <f t="shared" si="1"/>
        <v>630</v>
      </c>
      <c r="AH3" s="280"/>
      <c r="BA3" s="19"/>
      <c r="BB3" s="19"/>
      <c r="BC3" s="20"/>
      <c r="BD3" s="20"/>
      <c r="BE3" s="7"/>
      <c r="BF3" s="7"/>
      <c r="BG3" s="8"/>
      <c r="BH3" s="8"/>
      <c r="BI3" s="21"/>
      <c r="BJ3" s="21"/>
      <c r="BK3" s="22"/>
      <c r="BL3" s="22"/>
      <c r="BM3" s="2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CT3" s="12"/>
    </row>
    <row r="4" spans="2:99" ht="102" customHeight="1" thickBot="1" x14ac:dyDescent="0.25">
      <c r="C4" s="19"/>
      <c r="D4" s="23"/>
      <c r="G4" s="117" t="s">
        <v>23</v>
      </c>
      <c r="H4" s="549">
        <f>SUM(H41,H44,H47,H50,H53,H56,H87,H90,H101,H114,H117,H123,H126,H129,H132,H135)</f>
        <v>383</v>
      </c>
      <c r="I4" s="549">
        <f t="shared" ref="I4:K4" si="2">SUM(I41,I44,I47,I50,I53,I56,I87,I90,I101,I114,I117,I123,I126,I129,I132,I135)</f>
        <v>416</v>
      </c>
      <c r="J4" s="549">
        <f t="shared" si="2"/>
        <v>337</v>
      </c>
      <c r="K4" s="549">
        <f t="shared" si="2"/>
        <v>120</v>
      </c>
      <c r="L4" s="549">
        <f t="shared" ref="L4:AF4" si="3">SUM(L41,L44,L47,L50,L53,L56,L87,L90,L101,L114,L117,L123,L126,L129,L132,L135)</f>
        <v>357</v>
      </c>
      <c r="M4" s="549">
        <f t="shared" si="3"/>
        <v>412</v>
      </c>
      <c r="N4" s="549">
        <f t="shared" si="3"/>
        <v>357</v>
      </c>
      <c r="O4" s="549">
        <f t="shared" si="3"/>
        <v>467</v>
      </c>
      <c r="P4" s="549">
        <f t="shared" si="3"/>
        <v>379</v>
      </c>
      <c r="Q4" s="549">
        <f t="shared" si="3"/>
        <v>426</v>
      </c>
      <c r="R4" s="549">
        <f t="shared" si="3"/>
        <v>368</v>
      </c>
      <c r="S4" s="549">
        <f t="shared" si="3"/>
        <v>330</v>
      </c>
      <c r="T4" s="549">
        <f t="shared" si="3"/>
        <v>410</v>
      </c>
      <c r="U4" s="549">
        <f t="shared" si="3"/>
        <v>348</v>
      </c>
      <c r="V4" s="549">
        <f t="shared" si="3"/>
        <v>456</v>
      </c>
      <c r="W4" s="549">
        <f t="shared" si="3"/>
        <v>410</v>
      </c>
      <c r="X4" s="549">
        <f t="shared" si="3"/>
        <v>460</v>
      </c>
      <c r="Y4" s="549">
        <f t="shared" si="3"/>
        <v>435</v>
      </c>
      <c r="Z4" s="549">
        <f t="shared" si="3"/>
        <v>463</v>
      </c>
      <c r="AA4" s="549">
        <f t="shared" si="3"/>
        <v>0</v>
      </c>
      <c r="AB4" s="549">
        <f t="shared" si="3"/>
        <v>461</v>
      </c>
      <c r="AC4" s="549">
        <f t="shared" si="3"/>
        <v>418</v>
      </c>
      <c r="AD4" s="549">
        <f t="shared" si="3"/>
        <v>427</v>
      </c>
      <c r="AE4" s="549">
        <f t="shared" si="3"/>
        <v>200</v>
      </c>
      <c r="AF4" s="549">
        <f t="shared" si="3"/>
        <v>0</v>
      </c>
      <c r="AG4" s="1396"/>
      <c r="AH4" s="1396"/>
      <c r="AI4" s="1396"/>
      <c r="AJ4" s="1396"/>
      <c r="AK4" s="1396"/>
      <c r="AL4" s="1397"/>
      <c r="AM4" s="1397"/>
      <c r="AN4" s="1397"/>
      <c r="AO4" s="1397"/>
      <c r="AQ4" s="1342">
        <f>SUM(AQ12:AQ136)</f>
        <v>12178</v>
      </c>
      <c r="AR4" s="1342">
        <f>SUM(AR12:AR136)</f>
        <v>8840</v>
      </c>
      <c r="BC4" s="7"/>
      <c r="BD4" s="7"/>
      <c r="BE4" s="7"/>
      <c r="BF4" s="7"/>
      <c r="BG4" s="8"/>
      <c r="BH4" s="8"/>
      <c r="BI4" s="8"/>
      <c r="BJ4" s="8"/>
      <c r="BK4" s="11"/>
      <c r="BL4" s="11"/>
      <c r="BM4" s="234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U4" s="12"/>
    </row>
    <row r="5" spans="2:99" s="35" customFormat="1" ht="71.25" customHeight="1" thickTop="1" thickBot="1" x14ac:dyDescent="0.25">
      <c r="B5" s="24"/>
      <c r="C5" s="845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45377</v>
      </c>
      <c r="I5" s="928">
        <v>27</v>
      </c>
      <c r="J5" s="793">
        <v>28</v>
      </c>
      <c r="K5" s="906" t="s">
        <v>170</v>
      </c>
      <c r="L5" s="641">
        <v>45748</v>
      </c>
      <c r="M5" s="604">
        <v>2</v>
      </c>
      <c r="N5" s="604">
        <v>3</v>
      </c>
      <c r="O5" s="940">
        <v>4</v>
      </c>
      <c r="P5" s="922">
        <v>5</v>
      </c>
      <c r="Q5" s="604">
        <v>7</v>
      </c>
      <c r="R5" s="604">
        <v>8</v>
      </c>
      <c r="S5" s="604">
        <v>9</v>
      </c>
      <c r="T5" s="604">
        <v>10</v>
      </c>
      <c r="U5" s="922">
        <v>11</v>
      </c>
      <c r="V5" s="191">
        <v>14</v>
      </c>
      <c r="W5" s="191">
        <v>15</v>
      </c>
      <c r="X5" s="191">
        <v>16</v>
      </c>
      <c r="Y5" s="191">
        <v>17</v>
      </c>
      <c r="Z5" s="28">
        <v>18</v>
      </c>
      <c r="AA5" s="793">
        <v>19</v>
      </c>
      <c r="AB5" s="191">
        <v>21</v>
      </c>
      <c r="AC5" s="191">
        <v>22</v>
      </c>
      <c r="AD5" s="191">
        <v>23</v>
      </c>
      <c r="AE5" s="191">
        <v>24</v>
      </c>
      <c r="AF5" s="191">
        <v>25</v>
      </c>
      <c r="AG5" s="793">
        <v>28</v>
      </c>
      <c r="AH5" s="191">
        <v>31</v>
      </c>
      <c r="AI5" s="232"/>
      <c r="AJ5" s="346">
        <v>29</v>
      </c>
      <c r="AK5" s="191">
        <v>31</v>
      </c>
      <c r="AL5" s="346">
        <v>29</v>
      </c>
      <c r="AM5" s="346">
        <v>30</v>
      </c>
      <c r="AN5" s="232">
        <v>31</v>
      </c>
      <c r="AO5" s="30"/>
      <c r="AP5" s="32" t="s">
        <v>14</v>
      </c>
      <c r="AQ5" s="179" t="s">
        <v>20</v>
      </c>
      <c r="AR5" s="179" t="s">
        <v>23</v>
      </c>
      <c r="AS5" s="846" t="s">
        <v>16</v>
      </c>
      <c r="AT5" s="34"/>
      <c r="BC5" s="7"/>
      <c r="BD5" s="7"/>
      <c r="BE5" s="7"/>
      <c r="BF5" s="7"/>
      <c r="BG5" s="8"/>
      <c r="BH5" s="8"/>
      <c r="BI5" s="8"/>
      <c r="BJ5" s="8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H5" s="36"/>
      <c r="CI5" s="36"/>
      <c r="CJ5" s="36"/>
      <c r="CK5" s="36"/>
      <c r="CL5" s="36"/>
      <c r="CM5" s="36"/>
      <c r="CN5" s="36"/>
      <c r="CO5" s="36"/>
      <c r="CU5" s="37"/>
    </row>
    <row r="6" spans="2:99" s="36" customFormat="1" ht="60" hidden="1" customHeight="1" thickTop="1" x14ac:dyDescent="0.2">
      <c r="B6" s="1162">
        <v>1</v>
      </c>
      <c r="C6" s="1165" t="s">
        <v>17</v>
      </c>
      <c r="D6" s="1167" t="s">
        <v>18</v>
      </c>
      <c r="E6" s="1168" t="s">
        <v>19</v>
      </c>
      <c r="F6" s="1170">
        <v>180</v>
      </c>
      <c r="G6" s="38" t="s">
        <v>20</v>
      </c>
      <c r="H6" s="572"/>
      <c r="I6" s="661"/>
      <c r="J6" s="909"/>
      <c r="K6" s="591"/>
      <c r="L6" s="591"/>
      <c r="M6" s="591"/>
      <c r="N6" s="192"/>
      <c r="O6" s="40"/>
      <c r="P6" s="794"/>
      <c r="Q6" s="192"/>
      <c r="R6" s="192"/>
      <c r="S6" s="192"/>
      <c r="T6" s="192"/>
      <c r="U6" s="794"/>
      <c r="V6" s="902"/>
      <c r="W6" s="192"/>
      <c r="X6" s="192"/>
      <c r="Y6" s="192"/>
      <c r="Z6" s="40"/>
      <c r="AA6" s="794"/>
      <c r="AB6" s="192"/>
      <c r="AC6" s="238"/>
      <c r="AD6" s="39"/>
      <c r="AE6" s="192"/>
      <c r="AF6" s="238"/>
      <c r="AG6" s="794"/>
      <c r="AH6" s="192">
        <v>0</v>
      </c>
      <c r="AI6" s="192">
        <v>0</v>
      </c>
      <c r="AJ6" s="347">
        <v>0</v>
      </c>
      <c r="AK6" s="192">
        <v>0</v>
      </c>
      <c r="AL6" s="347">
        <v>0</v>
      </c>
      <c r="AM6" s="347"/>
      <c r="AN6" s="192"/>
      <c r="AO6" s="39"/>
      <c r="AP6" s="41">
        <f>SUM(L6:AO6)</f>
        <v>0</v>
      </c>
      <c r="AQ6" s="1155" t="s">
        <v>21</v>
      </c>
      <c r="AR6" s="1122"/>
      <c r="AS6" s="1149" t="s">
        <v>22</v>
      </c>
      <c r="AT6" s="1152"/>
      <c r="CU6" s="42"/>
    </row>
    <row r="7" spans="2:99" ht="60" hidden="1" customHeight="1" x14ac:dyDescent="0.2">
      <c r="B7" s="1163"/>
      <c r="C7" s="1166"/>
      <c r="D7" s="1142"/>
      <c r="E7" s="1169"/>
      <c r="F7" s="1171"/>
      <c r="G7" s="43" t="s">
        <v>23</v>
      </c>
      <c r="H7" s="573"/>
      <c r="I7" s="44"/>
      <c r="J7" s="677"/>
      <c r="K7" s="195"/>
      <c r="L7" s="195"/>
      <c r="M7" s="195"/>
      <c r="N7" s="195"/>
      <c r="O7" s="45"/>
      <c r="P7" s="677"/>
      <c r="Q7" s="195"/>
      <c r="R7" s="195"/>
      <c r="S7" s="195"/>
      <c r="T7" s="195"/>
      <c r="U7" s="677"/>
      <c r="V7" s="903"/>
      <c r="W7" s="195"/>
      <c r="X7" s="195"/>
      <c r="Y7" s="195"/>
      <c r="Z7" s="45"/>
      <c r="AA7" s="677"/>
      <c r="AB7" s="195"/>
      <c r="AC7" s="239"/>
      <c r="AD7" s="44"/>
      <c r="AE7" s="193"/>
      <c r="AF7" s="239"/>
      <c r="AG7" s="677"/>
      <c r="AH7" s="195">
        <v>0</v>
      </c>
      <c r="AI7" s="195">
        <v>0</v>
      </c>
      <c r="AJ7" s="317">
        <v>0</v>
      </c>
      <c r="AK7" s="195">
        <v>0</v>
      </c>
      <c r="AL7" s="317">
        <v>0</v>
      </c>
      <c r="AM7" s="317"/>
      <c r="AN7" s="195"/>
      <c r="AO7" s="44"/>
      <c r="AP7" s="47">
        <f>SUM(L7:AO7)</f>
        <v>0</v>
      </c>
      <c r="AQ7" s="1156"/>
      <c r="AR7" s="1334"/>
      <c r="AS7" s="1150"/>
      <c r="AT7" s="1153"/>
      <c r="CH7" s="48"/>
      <c r="CI7" s="48"/>
      <c r="CJ7" s="48"/>
      <c r="CK7" s="48"/>
      <c r="CL7" s="48"/>
      <c r="CM7" s="48"/>
      <c r="CN7" s="48"/>
      <c r="CO7" s="48"/>
    </row>
    <row r="8" spans="2:99" s="36" customFormat="1" ht="60" hidden="1" customHeight="1" x14ac:dyDescent="0.2">
      <c r="B8" s="1163"/>
      <c r="C8" s="1173" t="s">
        <v>24</v>
      </c>
      <c r="D8" s="1142" t="s">
        <v>25</v>
      </c>
      <c r="E8" s="1169" t="s">
        <v>26</v>
      </c>
      <c r="F8" s="1171"/>
      <c r="G8" s="49" t="s">
        <v>20</v>
      </c>
      <c r="H8" s="574"/>
      <c r="I8" s="662"/>
      <c r="J8" s="910"/>
      <c r="K8" s="592"/>
      <c r="L8" s="592"/>
      <c r="M8" s="592"/>
      <c r="N8" s="194"/>
      <c r="O8" s="51"/>
      <c r="P8" s="795"/>
      <c r="Q8" s="194"/>
      <c r="R8" s="194"/>
      <c r="S8" s="194"/>
      <c r="T8" s="194"/>
      <c r="U8" s="795"/>
      <c r="V8" s="904"/>
      <c r="W8" s="194"/>
      <c r="X8" s="194"/>
      <c r="Y8" s="194"/>
      <c r="Z8" s="51"/>
      <c r="AA8" s="795"/>
      <c r="AB8" s="194"/>
      <c r="AC8" s="240"/>
      <c r="AD8" s="50"/>
      <c r="AE8" s="194"/>
      <c r="AF8" s="240"/>
      <c r="AG8" s="795"/>
      <c r="AH8" s="194"/>
      <c r="AI8" s="194">
        <v>0</v>
      </c>
      <c r="AJ8" s="348">
        <v>0</v>
      </c>
      <c r="AK8" s="194"/>
      <c r="AL8" s="348"/>
      <c r="AM8" s="348"/>
      <c r="AN8" s="194"/>
      <c r="AO8" s="50"/>
      <c r="AP8" s="52">
        <f>SUM(N8:AO8)</f>
        <v>0</v>
      </c>
      <c r="AQ8" s="1156"/>
      <c r="AR8" s="1334"/>
      <c r="AS8" s="1150"/>
      <c r="AT8" s="834"/>
      <c r="CH8" s="48"/>
      <c r="CI8" s="48"/>
      <c r="CJ8" s="48"/>
      <c r="CK8" s="48"/>
      <c r="CL8" s="48"/>
      <c r="CM8" s="48"/>
      <c r="CN8" s="48"/>
      <c r="CO8" s="48"/>
      <c r="CU8" s="42"/>
    </row>
    <row r="9" spans="2:99" ht="60" hidden="1" customHeight="1" x14ac:dyDescent="0.2">
      <c r="B9" s="1163"/>
      <c r="C9" s="1166"/>
      <c r="D9" s="1142"/>
      <c r="E9" s="1169"/>
      <c r="F9" s="1171"/>
      <c r="G9" s="43" t="s">
        <v>23</v>
      </c>
      <c r="H9" s="573"/>
      <c r="I9" s="44"/>
      <c r="J9" s="677"/>
      <c r="K9" s="195"/>
      <c r="L9" s="195"/>
      <c r="M9" s="195"/>
      <c r="N9" s="195"/>
      <c r="O9" s="45"/>
      <c r="P9" s="677"/>
      <c r="Q9" s="195"/>
      <c r="R9" s="195"/>
      <c r="S9" s="195"/>
      <c r="T9" s="195"/>
      <c r="U9" s="677"/>
      <c r="V9" s="903"/>
      <c r="W9" s="195"/>
      <c r="X9" s="195"/>
      <c r="Y9" s="195"/>
      <c r="Z9" s="45"/>
      <c r="AA9" s="677"/>
      <c r="AB9" s="195"/>
      <c r="AC9" s="239"/>
      <c r="AD9" s="44"/>
      <c r="AE9" s="195"/>
      <c r="AF9" s="239"/>
      <c r="AG9" s="677"/>
      <c r="AH9" s="195"/>
      <c r="AI9" s="195"/>
      <c r="AJ9" s="317"/>
      <c r="AK9" s="195"/>
      <c r="AL9" s="317"/>
      <c r="AM9" s="317"/>
      <c r="AN9" s="195"/>
      <c r="AO9" s="44"/>
      <c r="AP9" s="47">
        <f>SUM(N9:AO9)</f>
        <v>0</v>
      </c>
      <c r="AQ9" s="1156"/>
      <c r="AR9" s="1334"/>
      <c r="AS9" s="1150"/>
      <c r="AT9" s="834"/>
      <c r="CH9" s="48"/>
      <c r="CI9" s="48"/>
      <c r="CJ9" s="48"/>
      <c r="CK9" s="48"/>
      <c r="CL9" s="48"/>
      <c r="CM9" s="48"/>
      <c r="CN9" s="48"/>
      <c r="CO9" s="48"/>
    </row>
    <row r="10" spans="2:99" s="36" customFormat="1" ht="60" hidden="1" customHeight="1" x14ac:dyDescent="0.2">
      <c r="B10" s="1163"/>
      <c r="C10" s="1173" t="s">
        <v>17</v>
      </c>
      <c r="D10" s="1142" t="s">
        <v>27</v>
      </c>
      <c r="E10" s="1169" t="s">
        <v>19</v>
      </c>
      <c r="F10" s="1171"/>
      <c r="G10" s="49" t="s">
        <v>20</v>
      </c>
      <c r="H10" s="574"/>
      <c r="I10" s="662"/>
      <c r="J10" s="910"/>
      <c r="K10" s="592"/>
      <c r="L10" s="592"/>
      <c r="M10" s="592"/>
      <c r="N10" s="194"/>
      <c r="O10" s="51"/>
      <c r="P10" s="795"/>
      <c r="Q10" s="194"/>
      <c r="R10" s="194"/>
      <c r="S10" s="194"/>
      <c r="T10" s="194"/>
      <c r="U10" s="795"/>
      <c r="V10" s="904"/>
      <c r="W10" s="194"/>
      <c r="X10" s="194"/>
      <c r="Y10" s="194"/>
      <c r="Z10" s="51"/>
      <c r="AA10" s="795"/>
      <c r="AB10" s="194"/>
      <c r="AC10" s="240"/>
      <c r="AD10" s="50"/>
      <c r="AE10" s="194"/>
      <c r="AF10" s="240"/>
      <c r="AG10" s="795"/>
      <c r="AH10" s="194"/>
      <c r="AI10" s="194"/>
      <c r="AJ10" s="348"/>
      <c r="AK10" s="194"/>
      <c r="AL10" s="348"/>
      <c r="AM10" s="348"/>
      <c r="AN10" s="194"/>
      <c r="AO10" s="50"/>
      <c r="AP10" s="53">
        <f>SUM(N10:AO10)</f>
        <v>0</v>
      </c>
      <c r="AQ10" s="1156"/>
      <c r="AR10" s="1334"/>
      <c r="AS10" s="1150"/>
      <c r="AT10" s="834"/>
      <c r="CH10" s="48"/>
      <c r="CI10" s="48"/>
      <c r="CJ10" s="48"/>
      <c r="CK10" s="48"/>
      <c r="CL10" s="48"/>
      <c r="CM10" s="48"/>
      <c r="CN10" s="48"/>
      <c r="CO10" s="48"/>
      <c r="CU10" s="42"/>
    </row>
    <row r="11" spans="2:99" ht="60" hidden="1" customHeight="1" x14ac:dyDescent="0.2">
      <c r="B11" s="1163"/>
      <c r="C11" s="1166"/>
      <c r="D11" s="1142"/>
      <c r="E11" s="1169"/>
      <c r="F11" s="1171"/>
      <c r="G11" s="54" t="s">
        <v>23</v>
      </c>
      <c r="H11" s="573"/>
      <c r="I11" s="44"/>
      <c r="J11" s="764"/>
      <c r="K11" s="196"/>
      <c r="L11" s="196"/>
      <c r="M11" s="196"/>
      <c r="N11" s="196"/>
      <c r="O11" s="55"/>
      <c r="P11" s="764"/>
      <c r="Q11" s="196"/>
      <c r="R11" s="196"/>
      <c r="S11" s="196"/>
      <c r="T11" s="196"/>
      <c r="U11" s="764"/>
      <c r="V11" s="905"/>
      <c r="W11" s="196"/>
      <c r="X11" s="196"/>
      <c r="Y11" s="196"/>
      <c r="Z11" s="55"/>
      <c r="AA11" s="764"/>
      <c r="AB11" s="196"/>
      <c r="AC11" s="241"/>
      <c r="AD11" s="56"/>
      <c r="AE11" s="196"/>
      <c r="AF11" s="241"/>
      <c r="AG11" s="764"/>
      <c r="AH11" s="196"/>
      <c r="AI11" s="196"/>
      <c r="AJ11" s="318"/>
      <c r="AK11" s="196"/>
      <c r="AL11" s="318"/>
      <c r="AM11" s="318"/>
      <c r="AN11" s="196"/>
      <c r="AO11" s="56"/>
      <c r="AP11" s="57">
        <f>SUM(N11:AO11)</f>
        <v>0</v>
      </c>
      <c r="AQ11" s="1156"/>
      <c r="AR11" s="1334"/>
      <c r="AS11" s="1150"/>
      <c r="AT11" s="834"/>
      <c r="CH11" s="48"/>
      <c r="CI11" s="48"/>
      <c r="CJ11" s="48"/>
      <c r="CK11" s="48"/>
      <c r="CL11" s="48"/>
      <c r="CM11" s="48"/>
      <c r="CN11" s="48"/>
      <c r="CO11" s="48"/>
    </row>
    <row r="12" spans="2:99" s="36" customFormat="1" ht="60" hidden="1" customHeight="1" thickTop="1" x14ac:dyDescent="0.2">
      <c r="B12" s="1163"/>
      <c r="C12" s="1173" t="s">
        <v>28</v>
      </c>
      <c r="D12" s="1142" t="s">
        <v>135</v>
      </c>
      <c r="E12" s="1169" t="s">
        <v>29</v>
      </c>
      <c r="F12" s="1171"/>
      <c r="G12" s="58" t="s">
        <v>20</v>
      </c>
      <c r="H12" s="575"/>
      <c r="I12" s="59"/>
      <c r="J12" s="796"/>
      <c r="K12" s="197"/>
      <c r="L12" s="197"/>
      <c r="M12" s="197"/>
      <c r="N12" s="197"/>
      <c r="O12" s="60"/>
      <c r="P12" s="796"/>
      <c r="Q12" s="197"/>
      <c r="R12" s="197"/>
      <c r="S12" s="197"/>
      <c r="T12" s="197"/>
      <c r="U12" s="796"/>
      <c r="V12" s="197"/>
      <c r="W12" s="197"/>
      <c r="X12" s="197"/>
      <c r="Y12" s="197"/>
      <c r="Z12" s="60"/>
      <c r="AA12" s="796"/>
      <c r="AB12" s="197"/>
      <c r="AC12" s="242"/>
      <c r="AD12" s="59"/>
      <c r="AE12" s="197"/>
      <c r="AF12" s="242"/>
      <c r="AG12" s="59"/>
      <c r="AH12" s="197"/>
      <c r="AI12" s="197"/>
      <c r="AJ12" s="319"/>
      <c r="AK12" s="197"/>
      <c r="AL12" s="319"/>
      <c r="AM12" s="319"/>
      <c r="AN12" s="197"/>
      <c r="AO12" s="59">
        <v>0</v>
      </c>
      <c r="AP12" s="61">
        <f t="shared" ref="AP12:AP28" si="4">SUM(I12:AO12)</f>
        <v>0</v>
      </c>
      <c r="AQ12" s="1156"/>
      <c r="AR12" s="1334"/>
      <c r="AS12" s="1150"/>
      <c r="AT12" s="834"/>
      <c r="CH12" s="48"/>
      <c r="CI12" s="48"/>
      <c r="CJ12" s="48"/>
      <c r="CK12" s="48"/>
      <c r="CL12" s="48"/>
      <c r="CM12" s="48"/>
      <c r="CN12" s="48"/>
      <c r="CO12" s="48"/>
      <c r="CU12" s="42"/>
    </row>
    <row r="13" spans="2:99" s="36" customFormat="1" ht="60" hidden="1" customHeight="1" thickBot="1" x14ac:dyDescent="0.25">
      <c r="B13" s="1163"/>
      <c r="C13" s="1177"/>
      <c r="D13" s="1142"/>
      <c r="E13" s="1169"/>
      <c r="F13" s="1171"/>
      <c r="G13" s="62" t="s">
        <v>23</v>
      </c>
      <c r="H13" s="576"/>
      <c r="I13" s="56"/>
      <c r="J13" s="677"/>
      <c r="K13" s="195"/>
      <c r="L13" s="195"/>
      <c r="M13" s="195"/>
      <c r="N13" s="195"/>
      <c r="O13" s="45"/>
      <c r="P13" s="677"/>
      <c r="Q13" s="195"/>
      <c r="R13" s="195"/>
      <c r="S13" s="195"/>
      <c r="T13" s="195"/>
      <c r="U13" s="677"/>
      <c r="V13" s="195"/>
      <c r="W13" s="195"/>
      <c r="X13" s="195"/>
      <c r="Y13" s="195"/>
      <c r="Z13" s="45"/>
      <c r="AA13" s="677"/>
      <c r="AB13" s="195"/>
      <c r="AC13" s="239"/>
      <c r="AD13" s="44"/>
      <c r="AE13" s="195"/>
      <c r="AF13" s="239"/>
      <c r="AG13" s="44"/>
      <c r="AH13" s="195"/>
      <c r="AI13" s="195"/>
      <c r="AJ13" s="317"/>
      <c r="AK13" s="195"/>
      <c r="AL13" s="352"/>
      <c r="AM13" s="352"/>
      <c r="AN13" s="193"/>
      <c r="AO13" s="44"/>
      <c r="AP13" s="47">
        <f t="shared" si="4"/>
        <v>0</v>
      </c>
      <c r="AQ13" s="1156"/>
      <c r="AR13" s="1334"/>
      <c r="AS13" s="1150"/>
      <c r="AT13" s="834"/>
      <c r="CH13" s="48"/>
      <c r="CI13" s="48"/>
      <c r="CJ13" s="48"/>
      <c r="CK13" s="48"/>
      <c r="CL13" s="48"/>
      <c r="CM13" s="48"/>
      <c r="CN13" s="48"/>
      <c r="CO13" s="48"/>
      <c r="CU13" s="42"/>
    </row>
    <row r="14" spans="2:99" ht="60" hidden="1" customHeight="1" thickTop="1" thickBot="1" x14ac:dyDescent="0.25">
      <c r="B14" s="1163"/>
      <c r="C14" s="1166"/>
      <c r="D14" s="1142"/>
      <c r="E14" s="1169"/>
      <c r="F14" s="1171"/>
      <c r="G14" s="289" t="s">
        <v>137</v>
      </c>
      <c r="H14" s="577"/>
      <c r="I14" s="291"/>
      <c r="J14" s="797"/>
      <c r="K14" s="293"/>
      <c r="L14" s="293"/>
      <c r="M14" s="293"/>
      <c r="N14" s="293"/>
      <c r="O14" s="290"/>
      <c r="P14" s="797"/>
      <c r="Q14" s="293"/>
      <c r="R14" s="293"/>
      <c r="S14" s="293"/>
      <c r="T14" s="293"/>
      <c r="U14" s="797"/>
      <c r="V14" s="293"/>
      <c r="W14" s="293"/>
      <c r="X14" s="293"/>
      <c r="Y14" s="293"/>
      <c r="Z14" s="290"/>
      <c r="AA14" s="797"/>
      <c r="AB14" s="293"/>
      <c r="AC14" s="292"/>
      <c r="AD14" s="291"/>
      <c r="AE14" s="293"/>
      <c r="AF14" s="292"/>
      <c r="AG14" s="291"/>
      <c r="AH14" s="293"/>
      <c r="AI14" s="293"/>
      <c r="AJ14" s="320"/>
      <c r="AK14" s="293"/>
      <c r="AL14" s="320"/>
      <c r="AM14" s="320"/>
      <c r="AN14" s="293"/>
      <c r="AO14" s="291"/>
      <c r="AP14" s="294">
        <f t="shared" si="4"/>
        <v>0</v>
      </c>
      <c r="AQ14" s="1156"/>
      <c r="AR14" s="1334"/>
      <c r="AS14" s="1150"/>
      <c r="AT14" s="834"/>
      <c r="BK14" s="64" t="s">
        <v>30</v>
      </c>
      <c r="BL14" s="65" t="s">
        <v>31</v>
      </c>
      <c r="BM14" s="66" t="s">
        <v>32</v>
      </c>
      <c r="CH14" s="48"/>
      <c r="CI14" s="48"/>
      <c r="CJ14" s="48"/>
      <c r="CK14" s="48"/>
      <c r="CL14" s="48"/>
      <c r="CM14" s="48"/>
      <c r="CN14" s="48"/>
      <c r="CO14" s="48"/>
    </row>
    <row r="15" spans="2:99" s="36" customFormat="1" ht="60" hidden="1" customHeight="1" x14ac:dyDescent="0.2">
      <c r="B15" s="1163"/>
      <c r="C15" s="1173" t="s">
        <v>17</v>
      </c>
      <c r="D15" s="1142" t="s">
        <v>18</v>
      </c>
      <c r="E15" s="1169" t="s">
        <v>19</v>
      </c>
      <c r="F15" s="1171"/>
      <c r="G15" s="67" t="s">
        <v>20</v>
      </c>
      <c r="H15" s="578"/>
      <c r="I15" s="663"/>
      <c r="J15" s="911"/>
      <c r="K15" s="593"/>
      <c r="L15" s="593"/>
      <c r="M15" s="593"/>
      <c r="N15" s="198"/>
      <c r="O15" s="69"/>
      <c r="P15" s="798"/>
      <c r="Q15" s="198"/>
      <c r="R15" s="198"/>
      <c r="S15" s="198"/>
      <c r="T15" s="198"/>
      <c r="U15" s="798"/>
      <c r="V15" s="198"/>
      <c r="W15" s="198"/>
      <c r="X15" s="644"/>
      <c r="Y15" s="198"/>
      <c r="Z15" s="69"/>
      <c r="AA15" s="798"/>
      <c r="AB15" s="198"/>
      <c r="AC15" s="243"/>
      <c r="AD15" s="68"/>
      <c r="AE15" s="198"/>
      <c r="AF15" s="243"/>
      <c r="AG15" s="68"/>
      <c r="AH15" s="198"/>
      <c r="AI15" s="198"/>
      <c r="AJ15" s="349"/>
      <c r="AK15" s="198"/>
      <c r="AL15" s="349"/>
      <c r="AM15" s="349"/>
      <c r="AN15" s="198"/>
      <c r="AO15" s="70"/>
      <c r="AP15" s="71">
        <f t="shared" si="4"/>
        <v>0</v>
      </c>
      <c r="AQ15" s="1156"/>
      <c r="AR15" s="1334"/>
      <c r="AS15" s="1150"/>
      <c r="AT15" s="834"/>
      <c r="BK15" s="72"/>
      <c r="BL15" s="73"/>
      <c r="BM15" s="74"/>
      <c r="CH15" s="48"/>
      <c r="CI15" s="48"/>
      <c r="CJ15" s="48"/>
      <c r="CK15" s="48"/>
      <c r="CL15" s="48"/>
      <c r="CM15" s="48"/>
      <c r="CN15" s="48"/>
      <c r="CO15" s="48"/>
      <c r="CU15" s="42"/>
    </row>
    <row r="16" spans="2:99" ht="60" hidden="1" customHeight="1" thickBot="1" x14ac:dyDescent="0.25">
      <c r="B16" s="1164"/>
      <c r="C16" s="1174"/>
      <c r="D16" s="1175"/>
      <c r="E16" s="1176"/>
      <c r="F16" s="1172"/>
      <c r="G16" s="75" t="s">
        <v>23</v>
      </c>
      <c r="H16" s="573"/>
      <c r="I16" s="76"/>
      <c r="J16" s="799"/>
      <c r="K16" s="199"/>
      <c r="L16" s="199"/>
      <c r="M16" s="199"/>
      <c r="N16" s="199"/>
      <c r="O16" s="77"/>
      <c r="P16" s="799"/>
      <c r="Q16" s="199"/>
      <c r="R16" s="199"/>
      <c r="S16" s="199"/>
      <c r="T16" s="199"/>
      <c r="U16" s="799"/>
      <c r="V16" s="199"/>
      <c r="W16" s="199"/>
      <c r="X16" s="199"/>
      <c r="Y16" s="199"/>
      <c r="Z16" s="77"/>
      <c r="AA16" s="799"/>
      <c r="AB16" s="199"/>
      <c r="AC16" s="244"/>
      <c r="AD16" s="78"/>
      <c r="AE16" s="199"/>
      <c r="AF16" s="244"/>
      <c r="AG16" s="78"/>
      <c r="AH16" s="199"/>
      <c r="AI16" s="199"/>
      <c r="AJ16" s="321"/>
      <c r="AK16" s="199"/>
      <c r="AL16" s="321"/>
      <c r="AM16" s="321"/>
      <c r="AN16" s="199"/>
      <c r="AO16" s="63"/>
      <c r="AP16" s="79">
        <f t="shared" si="4"/>
        <v>0</v>
      </c>
      <c r="AQ16" s="1159"/>
      <c r="AR16" s="1334"/>
      <c r="AS16" s="1150"/>
      <c r="AT16" s="834"/>
      <c r="BK16" s="72"/>
      <c r="BL16" s="73"/>
      <c r="BM16" s="74"/>
      <c r="CH16" s="48"/>
      <c r="CI16" s="48"/>
      <c r="CJ16" s="48"/>
      <c r="CK16" s="48"/>
      <c r="CL16" s="48"/>
      <c r="CM16" s="48"/>
      <c r="CN16" s="48"/>
      <c r="CO16" s="48"/>
    </row>
    <row r="17" spans="2:98" ht="60" hidden="1" customHeight="1" thickTop="1" x14ac:dyDescent="0.2">
      <c r="B17" s="1186">
        <v>2</v>
      </c>
      <c r="C17" s="1165" t="s">
        <v>33</v>
      </c>
      <c r="D17" s="1187" t="s">
        <v>34</v>
      </c>
      <c r="E17" s="1188" t="s">
        <v>35</v>
      </c>
      <c r="F17" s="1189">
        <v>180</v>
      </c>
      <c r="G17" s="67" t="s">
        <v>20</v>
      </c>
      <c r="H17" s="574"/>
      <c r="I17" s="80"/>
      <c r="J17" s="800"/>
      <c r="K17" s="200"/>
      <c r="L17" s="200"/>
      <c r="M17" s="200"/>
      <c r="N17" s="200"/>
      <c r="O17" s="81"/>
      <c r="P17" s="800"/>
      <c r="Q17" s="200"/>
      <c r="R17" s="200"/>
      <c r="S17" s="200"/>
      <c r="T17" s="200"/>
      <c r="U17" s="800"/>
      <c r="V17" s="200"/>
      <c r="W17" s="200"/>
      <c r="X17" s="200"/>
      <c r="Y17" s="200"/>
      <c r="Z17" s="81"/>
      <c r="AA17" s="800"/>
      <c r="AB17" s="200"/>
      <c r="AC17" s="245"/>
      <c r="AD17" s="82"/>
      <c r="AE17" s="200"/>
      <c r="AF17" s="245"/>
      <c r="AG17" s="82"/>
      <c r="AH17" s="200"/>
      <c r="AI17" s="200"/>
      <c r="AJ17" s="322"/>
      <c r="AK17" s="200"/>
      <c r="AL17" s="322"/>
      <c r="AM17" s="322"/>
      <c r="AN17" s="200"/>
      <c r="AO17" s="83"/>
      <c r="AP17" s="84">
        <f t="shared" si="4"/>
        <v>0</v>
      </c>
      <c r="AQ17" s="1183" t="s">
        <v>21</v>
      </c>
      <c r="AR17" s="1335"/>
      <c r="AS17" s="1150"/>
      <c r="AT17" s="1148"/>
      <c r="BK17" s="72"/>
      <c r="BL17" s="73"/>
      <c r="BM17" s="74"/>
      <c r="CH17" s="48"/>
      <c r="CI17" s="48"/>
      <c r="CJ17" s="48"/>
      <c r="CK17" s="48"/>
      <c r="CL17" s="48"/>
      <c r="CM17" s="48"/>
      <c r="CN17" s="48"/>
      <c r="CO17" s="48"/>
    </row>
    <row r="18" spans="2:98" ht="60" hidden="1" customHeight="1" x14ac:dyDescent="0.2">
      <c r="B18" s="1178"/>
      <c r="C18" s="1166"/>
      <c r="D18" s="1142"/>
      <c r="E18" s="1147"/>
      <c r="F18" s="1171"/>
      <c r="G18" s="49" t="s">
        <v>23</v>
      </c>
      <c r="H18" s="574"/>
      <c r="I18" s="85"/>
      <c r="J18" s="801"/>
      <c r="K18" s="201"/>
      <c r="L18" s="201"/>
      <c r="M18" s="201"/>
      <c r="N18" s="201"/>
      <c r="O18" s="86"/>
      <c r="P18" s="801"/>
      <c r="Q18" s="201"/>
      <c r="R18" s="201"/>
      <c r="S18" s="201"/>
      <c r="T18" s="201"/>
      <c r="U18" s="801"/>
      <c r="V18" s="201"/>
      <c r="W18" s="201"/>
      <c r="X18" s="201"/>
      <c r="Y18" s="201"/>
      <c r="Z18" s="86"/>
      <c r="AA18" s="801"/>
      <c r="AB18" s="201"/>
      <c r="AC18" s="246"/>
      <c r="AD18" s="85"/>
      <c r="AE18" s="201"/>
      <c r="AF18" s="246"/>
      <c r="AG18" s="85"/>
      <c r="AH18" s="201"/>
      <c r="AI18" s="201"/>
      <c r="AJ18" s="323"/>
      <c r="AK18" s="201"/>
      <c r="AL18" s="323"/>
      <c r="AM18" s="323"/>
      <c r="AN18" s="201"/>
      <c r="AO18" s="87"/>
      <c r="AP18" s="88">
        <f t="shared" si="4"/>
        <v>0</v>
      </c>
      <c r="AQ18" s="1184"/>
      <c r="AR18" s="1335"/>
      <c r="AS18" s="1150"/>
      <c r="AT18" s="1148"/>
      <c r="BK18" s="72"/>
      <c r="BL18" s="73"/>
      <c r="BM18" s="74"/>
    </row>
    <row r="19" spans="2:98" ht="60" hidden="1" customHeight="1" x14ac:dyDescent="0.2">
      <c r="B19" s="1178"/>
      <c r="C19" s="1173" t="s">
        <v>36</v>
      </c>
      <c r="D19" s="1142" t="s">
        <v>37</v>
      </c>
      <c r="E19" s="1147" t="s">
        <v>38</v>
      </c>
      <c r="F19" s="1171"/>
      <c r="G19" s="49" t="s">
        <v>20</v>
      </c>
      <c r="H19" s="574"/>
      <c r="I19" s="80"/>
      <c r="J19" s="802"/>
      <c r="K19" s="202"/>
      <c r="L19" s="202"/>
      <c r="M19" s="202"/>
      <c r="N19" s="202"/>
      <c r="O19" s="89"/>
      <c r="P19" s="802"/>
      <c r="Q19" s="202"/>
      <c r="R19" s="202"/>
      <c r="S19" s="202"/>
      <c r="T19" s="202"/>
      <c r="U19" s="802"/>
      <c r="V19" s="202"/>
      <c r="W19" s="202"/>
      <c r="X19" s="202"/>
      <c r="Y19" s="202"/>
      <c r="Z19" s="89"/>
      <c r="AA19" s="802"/>
      <c r="AB19" s="202"/>
      <c r="AC19" s="247"/>
      <c r="AD19" s="80"/>
      <c r="AE19" s="202"/>
      <c r="AF19" s="247"/>
      <c r="AG19" s="80"/>
      <c r="AH19" s="202"/>
      <c r="AI19" s="202"/>
      <c r="AJ19" s="324"/>
      <c r="AK19" s="202"/>
      <c r="AL19" s="324"/>
      <c r="AM19" s="324"/>
      <c r="AN19" s="202"/>
      <c r="AO19" s="90"/>
      <c r="AP19" s="88">
        <f t="shared" si="4"/>
        <v>0</v>
      </c>
      <c r="AQ19" s="1184"/>
      <c r="AR19" s="1335"/>
      <c r="AS19" s="1150"/>
      <c r="AT19" s="1148"/>
      <c r="BK19" s="72"/>
      <c r="BL19" s="73"/>
      <c r="BM19" s="74"/>
    </row>
    <row r="20" spans="2:98" ht="60" hidden="1" customHeight="1" x14ac:dyDescent="0.2">
      <c r="B20" s="1178"/>
      <c r="C20" s="1166"/>
      <c r="D20" s="1142"/>
      <c r="E20" s="1147"/>
      <c r="F20" s="1171"/>
      <c r="G20" s="49" t="s">
        <v>23</v>
      </c>
      <c r="H20" s="574"/>
      <c r="I20" s="85"/>
      <c r="J20" s="801"/>
      <c r="K20" s="201"/>
      <c r="L20" s="201"/>
      <c r="M20" s="201"/>
      <c r="N20" s="201"/>
      <c r="O20" s="86"/>
      <c r="P20" s="801"/>
      <c r="Q20" s="201"/>
      <c r="R20" s="201"/>
      <c r="S20" s="201"/>
      <c r="T20" s="201"/>
      <c r="U20" s="801"/>
      <c r="V20" s="201"/>
      <c r="W20" s="201"/>
      <c r="X20" s="201"/>
      <c r="Y20" s="201"/>
      <c r="Z20" s="86"/>
      <c r="AA20" s="801"/>
      <c r="AB20" s="201"/>
      <c r="AC20" s="246"/>
      <c r="AD20" s="85"/>
      <c r="AE20" s="201"/>
      <c r="AF20" s="246"/>
      <c r="AG20" s="85"/>
      <c r="AH20" s="201"/>
      <c r="AI20" s="201"/>
      <c r="AJ20" s="323"/>
      <c r="AK20" s="201"/>
      <c r="AL20" s="323"/>
      <c r="AM20" s="323"/>
      <c r="AN20" s="201"/>
      <c r="AO20" s="87"/>
      <c r="AP20" s="88">
        <f t="shared" si="4"/>
        <v>0</v>
      </c>
      <c r="AQ20" s="1184"/>
      <c r="AR20" s="1335"/>
      <c r="AS20" s="1150"/>
      <c r="AT20" s="1148"/>
      <c r="BK20" s="72"/>
      <c r="BL20" s="73"/>
      <c r="BM20" s="74"/>
    </row>
    <row r="21" spans="2:98" ht="60" hidden="1" customHeight="1" x14ac:dyDescent="0.2">
      <c r="B21" s="1178"/>
      <c r="C21" s="1173" t="s">
        <v>39</v>
      </c>
      <c r="D21" s="1142" t="s">
        <v>40</v>
      </c>
      <c r="E21" s="1147" t="s">
        <v>41</v>
      </c>
      <c r="F21" s="1171"/>
      <c r="G21" s="49" t="s">
        <v>20</v>
      </c>
      <c r="H21" s="574"/>
      <c r="I21" s="80"/>
      <c r="J21" s="802"/>
      <c r="K21" s="202"/>
      <c r="L21" s="202"/>
      <c r="M21" s="202"/>
      <c r="N21" s="202"/>
      <c r="O21" s="89"/>
      <c r="P21" s="802"/>
      <c r="Q21" s="202"/>
      <c r="R21" s="202"/>
      <c r="S21" s="202"/>
      <c r="T21" s="202"/>
      <c r="U21" s="802"/>
      <c r="V21" s="202"/>
      <c r="W21" s="202"/>
      <c r="X21" s="202"/>
      <c r="Y21" s="202"/>
      <c r="Z21" s="89"/>
      <c r="AA21" s="802"/>
      <c r="AB21" s="202"/>
      <c r="AC21" s="247"/>
      <c r="AD21" s="80"/>
      <c r="AE21" s="202"/>
      <c r="AF21" s="247"/>
      <c r="AG21" s="80"/>
      <c r="AH21" s="202"/>
      <c r="AI21" s="202"/>
      <c r="AJ21" s="324"/>
      <c r="AK21" s="202"/>
      <c r="AL21" s="324"/>
      <c r="AM21" s="324"/>
      <c r="AN21" s="202"/>
      <c r="AO21" s="90"/>
      <c r="AP21" s="88">
        <f t="shared" si="4"/>
        <v>0</v>
      </c>
      <c r="AQ21" s="1184"/>
      <c r="AR21" s="1335"/>
      <c r="AS21" s="1150"/>
      <c r="AT21" s="1148"/>
      <c r="BK21" s="72"/>
      <c r="BL21" s="73"/>
      <c r="BM21" s="74"/>
    </row>
    <row r="22" spans="2:98" ht="60" hidden="1" customHeight="1" x14ac:dyDescent="0.2">
      <c r="B22" s="1178"/>
      <c r="C22" s="1166"/>
      <c r="D22" s="1142"/>
      <c r="E22" s="1147"/>
      <c r="F22" s="1171"/>
      <c r="G22" s="49" t="s">
        <v>23</v>
      </c>
      <c r="H22" s="574"/>
      <c r="I22" s="85"/>
      <c r="J22" s="801"/>
      <c r="K22" s="201"/>
      <c r="L22" s="201"/>
      <c r="M22" s="201"/>
      <c r="N22" s="201"/>
      <c r="O22" s="86"/>
      <c r="P22" s="801"/>
      <c r="Q22" s="201"/>
      <c r="R22" s="201"/>
      <c r="S22" s="201"/>
      <c r="T22" s="201"/>
      <c r="U22" s="801"/>
      <c r="V22" s="201"/>
      <c r="W22" s="201"/>
      <c r="X22" s="201"/>
      <c r="Y22" s="201"/>
      <c r="Z22" s="86"/>
      <c r="AA22" s="801"/>
      <c r="AB22" s="201"/>
      <c r="AC22" s="246"/>
      <c r="AD22" s="85"/>
      <c r="AE22" s="201"/>
      <c r="AF22" s="246"/>
      <c r="AG22" s="85"/>
      <c r="AH22" s="201"/>
      <c r="AI22" s="201"/>
      <c r="AJ22" s="323"/>
      <c r="AK22" s="201"/>
      <c r="AL22" s="323"/>
      <c r="AM22" s="323"/>
      <c r="AN22" s="201"/>
      <c r="AO22" s="87"/>
      <c r="AP22" s="88">
        <f t="shared" si="4"/>
        <v>0</v>
      </c>
      <c r="AQ22" s="1184"/>
      <c r="AR22" s="1335"/>
      <c r="AS22" s="1150"/>
      <c r="AT22" s="1148"/>
      <c r="BK22" s="72"/>
      <c r="BL22" s="73"/>
      <c r="BM22" s="74"/>
    </row>
    <row r="23" spans="2:98" ht="60" hidden="1" customHeight="1" x14ac:dyDescent="0.2">
      <c r="B23" s="1178"/>
      <c r="C23" s="1173" t="s">
        <v>36</v>
      </c>
      <c r="D23" s="1142">
        <v>50100</v>
      </c>
      <c r="E23" s="1147" t="s">
        <v>38</v>
      </c>
      <c r="F23" s="1171"/>
      <c r="G23" s="49" t="s">
        <v>20</v>
      </c>
      <c r="H23" s="574"/>
      <c r="I23" s="80"/>
      <c r="J23" s="802"/>
      <c r="K23" s="202"/>
      <c r="L23" s="202"/>
      <c r="M23" s="202"/>
      <c r="N23" s="202"/>
      <c r="O23" s="89"/>
      <c r="P23" s="802"/>
      <c r="Q23" s="202"/>
      <c r="R23" s="202"/>
      <c r="S23" s="202"/>
      <c r="T23" s="202"/>
      <c r="U23" s="802"/>
      <c r="V23" s="202"/>
      <c r="W23" s="202"/>
      <c r="X23" s="202"/>
      <c r="Y23" s="202"/>
      <c r="Z23" s="89"/>
      <c r="AA23" s="802"/>
      <c r="AB23" s="202"/>
      <c r="AC23" s="247"/>
      <c r="AD23" s="80"/>
      <c r="AE23" s="202"/>
      <c r="AF23" s="247"/>
      <c r="AG23" s="80"/>
      <c r="AH23" s="202"/>
      <c r="AI23" s="202"/>
      <c r="AJ23" s="324"/>
      <c r="AK23" s="202"/>
      <c r="AL23" s="324"/>
      <c r="AM23" s="324"/>
      <c r="AN23" s="202"/>
      <c r="AO23" s="90"/>
      <c r="AP23" s="88">
        <f t="shared" si="4"/>
        <v>0</v>
      </c>
      <c r="AQ23" s="1184"/>
      <c r="AR23" s="1335"/>
      <c r="AS23" s="1150"/>
      <c r="AT23" s="1148"/>
      <c r="BK23" s="72"/>
      <c r="BL23" s="73"/>
      <c r="BM23" s="74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</row>
    <row r="24" spans="2:98" ht="60" hidden="1" customHeight="1" thickBot="1" x14ac:dyDescent="0.25">
      <c r="B24" s="1178"/>
      <c r="C24" s="1166"/>
      <c r="D24" s="1142"/>
      <c r="E24" s="1147"/>
      <c r="F24" s="1171"/>
      <c r="G24" s="49" t="s">
        <v>23</v>
      </c>
      <c r="H24" s="574"/>
      <c r="I24" s="85"/>
      <c r="J24" s="801"/>
      <c r="K24" s="201"/>
      <c r="L24" s="201"/>
      <c r="M24" s="201"/>
      <c r="N24" s="201"/>
      <c r="O24" s="86"/>
      <c r="P24" s="801"/>
      <c r="Q24" s="201"/>
      <c r="R24" s="201"/>
      <c r="S24" s="201"/>
      <c r="T24" s="201"/>
      <c r="U24" s="801"/>
      <c r="V24" s="201"/>
      <c r="W24" s="201"/>
      <c r="X24" s="201"/>
      <c r="Y24" s="201"/>
      <c r="Z24" s="86"/>
      <c r="AA24" s="801"/>
      <c r="AB24" s="201"/>
      <c r="AC24" s="246"/>
      <c r="AD24" s="85"/>
      <c r="AE24" s="201"/>
      <c r="AF24" s="246"/>
      <c r="AG24" s="85"/>
      <c r="AH24" s="201"/>
      <c r="AI24" s="201"/>
      <c r="AJ24" s="323"/>
      <c r="AK24" s="201"/>
      <c r="AL24" s="323"/>
      <c r="AM24" s="323"/>
      <c r="AN24" s="201"/>
      <c r="AO24" s="87"/>
      <c r="AP24" s="88">
        <f t="shared" si="4"/>
        <v>0</v>
      </c>
      <c r="AQ24" s="1185"/>
      <c r="AR24" s="1335"/>
      <c r="AS24" s="1150"/>
      <c r="AT24" s="1148"/>
      <c r="BK24" s="72"/>
      <c r="BL24" s="73"/>
      <c r="BM24" s="74"/>
    </row>
    <row r="25" spans="2:98" s="36" customFormat="1" ht="60" hidden="1" customHeight="1" thickTop="1" x14ac:dyDescent="0.2">
      <c r="B25" s="1178">
        <v>1</v>
      </c>
      <c r="C25" s="1173" t="s">
        <v>42</v>
      </c>
      <c r="D25" s="1142" t="s">
        <v>43</v>
      </c>
      <c r="E25" s="1169"/>
      <c r="F25" s="1171"/>
      <c r="G25" s="49" t="s">
        <v>20</v>
      </c>
      <c r="H25" s="574"/>
      <c r="I25" s="80"/>
      <c r="J25" s="802"/>
      <c r="K25" s="202"/>
      <c r="L25" s="202"/>
      <c r="M25" s="202"/>
      <c r="N25" s="202"/>
      <c r="O25" s="89"/>
      <c r="P25" s="802"/>
      <c r="Q25" s="202"/>
      <c r="R25" s="202"/>
      <c r="S25" s="202"/>
      <c r="T25" s="202"/>
      <c r="U25" s="802"/>
      <c r="V25" s="202"/>
      <c r="W25" s="202"/>
      <c r="X25" s="202"/>
      <c r="Y25" s="202"/>
      <c r="Z25" s="89"/>
      <c r="AA25" s="802"/>
      <c r="AB25" s="202"/>
      <c r="AC25" s="247"/>
      <c r="AD25" s="80"/>
      <c r="AE25" s="202"/>
      <c r="AF25" s="247"/>
      <c r="AG25" s="80"/>
      <c r="AH25" s="202"/>
      <c r="AI25" s="202"/>
      <c r="AJ25" s="324"/>
      <c r="AK25" s="202"/>
      <c r="AL25" s="324"/>
      <c r="AM25" s="324"/>
      <c r="AN25" s="202"/>
      <c r="AO25" s="90"/>
      <c r="AP25" s="88">
        <f t="shared" si="4"/>
        <v>0</v>
      </c>
      <c r="AQ25" s="1180" t="s">
        <v>21</v>
      </c>
      <c r="AR25" s="1334"/>
      <c r="AS25" s="1150"/>
      <c r="AT25" s="1154"/>
      <c r="AU25" s="91"/>
      <c r="AV25" s="91"/>
      <c r="AW25" s="91"/>
      <c r="BK25" s="72"/>
      <c r="BL25" s="73"/>
      <c r="BM25" s="74"/>
    </row>
    <row r="26" spans="2:98" ht="60" hidden="1" customHeight="1" thickBot="1" x14ac:dyDescent="0.25">
      <c r="B26" s="1178"/>
      <c r="C26" s="1166"/>
      <c r="D26" s="1179"/>
      <c r="E26" s="1169"/>
      <c r="F26" s="1171"/>
      <c r="G26" s="92" t="s">
        <v>23</v>
      </c>
      <c r="H26" s="579"/>
      <c r="I26" s="76"/>
      <c r="J26" s="803"/>
      <c r="K26" s="203"/>
      <c r="L26" s="203"/>
      <c r="M26" s="203"/>
      <c r="N26" s="203"/>
      <c r="O26" s="93"/>
      <c r="P26" s="803"/>
      <c r="Q26" s="203"/>
      <c r="R26" s="203"/>
      <c r="S26" s="203"/>
      <c r="T26" s="203"/>
      <c r="U26" s="803"/>
      <c r="V26" s="203"/>
      <c r="W26" s="203"/>
      <c r="X26" s="203"/>
      <c r="Y26" s="203"/>
      <c r="Z26" s="93"/>
      <c r="AA26" s="803"/>
      <c r="AB26" s="203"/>
      <c r="AC26" s="248"/>
      <c r="AD26" s="94"/>
      <c r="AE26" s="203"/>
      <c r="AF26" s="248"/>
      <c r="AG26" s="94"/>
      <c r="AH26" s="203"/>
      <c r="AI26" s="203"/>
      <c r="AJ26" s="325"/>
      <c r="AK26" s="203"/>
      <c r="AL26" s="325"/>
      <c r="AM26" s="325"/>
      <c r="AN26" s="203"/>
      <c r="AO26" s="56"/>
      <c r="AP26" s="57">
        <f t="shared" si="4"/>
        <v>0</v>
      </c>
      <c r="AQ26" s="1181"/>
      <c r="AR26" s="1123"/>
      <c r="AS26" s="1150"/>
      <c r="AT26" s="1154"/>
      <c r="AU26" s="95"/>
      <c r="AV26" s="96"/>
      <c r="AW26" s="96"/>
      <c r="BK26" s="72"/>
      <c r="BL26" s="73"/>
      <c r="BM26" s="74"/>
    </row>
    <row r="27" spans="2:98" s="36" customFormat="1" ht="60" hidden="1" customHeight="1" x14ac:dyDescent="0.2">
      <c r="B27" s="1178">
        <v>2</v>
      </c>
      <c r="C27" s="1173" t="s">
        <v>44</v>
      </c>
      <c r="D27" s="1142" t="s">
        <v>45</v>
      </c>
      <c r="E27" s="1169"/>
      <c r="F27" s="1171"/>
      <c r="G27" s="49" t="s">
        <v>20</v>
      </c>
      <c r="H27" s="574"/>
      <c r="I27" s="80"/>
      <c r="J27" s="802"/>
      <c r="K27" s="202"/>
      <c r="L27" s="202"/>
      <c r="M27" s="202"/>
      <c r="N27" s="202"/>
      <c r="O27" s="89"/>
      <c r="P27" s="802"/>
      <c r="Q27" s="202"/>
      <c r="R27" s="202"/>
      <c r="S27" s="202"/>
      <c r="T27" s="202"/>
      <c r="U27" s="802"/>
      <c r="V27" s="202"/>
      <c r="W27" s="202"/>
      <c r="X27" s="202"/>
      <c r="Y27" s="202"/>
      <c r="Z27" s="89"/>
      <c r="AA27" s="802"/>
      <c r="AB27" s="202"/>
      <c r="AC27" s="247"/>
      <c r="AD27" s="80"/>
      <c r="AE27" s="202"/>
      <c r="AF27" s="247"/>
      <c r="AG27" s="80"/>
      <c r="AH27" s="202"/>
      <c r="AI27" s="202"/>
      <c r="AJ27" s="324"/>
      <c r="AK27" s="202"/>
      <c r="AL27" s="324"/>
      <c r="AM27" s="324"/>
      <c r="AN27" s="202"/>
      <c r="AO27" s="90"/>
      <c r="AP27" s="88">
        <f t="shared" si="4"/>
        <v>0</v>
      </c>
      <c r="AQ27" s="1181"/>
      <c r="AR27" s="1123"/>
      <c r="AS27" s="1150"/>
      <c r="AT27" s="1154"/>
      <c r="AU27" s="91"/>
      <c r="AV27" s="91"/>
      <c r="AW27" s="91"/>
      <c r="BK27" s="72"/>
      <c r="BL27" s="73"/>
      <c r="BM27" s="74"/>
    </row>
    <row r="28" spans="2:98" ht="60" hidden="1" customHeight="1" thickBot="1" x14ac:dyDescent="0.25">
      <c r="B28" s="1182"/>
      <c r="C28" s="1174"/>
      <c r="D28" s="1190"/>
      <c r="E28" s="1191"/>
      <c r="F28" s="1192"/>
      <c r="G28" s="92" t="s">
        <v>23</v>
      </c>
      <c r="H28" s="579"/>
      <c r="I28" s="94"/>
      <c r="J28" s="803"/>
      <c r="K28" s="203"/>
      <c r="L28" s="203"/>
      <c r="M28" s="203"/>
      <c r="N28" s="203"/>
      <c r="O28" s="93"/>
      <c r="P28" s="803"/>
      <c r="Q28" s="203"/>
      <c r="R28" s="203"/>
      <c r="S28" s="203"/>
      <c r="T28" s="203"/>
      <c r="U28" s="803"/>
      <c r="V28" s="203"/>
      <c r="W28" s="203"/>
      <c r="X28" s="203"/>
      <c r="Y28" s="203"/>
      <c r="Z28" s="93"/>
      <c r="AA28" s="803"/>
      <c r="AB28" s="203"/>
      <c r="AC28" s="248"/>
      <c r="AD28" s="94"/>
      <c r="AE28" s="203"/>
      <c r="AF28" s="248"/>
      <c r="AG28" s="94"/>
      <c r="AH28" s="203"/>
      <c r="AI28" s="203"/>
      <c r="AJ28" s="325"/>
      <c r="AK28" s="203"/>
      <c r="AL28" s="325"/>
      <c r="AM28" s="325"/>
      <c r="AN28" s="203"/>
      <c r="AO28" s="56"/>
      <c r="AP28" s="57">
        <f t="shared" si="4"/>
        <v>0</v>
      </c>
      <c r="AQ28" s="1181"/>
      <c r="AR28" s="1123"/>
      <c r="AS28" s="1150"/>
      <c r="AT28" s="1154"/>
      <c r="AU28" s="95"/>
      <c r="AV28" s="96"/>
      <c r="AW28" s="96"/>
      <c r="BK28" s="72"/>
      <c r="BL28" s="73"/>
      <c r="BM28" s="74"/>
    </row>
    <row r="29" spans="2:98" s="36" customFormat="1" ht="60" hidden="1" customHeight="1" thickTop="1" thickBot="1" x14ac:dyDescent="0.25">
      <c r="B29" s="1162">
        <v>2</v>
      </c>
      <c r="C29" s="1165" t="s">
        <v>46</v>
      </c>
      <c r="D29" s="1194" t="s">
        <v>47</v>
      </c>
      <c r="E29" s="1197" t="s">
        <v>48</v>
      </c>
      <c r="F29" s="1170">
        <v>130</v>
      </c>
      <c r="G29" s="38" t="s">
        <v>20</v>
      </c>
      <c r="H29" s="574"/>
      <c r="I29" s="99"/>
      <c r="J29" s="824"/>
      <c r="K29" s="209"/>
      <c r="L29" s="209"/>
      <c r="M29" s="209"/>
      <c r="N29" s="209"/>
      <c r="O29" s="98"/>
      <c r="P29" s="824"/>
      <c r="Q29" s="209"/>
      <c r="R29" s="209"/>
      <c r="S29" s="209"/>
      <c r="T29" s="209"/>
      <c r="U29" s="824"/>
      <c r="V29" s="204"/>
      <c r="W29" s="204"/>
      <c r="X29" s="204"/>
      <c r="Y29" s="204"/>
      <c r="Z29" s="101"/>
      <c r="AA29" s="804"/>
      <c r="AB29" s="204"/>
      <c r="AC29" s="256"/>
      <c r="AD29" s="100"/>
      <c r="AE29" s="204"/>
      <c r="AF29" s="256"/>
      <c r="AG29" s="100"/>
      <c r="AH29" s="204"/>
      <c r="AI29" s="204"/>
      <c r="AJ29" s="676"/>
      <c r="AK29" s="653"/>
      <c r="AL29" s="333"/>
      <c r="AM29" s="333"/>
      <c r="AN29" s="204"/>
      <c r="AO29" s="100">
        <v>0</v>
      </c>
      <c r="AP29" s="102">
        <f t="shared" ref="AP29:AP92" si="5">SUM(H29:AO29)</f>
        <v>0</v>
      </c>
      <c r="AQ29" s="1155" t="s">
        <v>21</v>
      </c>
      <c r="AR29" s="1334"/>
      <c r="AS29" s="1150"/>
      <c r="AT29" s="103"/>
      <c r="BK29" s="104"/>
      <c r="BL29" s="105"/>
      <c r="BM29" s="106"/>
    </row>
    <row r="30" spans="2:98" s="36" customFormat="1" ht="60" hidden="1" customHeight="1" thickTop="1" x14ac:dyDescent="0.2">
      <c r="B30" s="1193"/>
      <c r="C30" s="1177"/>
      <c r="D30" s="1195"/>
      <c r="E30" s="1198"/>
      <c r="F30" s="1200"/>
      <c r="G30" s="109" t="s">
        <v>23</v>
      </c>
      <c r="H30" s="580"/>
      <c r="I30" s="56"/>
      <c r="J30" s="677"/>
      <c r="K30" s="196"/>
      <c r="L30" s="196"/>
      <c r="M30" s="196"/>
      <c r="N30" s="196"/>
      <c r="O30" s="55"/>
      <c r="P30" s="764"/>
      <c r="Q30" s="196"/>
      <c r="R30" s="196"/>
      <c r="S30" s="196"/>
      <c r="T30" s="196"/>
      <c r="U30" s="764"/>
      <c r="V30" s="196"/>
      <c r="W30" s="196"/>
      <c r="X30" s="196"/>
      <c r="Y30" s="196"/>
      <c r="Z30" s="55"/>
      <c r="AA30" s="764"/>
      <c r="AB30" s="196"/>
      <c r="AC30" s="241"/>
      <c r="AD30" s="56"/>
      <c r="AE30" s="196"/>
      <c r="AF30" s="241"/>
      <c r="AG30" s="94"/>
      <c r="AH30" s="203"/>
      <c r="AI30" s="203"/>
      <c r="AJ30" s="325"/>
      <c r="AK30" s="203"/>
      <c r="AL30" s="325"/>
      <c r="AM30" s="325"/>
      <c r="AN30" s="203"/>
      <c r="AO30" s="56"/>
      <c r="AP30" s="57">
        <f t="shared" si="5"/>
        <v>0</v>
      </c>
      <c r="AQ30" s="1156"/>
      <c r="AR30" s="1334"/>
      <c r="AS30" s="1150"/>
      <c r="AT30" s="103"/>
      <c r="BK30" s="281"/>
      <c r="BL30" s="281"/>
      <c r="BM30" s="281"/>
    </row>
    <row r="31" spans="2:98" ht="63" hidden="1" customHeight="1" thickBot="1" x14ac:dyDescent="0.25">
      <c r="B31" s="1164"/>
      <c r="C31" s="1174"/>
      <c r="D31" s="1196"/>
      <c r="E31" s="1199"/>
      <c r="F31" s="1172"/>
      <c r="G31" s="283" t="s">
        <v>137</v>
      </c>
      <c r="H31" s="581"/>
      <c r="I31" s="285"/>
      <c r="J31" s="805"/>
      <c r="K31" s="287"/>
      <c r="L31" s="287"/>
      <c r="M31" s="287"/>
      <c r="N31" s="287"/>
      <c r="O31" s="284"/>
      <c r="P31" s="805"/>
      <c r="Q31" s="287"/>
      <c r="R31" s="287"/>
      <c r="S31" s="287"/>
      <c r="T31" s="287"/>
      <c r="U31" s="805"/>
      <c r="V31" s="287"/>
      <c r="W31" s="287"/>
      <c r="X31" s="287"/>
      <c r="Y31" s="287"/>
      <c r="Z31" s="284"/>
      <c r="AA31" s="805"/>
      <c r="AB31" s="287"/>
      <c r="AC31" s="286"/>
      <c r="AD31" s="285"/>
      <c r="AE31" s="287"/>
      <c r="AF31" s="286"/>
      <c r="AG31" s="285"/>
      <c r="AH31" s="287"/>
      <c r="AI31" s="287"/>
      <c r="AJ31" s="327"/>
      <c r="AK31" s="287"/>
      <c r="AL31" s="327"/>
      <c r="AM31" s="327"/>
      <c r="AN31" s="287"/>
      <c r="AO31" s="285"/>
      <c r="AP31" s="288">
        <f t="shared" si="5"/>
        <v>0</v>
      </c>
      <c r="AQ31" s="1159"/>
      <c r="AR31" s="1334"/>
      <c r="AS31" s="1150"/>
      <c r="AT31" s="834"/>
    </row>
    <row r="32" spans="2:98" s="36" customFormat="1" ht="60" hidden="1" customHeight="1" thickTop="1" x14ac:dyDescent="0.2">
      <c r="B32" s="1162">
        <v>2</v>
      </c>
      <c r="C32" s="1165" t="s">
        <v>49</v>
      </c>
      <c r="D32" s="1167" t="s">
        <v>50</v>
      </c>
      <c r="E32" s="1168" t="s">
        <v>19</v>
      </c>
      <c r="F32" s="1170">
        <v>125</v>
      </c>
      <c r="G32" s="38" t="s">
        <v>51</v>
      </c>
      <c r="H32" s="572"/>
      <c r="I32" s="107"/>
      <c r="J32" s="829"/>
      <c r="K32" s="233"/>
      <c r="L32" s="233"/>
      <c r="M32" s="233"/>
      <c r="N32" s="233"/>
      <c r="O32" s="185"/>
      <c r="P32" s="829"/>
      <c r="Q32" s="233"/>
      <c r="R32" s="233"/>
      <c r="S32" s="233"/>
      <c r="T32" s="233"/>
      <c r="U32" s="829"/>
      <c r="V32" s="233"/>
      <c r="W32" s="233"/>
      <c r="X32" s="233"/>
      <c r="Y32" s="233"/>
      <c r="Z32" s="185"/>
      <c r="AA32" s="829"/>
      <c r="AB32" s="233"/>
      <c r="AC32" s="256"/>
      <c r="AD32" s="107"/>
      <c r="AE32" s="233"/>
      <c r="AF32" s="250"/>
      <c r="AG32" s="107"/>
      <c r="AH32" s="233"/>
      <c r="AI32" s="233"/>
      <c r="AJ32" s="355"/>
      <c r="AK32" s="204"/>
      <c r="AL32" s="355"/>
      <c r="AM32" s="355"/>
      <c r="AN32" s="276"/>
      <c r="AO32" s="107"/>
      <c r="AP32" s="108">
        <f t="shared" si="5"/>
        <v>0</v>
      </c>
      <c r="AQ32" s="1155" t="s">
        <v>21</v>
      </c>
      <c r="AR32" s="1334"/>
      <c r="AS32" s="1150"/>
      <c r="AT32" s="103"/>
    </row>
    <row r="33" spans="2:46" ht="62.25" hidden="1" customHeight="1" thickBot="1" x14ac:dyDescent="0.25">
      <c r="B33" s="1164"/>
      <c r="C33" s="1174"/>
      <c r="D33" s="1175"/>
      <c r="E33" s="1176"/>
      <c r="F33" s="1172"/>
      <c r="G33" s="92" t="s">
        <v>23</v>
      </c>
      <c r="H33" s="582"/>
      <c r="I33" s="78"/>
      <c r="J33" s="799"/>
      <c r="K33" s="199"/>
      <c r="L33" s="199"/>
      <c r="M33" s="199"/>
      <c r="N33" s="235"/>
      <c r="O33" s="77"/>
      <c r="P33" s="799"/>
      <c r="Q33" s="235"/>
      <c r="R33" s="199"/>
      <c r="S33" s="199"/>
      <c r="T33" s="199"/>
      <c r="U33" s="799"/>
      <c r="V33" s="199"/>
      <c r="W33" s="199"/>
      <c r="X33" s="235"/>
      <c r="Y33" s="199"/>
      <c r="Z33" s="77"/>
      <c r="AA33" s="799"/>
      <c r="AB33" s="199"/>
      <c r="AC33" s="244"/>
      <c r="AD33" s="78"/>
      <c r="AE33" s="199"/>
      <c r="AF33" s="244"/>
      <c r="AG33" s="78"/>
      <c r="AH33" s="199"/>
      <c r="AI33" s="199"/>
      <c r="AJ33" s="321"/>
      <c r="AK33" s="199"/>
      <c r="AL33" s="321"/>
      <c r="AM33" s="321"/>
      <c r="AN33" s="199"/>
      <c r="AO33" s="63"/>
      <c r="AP33" s="79">
        <f t="shared" si="5"/>
        <v>0</v>
      </c>
      <c r="AQ33" s="1156"/>
      <c r="AR33" s="1334"/>
      <c r="AS33" s="1150"/>
      <c r="AT33" s="834"/>
    </row>
    <row r="34" spans="2:46" s="36" customFormat="1" ht="60" hidden="1" customHeight="1" thickTop="1" x14ac:dyDescent="0.2">
      <c r="B34" s="1193">
        <v>3</v>
      </c>
      <c r="C34" s="1177" t="s">
        <v>52</v>
      </c>
      <c r="D34" s="1207" t="s">
        <v>53</v>
      </c>
      <c r="E34" s="1208" t="s">
        <v>19</v>
      </c>
      <c r="F34" s="1200">
        <v>140</v>
      </c>
      <c r="G34" s="67" t="s">
        <v>20</v>
      </c>
      <c r="H34" s="578"/>
      <c r="I34" s="82"/>
      <c r="J34" s="800"/>
      <c r="K34" s="200"/>
      <c r="L34" s="200"/>
      <c r="M34" s="200"/>
      <c r="N34" s="205"/>
      <c r="O34" s="186"/>
      <c r="P34" s="806"/>
      <c r="Q34" s="205"/>
      <c r="R34" s="205"/>
      <c r="S34" s="205"/>
      <c r="T34" s="205"/>
      <c r="U34" s="806"/>
      <c r="V34" s="205"/>
      <c r="W34" s="205"/>
      <c r="X34" s="205"/>
      <c r="Y34" s="205"/>
      <c r="Z34" s="186"/>
      <c r="AA34" s="806"/>
      <c r="AB34" s="205"/>
      <c r="AC34" s="251"/>
      <c r="AD34" s="187"/>
      <c r="AE34" s="205"/>
      <c r="AF34" s="251"/>
      <c r="AG34" s="187"/>
      <c r="AH34" s="205"/>
      <c r="AI34" s="205"/>
      <c r="AJ34" s="350"/>
      <c r="AK34" s="205"/>
      <c r="AL34" s="350"/>
      <c r="AM34" s="350"/>
      <c r="AN34" s="205"/>
      <c r="AO34" s="70"/>
      <c r="AP34" s="71">
        <f t="shared" si="5"/>
        <v>0</v>
      </c>
      <c r="AQ34" s="1210" t="s">
        <v>21</v>
      </c>
      <c r="AR34" s="1335"/>
      <c r="AS34" s="1150"/>
      <c r="AT34" s="103"/>
    </row>
    <row r="35" spans="2:46" ht="60" hidden="1" customHeight="1" thickBot="1" x14ac:dyDescent="0.25">
      <c r="B35" s="1193"/>
      <c r="C35" s="1166"/>
      <c r="D35" s="1187"/>
      <c r="E35" s="1203"/>
      <c r="F35" s="1200"/>
      <c r="G35" s="109" t="s">
        <v>23</v>
      </c>
      <c r="H35" s="579"/>
      <c r="I35" s="76"/>
      <c r="J35" s="807"/>
      <c r="K35" s="206"/>
      <c r="L35" s="206"/>
      <c r="M35" s="206"/>
      <c r="N35" s="206"/>
      <c r="O35" s="110"/>
      <c r="P35" s="807"/>
      <c r="Q35" s="206"/>
      <c r="R35" s="206"/>
      <c r="S35" s="206"/>
      <c r="T35" s="206"/>
      <c r="U35" s="807"/>
      <c r="V35" s="206"/>
      <c r="W35" s="206"/>
      <c r="X35" s="206"/>
      <c r="Y35" s="206"/>
      <c r="Z35" s="110"/>
      <c r="AA35" s="807"/>
      <c r="AB35" s="206"/>
      <c r="AC35" s="252"/>
      <c r="AD35" s="76"/>
      <c r="AE35" s="206"/>
      <c r="AF35" s="252"/>
      <c r="AG35" s="76"/>
      <c r="AH35" s="206"/>
      <c r="AI35" s="206"/>
      <c r="AJ35" s="328"/>
      <c r="AK35" s="206"/>
      <c r="AL35" s="328"/>
      <c r="AM35" s="328"/>
      <c r="AN35" s="206"/>
      <c r="AO35" s="44"/>
      <c r="AP35" s="47">
        <f t="shared" si="5"/>
        <v>0</v>
      </c>
      <c r="AQ35" s="1211"/>
      <c r="AR35" s="1335"/>
      <c r="AS35" s="1150"/>
      <c r="AT35" s="834"/>
    </row>
    <row r="36" spans="2:46" s="36" customFormat="1" ht="60" hidden="1" customHeight="1" thickTop="1" x14ac:dyDescent="0.2">
      <c r="B36" s="1193"/>
      <c r="C36" s="1173" t="s">
        <v>54</v>
      </c>
      <c r="D36" s="1190" t="s">
        <v>55</v>
      </c>
      <c r="E36" s="1204" t="s">
        <v>56</v>
      </c>
      <c r="F36" s="1200"/>
      <c r="G36" s="49" t="s">
        <v>20</v>
      </c>
      <c r="H36" s="574"/>
      <c r="I36" s="111"/>
      <c r="J36" s="808"/>
      <c r="K36" s="207"/>
      <c r="L36" s="207"/>
      <c r="M36" s="207"/>
      <c r="N36" s="207"/>
      <c r="O36" s="112"/>
      <c r="P36" s="808"/>
      <c r="Q36" s="207"/>
      <c r="R36" s="207"/>
      <c r="S36" s="207"/>
      <c r="T36" s="207"/>
      <c r="U36" s="808"/>
      <c r="V36" s="207"/>
      <c r="W36" s="207"/>
      <c r="X36" s="207"/>
      <c r="Y36" s="207"/>
      <c r="Z36" s="112"/>
      <c r="AA36" s="808"/>
      <c r="AB36" s="207"/>
      <c r="AC36" s="253"/>
      <c r="AD36" s="111"/>
      <c r="AE36" s="207"/>
      <c r="AF36" s="253"/>
      <c r="AG36" s="111"/>
      <c r="AH36" s="207"/>
      <c r="AI36" s="207"/>
      <c r="AJ36" s="329"/>
      <c r="AK36" s="207"/>
      <c r="AL36" s="329"/>
      <c r="AM36" s="329"/>
      <c r="AN36" s="207"/>
      <c r="AO36" s="59"/>
      <c r="AP36" s="61">
        <f t="shared" si="5"/>
        <v>0</v>
      </c>
      <c r="AQ36" s="1210" t="s">
        <v>21</v>
      </c>
      <c r="AR36" s="1335"/>
      <c r="AS36" s="1150"/>
      <c r="AT36" s="103"/>
    </row>
    <row r="37" spans="2:46" ht="60" hidden="1" customHeight="1" thickBot="1" x14ac:dyDescent="0.25">
      <c r="B37" s="1206"/>
      <c r="C37" s="1174"/>
      <c r="D37" s="1212"/>
      <c r="E37" s="1213"/>
      <c r="F37" s="1209"/>
      <c r="G37" s="109" t="s">
        <v>23</v>
      </c>
      <c r="H37" s="579"/>
      <c r="I37" s="76"/>
      <c r="J37" s="799"/>
      <c r="K37" s="199"/>
      <c r="L37" s="199"/>
      <c r="M37" s="199"/>
      <c r="N37" s="199"/>
      <c r="O37" s="77"/>
      <c r="P37" s="799"/>
      <c r="Q37" s="199"/>
      <c r="R37" s="199"/>
      <c r="S37" s="199"/>
      <c r="T37" s="199"/>
      <c r="U37" s="799"/>
      <c r="V37" s="199"/>
      <c r="W37" s="199"/>
      <c r="X37" s="199"/>
      <c r="Y37" s="199"/>
      <c r="Z37" s="77"/>
      <c r="AA37" s="799"/>
      <c r="AB37" s="199"/>
      <c r="AC37" s="244"/>
      <c r="AD37" s="78"/>
      <c r="AE37" s="199"/>
      <c r="AF37" s="244"/>
      <c r="AG37" s="78"/>
      <c r="AH37" s="199"/>
      <c r="AI37" s="199"/>
      <c r="AJ37" s="321"/>
      <c r="AK37" s="199"/>
      <c r="AL37" s="321"/>
      <c r="AM37" s="321"/>
      <c r="AN37" s="199"/>
      <c r="AO37" s="63"/>
      <c r="AP37" s="79">
        <f t="shared" si="5"/>
        <v>0</v>
      </c>
      <c r="AQ37" s="1211"/>
      <c r="AR37" s="1335"/>
      <c r="AS37" s="1150"/>
      <c r="AT37" s="834"/>
    </row>
    <row r="38" spans="2:46" s="36" customFormat="1" ht="60" hidden="1" customHeight="1" thickTop="1" x14ac:dyDescent="0.2">
      <c r="B38" s="1201">
        <v>4</v>
      </c>
      <c r="C38" s="1165" t="s">
        <v>57</v>
      </c>
      <c r="D38" s="1187" t="s">
        <v>58</v>
      </c>
      <c r="E38" s="1203" t="s">
        <v>59</v>
      </c>
      <c r="F38" s="1189">
        <v>200</v>
      </c>
      <c r="G38" s="49" t="s">
        <v>20</v>
      </c>
      <c r="H38" s="574"/>
      <c r="I38" s="80"/>
      <c r="J38" s="800"/>
      <c r="K38" s="200"/>
      <c r="L38" s="200"/>
      <c r="M38" s="200"/>
      <c r="N38" s="200"/>
      <c r="O38" s="81"/>
      <c r="P38" s="800"/>
      <c r="Q38" s="200"/>
      <c r="R38" s="200"/>
      <c r="S38" s="200"/>
      <c r="T38" s="200"/>
      <c r="U38" s="800"/>
      <c r="V38" s="200"/>
      <c r="W38" s="200"/>
      <c r="X38" s="200"/>
      <c r="Y38" s="200"/>
      <c r="Z38" s="81"/>
      <c r="AA38" s="800"/>
      <c r="AB38" s="200"/>
      <c r="AC38" s="245"/>
      <c r="AD38" s="82"/>
      <c r="AE38" s="200"/>
      <c r="AF38" s="245"/>
      <c r="AG38" s="82"/>
      <c r="AH38" s="200"/>
      <c r="AI38" s="200"/>
      <c r="AJ38" s="322"/>
      <c r="AK38" s="200"/>
      <c r="AL38" s="322"/>
      <c r="AM38" s="322"/>
      <c r="AN38" s="200"/>
      <c r="AO38" s="83"/>
      <c r="AP38" s="84">
        <f t="shared" si="5"/>
        <v>0</v>
      </c>
      <c r="AQ38" s="1205" t="s">
        <v>21</v>
      </c>
      <c r="AR38" s="1335"/>
      <c r="AS38" s="1150"/>
      <c r="AT38" s="103"/>
    </row>
    <row r="39" spans="2:46" ht="63.75" hidden="1" customHeight="1" thickBot="1" x14ac:dyDescent="0.25">
      <c r="B39" s="1202"/>
      <c r="C39" s="1174"/>
      <c r="D39" s="1190"/>
      <c r="E39" s="1204"/>
      <c r="F39" s="1192"/>
      <c r="G39" s="109" t="s">
        <v>23</v>
      </c>
      <c r="H39" s="579"/>
      <c r="I39" s="85"/>
      <c r="J39" s="809"/>
      <c r="K39" s="208"/>
      <c r="L39" s="208"/>
      <c r="M39" s="208"/>
      <c r="N39" s="208"/>
      <c r="O39" s="113"/>
      <c r="P39" s="809"/>
      <c r="Q39" s="208"/>
      <c r="R39" s="208"/>
      <c r="S39" s="208"/>
      <c r="T39" s="208"/>
      <c r="U39" s="809"/>
      <c r="V39" s="208"/>
      <c r="W39" s="208"/>
      <c r="X39" s="208"/>
      <c r="Y39" s="208"/>
      <c r="Z39" s="113"/>
      <c r="AA39" s="809"/>
      <c r="AB39" s="208"/>
      <c r="AC39" s="254"/>
      <c r="AD39" s="114"/>
      <c r="AE39" s="208"/>
      <c r="AF39" s="254"/>
      <c r="AG39" s="114"/>
      <c r="AH39" s="208"/>
      <c r="AI39" s="208"/>
      <c r="AJ39" s="330"/>
      <c r="AK39" s="208"/>
      <c r="AL39" s="330"/>
      <c r="AM39" s="330"/>
      <c r="AN39" s="208"/>
      <c r="AO39" s="115"/>
      <c r="AP39" s="116">
        <f t="shared" si="5"/>
        <v>0</v>
      </c>
      <c r="AQ39" s="1185"/>
      <c r="AR39" s="1335"/>
      <c r="AS39" s="1150"/>
      <c r="AT39" s="834"/>
    </row>
    <row r="40" spans="2:46" s="36" customFormat="1" ht="59.25" customHeight="1" thickTop="1" x14ac:dyDescent="0.2">
      <c r="B40" s="1214">
        <v>1</v>
      </c>
      <c r="C40" s="1165" t="s">
        <v>60</v>
      </c>
      <c r="D40" s="1400" t="s">
        <v>61</v>
      </c>
      <c r="E40" s="1168" t="s">
        <v>29</v>
      </c>
      <c r="F40" s="1170">
        <v>250</v>
      </c>
      <c r="G40" s="38" t="s">
        <v>20</v>
      </c>
      <c r="H40" s="550"/>
      <c r="I40" s="97"/>
      <c r="J40" s="824"/>
      <c r="K40" s="209"/>
      <c r="L40" s="209"/>
      <c r="M40" s="209">
        <v>60</v>
      </c>
      <c r="N40" s="651">
        <v>60</v>
      </c>
      <c r="O40" s="789">
        <v>60</v>
      </c>
      <c r="P40" s="810"/>
      <c r="Q40" s="209">
        <v>60</v>
      </c>
      <c r="R40" s="209"/>
      <c r="S40" s="209"/>
      <c r="T40" s="209"/>
      <c r="U40" s="824"/>
      <c r="V40" s="651"/>
      <c r="W40" s="653"/>
      <c r="X40" s="653"/>
      <c r="Y40" s="653"/>
      <c r="Z40" s="707"/>
      <c r="AA40" s="862"/>
      <c r="AB40" s="653"/>
      <c r="AC40" s="639"/>
      <c r="AD40" s="784"/>
      <c r="AE40" s="209"/>
      <c r="AF40" s="249"/>
      <c r="AG40" s="99"/>
      <c r="AH40" s="209"/>
      <c r="AI40" s="209"/>
      <c r="AJ40" s="326">
        <v>0</v>
      </c>
      <c r="AK40" s="209">
        <v>0</v>
      </c>
      <c r="AL40" s="326">
        <v>0</v>
      </c>
      <c r="AM40" s="326"/>
      <c r="AN40" s="209"/>
      <c r="AO40" s="100"/>
      <c r="AP40" s="102">
        <f t="shared" si="5"/>
        <v>240</v>
      </c>
      <c r="AQ40" s="1332">
        <f>SUBTOTAL(9, H40:AF40)</f>
        <v>240</v>
      </c>
      <c r="AS40" s="1150"/>
      <c r="AT40" s="1157"/>
    </row>
    <row r="41" spans="2:46" s="36" customFormat="1" ht="59.25" customHeight="1" x14ac:dyDescent="0.2">
      <c r="B41" s="1193"/>
      <c r="C41" s="1177"/>
      <c r="D41" s="1401"/>
      <c r="E41" s="1221"/>
      <c r="F41" s="1189"/>
      <c r="G41" s="117" t="s">
        <v>23</v>
      </c>
      <c r="H41" s="549">
        <v>40</v>
      </c>
      <c r="I41" s="76">
        <v>20</v>
      </c>
      <c r="J41" s="807">
        <v>30</v>
      </c>
      <c r="K41" s="206">
        <v>120</v>
      </c>
      <c r="L41" s="206"/>
      <c r="M41" s="206"/>
      <c r="N41" s="206"/>
      <c r="O41" s="110"/>
      <c r="P41" s="807"/>
      <c r="Q41" s="206"/>
      <c r="R41" s="206"/>
      <c r="S41" s="206"/>
      <c r="T41" s="206"/>
      <c r="U41" s="764"/>
      <c r="V41" s="195"/>
      <c r="W41" s="196"/>
      <c r="X41" s="195"/>
      <c r="Y41" s="206"/>
      <c r="Z41" s="110"/>
      <c r="AA41" s="807"/>
      <c r="AB41" s="206"/>
      <c r="AC41" s="252"/>
      <c r="AD41" s="76"/>
      <c r="AE41" s="206"/>
      <c r="AF41" s="252"/>
      <c r="AG41" s="76"/>
      <c r="AH41" s="206"/>
      <c r="AI41" s="206"/>
      <c r="AJ41" s="328"/>
      <c r="AK41" s="206"/>
      <c r="AL41" s="328"/>
      <c r="AM41" s="328"/>
      <c r="AN41" s="206"/>
      <c r="AO41" s="44"/>
      <c r="AP41" s="47">
        <f t="shared" si="5"/>
        <v>210</v>
      </c>
      <c r="AQ41" s="103"/>
      <c r="AR41" s="11">
        <f>SUBTOTAL(9,H41:AF41)</f>
        <v>210</v>
      </c>
      <c r="AS41" s="1150"/>
      <c r="AT41" s="1157"/>
    </row>
    <row r="42" spans="2:46" ht="63" customHeight="1" x14ac:dyDescent="0.2">
      <c r="B42" s="1193"/>
      <c r="C42" s="1166"/>
      <c r="D42" s="1411"/>
      <c r="E42" s="1169"/>
      <c r="F42" s="1171"/>
      <c r="G42" s="289" t="s">
        <v>137</v>
      </c>
      <c r="H42" s="544">
        <v>60</v>
      </c>
      <c r="I42" s="291">
        <v>60</v>
      </c>
      <c r="J42" s="797">
        <v>60</v>
      </c>
      <c r="K42" s="293"/>
      <c r="L42" s="293"/>
      <c r="M42" s="293"/>
      <c r="N42" s="293"/>
      <c r="O42" s="290"/>
      <c r="P42" s="797"/>
      <c r="Q42" s="293"/>
      <c r="R42" s="293"/>
      <c r="S42" s="293"/>
      <c r="T42" s="293"/>
      <c r="U42" s="797"/>
      <c r="V42" s="293"/>
      <c r="W42" s="293"/>
      <c r="X42" s="293"/>
      <c r="Y42" s="293"/>
      <c r="Z42" s="290"/>
      <c r="AA42" s="797"/>
      <c r="AB42" s="293"/>
      <c r="AC42" s="292"/>
      <c r="AD42" s="291"/>
      <c r="AE42" s="293"/>
      <c r="AF42" s="292"/>
      <c r="AG42" s="291"/>
      <c r="AH42" s="293"/>
      <c r="AI42" s="293"/>
      <c r="AJ42" s="320"/>
      <c r="AK42" s="293"/>
      <c r="AL42" s="320"/>
      <c r="AM42" s="320"/>
      <c r="AN42" s="293"/>
      <c r="AO42" s="291"/>
      <c r="AP42" s="294">
        <f t="shared" si="5"/>
        <v>180</v>
      </c>
      <c r="AQ42" s="1121"/>
      <c r="AR42" s="1334"/>
      <c r="AS42" s="1150"/>
      <c r="AT42" s="1157"/>
    </row>
    <row r="43" spans="2:46" s="36" customFormat="1" ht="58.25" customHeight="1" x14ac:dyDescent="0.2">
      <c r="B43" s="1193"/>
      <c r="C43" s="1173" t="s">
        <v>60</v>
      </c>
      <c r="D43" s="1398" t="s">
        <v>63</v>
      </c>
      <c r="E43" s="1222" t="s">
        <v>29</v>
      </c>
      <c r="F43" s="1171"/>
      <c r="G43" s="49" t="s">
        <v>20</v>
      </c>
      <c r="H43" s="550"/>
      <c r="I43" s="97"/>
      <c r="J43" s="811"/>
      <c r="K43" s="210"/>
      <c r="L43" s="210"/>
      <c r="M43" s="210"/>
      <c r="N43" s="210"/>
      <c r="O43" s="118"/>
      <c r="P43" s="811"/>
      <c r="Q43" s="210"/>
      <c r="R43" s="210"/>
      <c r="S43" s="210"/>
      <c r="T43" s="210"/>
      <c r="U43" s="811"/>
      <c r="V43" s="210"/>
      <c r="W43" s="570"/>
      <c r="X43" s="210"/>
      <c r="Y43" s="210"/>
      <c r="Z43" s="60"/>
      <c r="AA43" s="796"/>
      <c r="AB43" s="210">
        <v>60</v>
      </c>
      <c r="AC43" s="255"/>
      <c r="AD43" s="97"/>
      <c r="AE43" s="210"/>
      <c r="AF43" s="255"/>
      <c r="AG43" s="97"/>
      <c r="AH43" s="210"/>
      <c r="AI43" s="210"/>
      <c r="AJ43" s="331"/>
      <c r="AK43" s="210"/>
      <c r="AL43" s="331"/>
      <c r="AM43" s="331"/>
      <c r="AN43" s="210"/>
      <c r="AO43" s="59"/>
      <c r="AP43" s="61">
        <f t="shared" si="5"/>
        <v>60</v>
      </c>
      <c r="AQ43" s="1332">
        <f>SUBTOTAL(9, H43:AF43)</f>
        <v>60</v>
      </c>
      <c r="AS43" s="1150"/>
      <c r="AT43" s="1157"/>
    </row>
    <row r="44" spans="2:46" s="36" customFormat="1" ht="58.25" customHeight="1" x14ac:dyDescent="0.2">
      <c r="B44" s="1193"/>
      <c r="C44" s="1177"/>
      <c r="D44" s="1406"/>
      <c r="E44" s="1223"/>
      <c r="F44" s="1192"/>
      <c r="G44" s="109" t="s">
        <v>23</v>
      </c>
      <c r="H44" s="366"/>
      <c r="I44" s="94"/>
      <c r="J44" s="803"/>
      <c r="K44" s="203"/>
      <c r="L44" s="203"/>
      <c r="M44" s="203"/>
      <c r="N44" s="203"/>
      <c r="O44" s="93"/>
      <c r="P44" s="803"/>
      <c r="Q44" s="203"/>
      <c r="R44" s="203"/>
      <c r="S44" s="203"/>
      <c r="T44" s="203"/>
      <c r="U44" s="803">
        <v>30</v>
      </c>
      <c r="V44" s="203">
        <v>10</v>
      </c>
      <c r="W44" s="203">
        <v>10</v>
      </c>
      <c r="X44" s="203">
        <v>10</v>
      </c>
      <c r="Y44" s="203"/>
      <c r="Z44" s="93"/>
      <c r="AA44" s="803"/>
      <c r="AB44" s="203"/>
      <c r="AC44" s="248"/>
      <c r="AD44" s="94"/>
      <c r="AE44" s="203"/>
      <c r="AF44" s="248"/>
      <c r="AG44" s="94"/>
      <c r="AH44" s="203"/>
      <c r="AI44" s="203"/>
      <c r="AJ44" s="325"/>
      <c r="AK44" s="203"/>
      <c r="AL44" s="325"/>
      <c r="AM44" s="325"/>
      <c r="AN44" s="203"/>
      <c r="AO44" s="56"/>
      <c r="AP44" s="57">
        <f t="shared" si="5"/>
        <v>60</v>
      </c>
      <c r="AQ44" s="103"/>
      <c r="AR44" s="11">
        <f>SUBTOTAL(9,H44:AF44)</f>
        <v>60</v>
      </c>
      <c r="AS44" s="1150"/>
      <c r="AT44" s="1157"/>
    </row>
    <row r="45" spans="2:46" ht="63" customHeight="1" thickBot="1" x14ac:dyDescent="0.25">
      <c r="B45" s="1206"/>
      <c r="C45" s="1166"/>
      <c r="D45" s="1411"/>
      <c r="E45" s="1223"/>
      <c r="F45" s="1192"/>
      <c r="G45" s="283" t="s">
        <v>137</v>
      </c>
      <c r="H45" s="551"/>
      <c r="I45" s="296"/>
      <c r="J45" s="812"/>
      <c r="K45" s="298"/>
      <c r="L45" s="298"/>
      <c r="M45" s="298"/>
      <c r="N45" s="298"/>
      <c r="O45" s="295"/>
      <c r="P45" s="812"/>
      <c r="Q45" s="298"/>
      <c r="R45" s="298"/>
      <c r="S45" s="298"/>
      <c r="T45" s="298"/>
      <c r="U45" s="812"/>
      <c r="V45" s="298"/>
      <c r="W45" s="298"/>
      <c r="X45" s="298"/>
      <c r="Y45" s="298"/>
      <c r="Z45" s="295"/>
      <c r="AA45" s="812"/>
      <c r="AB45" s="298"/>
      <c r="AC45" s="297"/>
      <c r="AD45" s="296"/>
      <c r="AE45" s="298"/>
      <c r="AF45" s="297"/>
      <c r="AG45" s="296"/>
      <c r="AH45" s="298"/>
      <c r="AI45" s="298"/>
      <c r="AJ45" s="332"/>
      <c r="AK45" s="298"/>
      <c r="AL45" s="332"/>
      <c r="AM45" s="332"/>
      <c r="AN45" s="298"/>
      <c r="AO45" s="296"/>
      <c r="AP45" s="299">
        <f t="shared" si="5"/>
        <v>0</v>
      </c>
      <c r="AQ45" s="1121"/>
      <c r="AR45" s="1334"/>
      <c r="AS45" s="1150"/>
      <c r="AT45" s="1157"/>
    </row>
    <row r="46" spans="2:46" s="36" customFormat="1" ht="60" customHeight="1" thickTop="1" x14ac:dyDescent="0.2">
      <c r="B46" s="1214">
        <v>2</v>
      </c>
      <c r="C46" s="1173" t="s">
        <v>64</v>
      </c>
      <c r="D46" s="1400" t="s">
        <v>65</v>
      </c>
      <c r="E46" s="1168" t="s">
        <v>29</v>
      </c>
      <c r="F46" s="1217">
        <v>250</v>
      </c>
      <c r="G46" s="38" t="s">
        <v>20</v>
      </c>
      <c r="H46" s="547"/>
      <c r="I46" s="100"/>
      <c r="J46" s="804"/>
      <c r="K46" s="204"/>
      <c r="L46" s="204">
        <v>0</v>
      </c>
      <c r="M46" s="204">
        <v>60</v>
      </c>
      <c r="N46" s="204">
        <v>60</v>
      </c>
      <c r="O46" s="101">
        <v>60</v>
      </c>
      <c r="P46" s="804"/>
      <c r="Q46" s="204">
        <v>60</v>
      </c>
      <c r="R46" s="204">
        <v>0</v>
      </c>
      <c r="S46" s="204">
        <v>0</v>
      </c>
      <c r="T46" s="204">
        <v>0</v>
      </c>
      <c r="U46" s="804">
        <v>0</v>
      </c>
      <c r="V46" s="653">
        <v>0</v>
      </c>
      <c r="W46" s="653">
        <v>0</v>
      </c>
      <c r="X46" s="204">
        <v>0</v>
      </c>
      <c r="Y46" s="204">
        <v>0</v>
      </c>
      <c r="Z46" s="101">
        <v>0</v>
      </c>
      <c r="AA46" s="804"/>
      <c r="AB46" s="204">
        <v>0</v>
      </c>
      <c r="AC46" s="256">
        <v>0</v>
      </c>
      <c r="AD46" s="100">
        <v>0</v>
      </c>
      <c r="AE46" s="204">
        <v>0</v>
      </c>
      <c r="AF46" s="256">
        <v>0</v>
      </c>
      <c r="AG46" s="100"/>
      <c r="AH46" s="204"/>
      <c r="AI46" s="204"/>
      <c r="AJ46" s="333">
        <v>0</v>
      </c>
      <c r="AK46" s="204">
        <v>0</v>
      </c>
      <c r="AL46" s="333">
        <v>0</v>
      </c>
      <c r="AM46" s="326"/>
      <c r="AN46" s="209"/>
      <c r="AO46" s="100">
        <v>0</v>
      </c>
      <c r="AP46" s="102">
        <f t="shared" si="5"/>
        <v>240</v>
      </c>
      <c r="AQ46" s="1332">
        <f>SUBTOTAL(9, H46:AF46)</f>
        <v>240</v>
      </c>
      <c r="AS46" s="1150"/>
      <c r="AT46" s="1157"/>
    </row>
    <row r="47" spans="2:46" s="36" customFormat="1" ht="60" customHeight="1" x14ac:dyDescent="0.2">
      <c r="B47" s="1193"/>
      <c r="C47" s="1177"/>
      <c r="D47" s="1401"/>
      <c r="E47" s="1216"/>
      <c r="F47" s="1200"/>
      <c r="G47" s="109" t="s">
        <v>23</v>
      </c>
      <c r="H47" s="945">
        <v>2</v>
      </c>
      <c r="I47" s="76"/>
      <c r="J47" s="764">
        <v>60</v>
      </c>
      <c r="K47" s="196"/>
      <c r="L47" s="196">
        <v>60</v>
      </c>
      <c r="M47" s="196">
        <v>60</v>
      </c>
      <c r="N47" s="196">
        <v>60</v>
      </c>
      <c r="O47" s="55"/>
      <c r="P47" s="764"/>
      <c r="Q47" s="196"/>
      <c r="R47" s="195"/>
      <c r="S47" s="196"/>
      <c r="T47" s="196"/>
      <c r="U47" s="764"/>
      <c r="V47" s="196"/>
      <c r="W47" s="196"/>
      <c r="X47" s="196"/>
      <c r="Y47" s="195"/>
      <c r="Z47" s="55"/>
      <c r="AA47" s="764"/>
      <c r="AB47" s="195"/>
      <c r="AC47" s="241"/>
      <c r="AD47" s="56"/>
      <c r="AE47" s="196"/>
      <c r="AF47" s="241"/>
      <c r="AG47" s="56"/>
      <c r="AH47" s="196"/>
      <c r="AI47" s="196"/>
      <c r="AJ47" s="325">
        <v>0</v>
      </c>
      <c r="AK47" s="203"/>
      <c r="AL47" s="325"/>
      <c r="AM47" s="325"/>
      <c r="AN47" s="203"/>
      <c r="AO47" s="56"/>
      <c r="AP47" s="57">
        <f t="shared" si="5"/>
        <v>242</v>
      </c>
      <c r="AQ47" s="103"/>
      <c r="AR47" s="11">
        <f>SUBTOTAL(9,H47:AF47)</f>
        <v>242</v>
      </c>
      <c r="AS47" s="1150"/>
      <c r="AT47" s="1157"/>
    </row>
    <row r="48" spans="2:46" ht="60" customHeight="1" x14ac:dyDescent="0.2">
      <c r="B48" s="1193"/>
      <c r="C48" s="1166"/>
      <c r="D48" s="1406"/>
      <c r="E48" s="1191"/>
      <c r="F48" s="1200"/>
      <c r="G48" s="289" t="s">
        <v>137</v>
      </c>
      <c r="H48" s="544">
        <v>60</v>
      </c>
      <c r="I48" s="291">
        <v>60</v>
      </c>
      <c r="J48" s="812">
        <v>60</v>
      </c>
      <c r="K48" s="298"/>
      <c r="L48" s="298">
        <v>60</v>
      </c>
      <c r="M48" s="298"/>
      <c r="N48" s="298"/>
      <c r="O48" s="295"/>
      <c r="P48" s="812"/>
      <c r="Q48" s="298"/>
      <c r="R48" s="293"/>
      <c r="S48" s="298"/>
      <c r="T48" s="298"/>
      <c r="U48" s="812"/>
      <c r="V48" s="298"/>
      <c r="W48" s="298"/>
      <c r="X48" s="298"/>
      <c r="Y48" s="298"/>
      <c r="Z48" s="295"/>
      <c r="AA48" s="812"/>
      <c r="AB48" s="298"/>
      <c r="AC48" s="297"/>
      <c r="AD48" s="296"/>
      <c r="AE48" s="298"/>
      <c r="AF48" s="297"/>
      <c r="AG48" s="296"/>
      <c r="AH48" s="298"/>
      <c r="AI48" s="298"/>
      <c r="AJ48" s="332"/>
      <c r="AK48" s="298"/>
      <c r="AL48" s="332"/>
      <c r="AM48" s="332"/>
      <c r="AN48" s="298"/>
      <c r="AO48" s="296"/>
      <c r="AP48" s="299">
        <f t="shared" si="5"/>
        <v>240</v>
      </c>
      <c r="AQ48" s="1121"/>
      <c r="AR48" s="1334"/>
      <c r="AS48" s="1150"/>
      <c r="AT48" s="1157"/>
    </row>
    <row r="49" spans="2:46" s="36" customFormat="1" ht="60" customHeight="1" x14ac:dyDescent="0.2">
      <c r="B49" s="1193"/>
      <c r="C49" s="1173" t="s">
        <v>64</v>
      </c>
      <c r="D49" s="1398" t="s">
        <v>66</v>
      </c>
      <c r="E49" s="1222" t="s">
        <v>29</v>
      </c>
      <c r="F49" s="1200"/>
      <c r="G49" s="49" t="s">
        <v>20</v>
      </c>
      <c r="H49" s="550"/>
      <c r="I49" s="97"/>
      <c r="J49" s="811"/>
      <c r="K49" s="210"/>
      <c r="L49" s="210">
        <v>0</v>
      </c>
      <c r="M49" s="210">
        <v>0</v>
      </c>
      <c r="N49" s="210">
        <v>0</v>
      </c>
      <c r="O49" s="118">
        <v>0</v>
      </c>
      <c r="P49" s="811"/>
      <c r="Q49" s="210">
        <v>0</v>
      </c>
      <c r="R49" s="210">
        <v>0</v>
      </c>
      <c r="S49" s="210">
        <v>0</v>
      </c>
      <c r="T49" s="210">
        <v>0</v>
      </c>
      <c r="U49" s="811">
        <v>0</v>
      </c>
      <c r="V49" s="210">
        <v>0</v>
      </c>
      <c r="W49" s="570">
        <v>0</v>
      </c>
      <c r="X49" s="197">
        <v>0</v>
      </c>
      <c r="Y49" s="197">
        <v>0</v>
      </c>
      <c r="Z49" s="60">
        <v>0</v>
      </c>
      <c r="AA49" s="796"/>
      <c r="AB49" s="197">
        <v>60</v>
      </c>
      <c r="AC49" s="255">
        <v>0</v>
      </c>
      <c r="AD49" s="97">
        <v>0</v>
      </c>
      <c r="AE49" s="210">
        <v>0</v>
      </c>
      <c r="AF49" s="255">
        <v>0</v>
      </c>
      <c r="AG49" s="97"/>
      <c r="AH49" s="210"/>
      <c r="AI49" s="210"/>
      <c r="AJ49" s="331"/>
      <c r="AK49" s="210"/>
      <c r="AL49" s="331"/>
      <c r="AM49" s="331"/>
      <c r="AN49" s="210"/>
      <c r="AO49" s="59">
        <v>0</v>
      </c>
      <c r="AP49" s="119">
        <f t="shared" si="5"/>
        <v>60</v>
      </c>
      <c r="AQ49" s="1332">
        <f>SUBTOTAL(9, H49:AF49)</f>
        <v>60</v>
      </c>
      <c r="AS49" s="1150"/>
      <c r="AT49" s="1157"/>
    </row>
    <row r="50" spans="2:46" s="36" customFormat="1" ht="60" customHeight="1" x14ac:dyDescent="0.2">
      <c r="B50" s="1193"/>
      <c r="C50" s="1177"/>
      <c r="D50" s="1406"/>
      <c r="E50" s="1223"/>
      <c r="F50" s="1200"/>
      <c r="G50" s="109" t="s">
        <v>23</v>
      </c>
      <c r="H50" s="366"/>
      <c r="I50" s="94"/>
      <c r="J50" s="764"/>
      <c r="K50" s="196"/>
      <c r="L50" s="196"/>
      <c r="M50" s="196"/>
      <c r="N50" s="196"/>
      <c r="O50" s="55"/>
      <c r="P50" s="764"/>
      <c r="Q50" s="196"/>
      <c r="R50" s="196"/>
      <c r="S50" s="196"/>
      <c r="T50" s="196"/>
      <c r="U50" s="764"/>
      <c r="V50" s="196"/>
      <c r="W50" s="196"/>
      <c r="X50" s="196"/>
      <c r="Y50" s="196">
        <v>60</v>
      </c>
      <c r="Z50" s="55"/>
      <c r="AA50" s="764"/>
      <c r="AB50" s="196"/>
      <c r="AC50" s="241"/>
      <c r="AD50" s="56"/>
      <c r="AE50" s="196"/>
      <c r="AF50" s="241"/>
      <c r="AG50" s="56"/>
      <c r="AH50" s="196"/>
      <c r="AI50" s="196"/>
      <c r="AJ50" s="318"/>
      <c r="AK50" s="203"/>
      <c r="AL50" s="325"/>
      <c r="AM50" s="325"/>
      <c r="AN50" s="203"/>
      <c r="AO50" s="56"/>
      <c r="AP50" s="282">
        <f t="shared" si="5"/>
        <v>60</v>
      </c>
      <c r="AQ50" s="103"/>
      <c r="AR50" s="11">
        <f>SUBTOTAL(9,H50:AF50)</f>
        <v>60</v>
      </c>
      <c r="AS50" s="1150"/>
      <c r="AT50" s="1157"/>
    </row>
    <row r="51" spans="2:46" ht="60" customHeight="1" thickBot="1" x14ac:dyDescent="0.25">
      <c r="B51" s="1206"/>
      <c r="C51" s="1174"/>
      <c r="D51" s="1410"/>
      <c r="E51" s="1224"/>
      <c r="F51" s="1209"/>
      <c r="G51" s="283" t="s">
        <v>137</v>
      </c>
      <c r="H51" s="548"/>
      <c r="I51" s="285"/>
      <c r="J51" s="805"/>
      <c r="K51" s="287"/>
      <c r="L51" s="287"/>
      <c r="M51" s="287"/>
      <c r="N51" s="287"/>
      <c r="O51" s="284"/>
      <c r="P51" s="805"/>
      <c r="Q51" s="287"/>
      <c r="R51" s="287"/>
      <c r="S51" s="287"/>
      <c r="T51" s="287"/>
      <c r="U51" s="805"/>
      <c r="V51" s="287"/>
      <c r="W51" s="287">
        <v>60</v>
      </c>
      <c r="X51" s="287"/>
      <c r="Y51" s="287"/>
      <c r="Z51" s="284"/>
      <c r="AA51" s="805"/>
      <c r="AB51" s="287"/>
      <c r="AC51" s="286"/>
      <c r="AD51" s="285"/>
      <c r="AE51" s="287"/>
      <c r="AF51" s="286"/>
      <c r="AG51" s="285"/>
      <c r="AH51" s="287"/>
      <c r="AI51" s="287"/>
      <c r="AJ51" s="327"/>
      <c r="AK51" s="287"/>
      <c r="AL51" s="327"/>
      <c r="AM51" s="327"/>
      <c r="AN51" s="287"/>
      <c r="AO51" s="285"/>
      <c r="AP51" s="300">
        <f t="shared" si="5"/>
        <v>60</v>
      </c>
      <c r="AQ51" s="1121"/>
      <c r="AR51" s="1334"/>
      <c r="AS51" s="1150"/>
      <c r="AT51" s="1157"/>
    </row>
    <row r="52" spans="2:46" ht="60" customHeight="1" thickTop="1" x14ac:dyDescent="0.2">
      <c r="B52" s="1214">
        <v>3</v>
      </c>
      <c r="C52" s="1165" t="s">
        <v>67</v>
      </c>
      <c r="D52" s="1400" t="s">
        <v>150</v>
      </c>
      <c r="E52" s="1168" t="s">
        <v>69</v>
      </c>
      <c r="F52" s="1170">
        <v>160</v>
      </c>
      <c r="G52" s="38" t="s">
        <v>20</v>
      </c>
      <c r="H52" s="545"/>
      <c r="I52" s="944">
        <v>56</v>
      </c>
      <c r="J52" s="912">
        <v>42</v>
      </c>
      <c r="K52" s="907"/>
      <c r="L52" s="222">
        <v>50</v>
      </c>
      <c r="M52" s="222">
        <v>50</v>
      </c>
      <c r="N52" s="222">
        <v>97</v>
      </c>
      <c r="O52" s="183">
        <v>92</v>
      </c>
      <c r="P52" s="813"/>
      <c r="Q52" s="222">
        <v>55</v>
      </c>
      <c r="R52" s="222">
        <v>60</v>
      </c>
      <c r="S52" s="222">
        <v>50</v>
      </c>
      <c r="T52" s="222">
        <v>56</v>
      </c>
      <c r="U52" s="813">
        <v>43</v>
      </c>
      <c r="V52" s="222">
        <v>54</v>
      </c>
      <c r="W52" s="222">
        <v>53</v>
      </c>
      <c r="X52" s="222">
        <v>55</v>
      </c>
      <c r="Y52" s="222">
        <v>56</v>
      </c>
      <c r="Z52" s="183">
        <v>58</v>
      </c>
      <c r="AA52" s="813"/>
      <c r="AB52" s="222">
        <v>49</v>
      </c>
      <c r="AC52" s="257">
        <v>43</v>
      </c>
      <c r="AD52" s="70">
        <v>58</v>
      </c>
      <c r="AE52" s="222">
        <v>58</v>
      </c>
      <c r="AF52" s="257">
        <v>48</v>
      </c>
      <c r="AG52" s="654"/>
      <c r="AH52" s="646"/>
      <c r="AI52" s="222"/>
      <c r="AJ52" s="334"/>
      <c r="AK52" s="223"/>
      <c r="AL52" s="363"/>
      <c r="AM52" s="344"/>
      <c r="AN52" s="224"/>
      <c r="AO52" s="83"/>
      <c r="AP52" s="121">
        <f t="shared" si="5"/>
        <v>1183</v>
      </c>
      <c r="AQ52" s="1332">
        <f>SUBTOTAL(9, H52:AF52)</f>
        <v>1183</v>
      </c>
      <c r="AR52" s="36"/>
      <c r="AS52" s="1150"/>
      <c r="AT52" s="840"/>
    </row>
    <row r="53" spans="2:46" ht="60" customHeight="1" x14ac:dyDescent="0.2">
      <c r="B53" s="1193"/>
      <c r="C53" s="1177"/>
      <c r="D53" s="1404"/>
      <c r="E53" s="1221"/>
      <c r="F53" s="1189"/>
      <c r="G53" s="109" t="s">
        <v>23</v>
      </c>
      <c r="H53" s="549">
        <v>56</v>
      </c>
      <c r="I53" s="76">
        <v>92</v>
      </c>
      <c r="J53" s="677">
        <v>50</v>
      </c>
      <c r="K53" s="195"/>
      <c r="L53" s="195">
        <v>97</v>
      </c>
      <c r="M53" s="195">
        <v>52</v>
      </c>
      <c r="N53" s="195"/>
      <c r="O53" s="45">
        <v>60</v>
      </c>
      <c r="P53" s="677"/>
      <c r="Q53" s="195">
        <v>50</v>
      </c>
      <c r="R53" s="195">
        <v>56</v>
      </c>
      <c r="S53" s="195">
        <v>43</v>
      </c>
      <c r="T53" s="195">
        <v>54</v>
      </c>
      <c r="U53" s="677">
        <v>53</v>
      </c>
      <c r="V53" s="195">
        <v>55</v>
      </c>
      <c r="W53" s="195">
        <v>56</v>
      </c>
      <c r="X53" s="195">
        <v>58</v>
      </c>
      <c r="Y53" s="195"/>
      <c r="Z53" s="45"/>
      <c r="AA53" s="677"/>
      <c r="AB53" s="195">
        <v>58</v>
      </c>
      <c r="AC53" s="239">
        <v>58</v>
      </c>
      <c r="AD53" s="44">
        <v>48</v>
      </c>
      <c r="AE53" s="195"/>
      <c r="AF53" s="239"/>
      <c r="AG53" s="44"/>
      <c r="AH53" s="195"/>
      <c r="AI53" s="195"/>
      <c r="AJ53" s="317"/>
      <c r="AK53" s="206"/>
      <c r="AL53" s="328"/>
      <c r="AM53" s="328"/>
      <c r="AN53" s="206"/>
      <c r="AO53" s="44"/>
      <c r="AP53" s="47">
        <f t="shared" si="5"/>
        <v>996</v>
      </c>
      <c r="AQ53" s="103"/>
      <c r="AR53" s="11">
        <f>SUBTOTAL(9,H53:AF53)</f>
        <v>996</v>
      </c>
      <c r="AS53" s="1150"/>
      <c r="AT53" s="840"/>
    </row>
    <row r="54" spans="2:46" ht="60" customHeight="1" x14ac:dyDescent="0.2">
      <c r="B54" s="1193"/>
      <c r="C54" s="1166"/>
      <c r="D54" s="1398"/>
      <c r="E54" s="1169"/>
      <c r="F54" s="1171"/>
      <c r="G54" s="521" t="s">
        <v>137</v>
      </c>
      <c r="H54" s="544">
        <v>42</v>
      </c>
      <c r="I54" s="291">
        <v>50</v>
      </c>
      <c r="J54" s="797">
        <v>50</v>
      </c>
      <c r="K54" s="293"/>
      <c r="L54" s="293">
        <v>97</v>
      </c>
      <c r="M54" s="293">
        <v>92</v>
      </c>
      <c r="N54" s="293">
        <v>55</v>
      </c>
      <c r="O54" s="290">
        <v>60</v>
      </c>
      <c r="P54" s="797"/>
      <c r="Q54" s="293">
        <v>50</v>
      </c>
      <c r="R54" s="293">
        <v>56</v>
      </c>
      <c r="S54" s="293">
        <v>43</v>
      </c>
      <c r="T54" s="293">
        <v>54</v>
      </c>
      <c r="U54" s="797">
        <v>53</v>
      </c>
      <c r="V54" s="293">
        <v>55</v>
      </c>
      <c r="W54" s="293">
        <v>56</v>
      </c>
      <c r="X54" s="293">
        <v>58</v>
      </c>
      <c r="Y54" s="293">
        <v>49</v>
      </c>
      <c r="Z54" s="290">
        <v>43</v>
      </c>
      <c r="AA54" s="797"/>
      <c r="AB54" s="293">
        <v>58</v>
      </c>
      <c r="AC54" s="292">
        <v>58</v>
      </c>
      <c r="AD54" s="291">
        <v>48</v>
      </c>
      <c r="AE54" s="293"/>
      <c r="AF54" s="292"/>
      <c r="AG54" s="291"/>
      <c r="AH54" s="293"/>
      <c r="AI54" s="293"/>
      <c r="AJ54" s="320"/>
      <c r="AK54" s="293"/>
      <c r="AL54" s="320"/>
      <c r="AM54" s="320"/>
      <c r="AN54" s="293"/>
      <c r="AO54" s="291"/>
      <c r="AP54" s="294">
        <f t="shared" si="5"/>
        <v>1127</v>
      </c>
      <c r="AQ54" s="1121"/>
      <c r="AR54" s="1334"/>
      <c r="AS54" s="1150"/>
      <c r="AT54" s="840"/>
    </row>
    <row r="55" spans="2:46" s="36" customFormat="1" ht="60" customHeight="1" x14ac:dyDescent="0.2">
      <c r="B55" s="1193"/>
      <c r="C55" s="1177" t="s">
        <v>67</v>
      </c>
      <c r="D55" s="1404" t="s">
        <v>68</v>
      </c>
      <c r="E55" s="1221" t="s">
        <v>69</v>
      </c>
      <c r="F55" s="1189">
        <v>180</v>
      </c>
      <c r="G55" s="67" t="s">
        <v>20</v>
      </c>
      <c r="H55" s="583"/>
      <c r="I55" s="929"/>
      <c r="J55" s="813"/>
      <c r="K55" s="222"/>
      <c r="L55" s="222"/>
      <c r="M55" s="222"/>
      <c r="N55" s="222"/>
      <c r="O55" s="183"/>
      <c r="P55" s="813"/>
      <c r="Q55" s="222"/>
      <c r="R55" s="222"/>
      <c r="S55" s="222"/>
      <c r="T55" s="222"/>
      <c r="U55" s="813"/>
      <c r="V55" s="222"/>
      <c r="W55" s="222"/>
      <c r="X55" s="222"/>
      <c r="Y55" s="222"/>
      <c r="Z55" s="183"/>
      <c r="AA55" s="813"/>
      <c r="AB55" s="222"/>
      <c r="AC55" s="257"/>
      <c r="AD55" s="164"/>
      <c r="AE55" s="223"/>
      <c r="AF55" s="268"/>
      <c r="AG55" s="164"/>
      <c r="AH55" s="223"/>
      <c r="AI55" s="223"/>
      <c r="AJ55" s="343"/>
      <c r="AK55" s="223"/>
      <c r="AL55" s="343"/>
      <c r="AM55" s="344"/>
      <c r="AN55" s="224"/>
      <c r="AO55" s="83"/>
      <c r="AP55" s="121">
        <f t="shared" si="5"/>
        <v>0</v>
      </c>
      <c r="AQ55" s="1332">
        <f>SUBTOTAL(9, H55:AF55)</f>
        <v>0</v>
      </c>
      <c r="AS55" s="1150"/>
    </row>
    <row r="56" spans="2:46" s="36" customFormat="1" ht="60" customHeight="1" x14ac:dyDescent="0.2">
      <c r="B56" s="1193"/>
      <c r="C56" s="1177"/>
      <c r="D56" s="1404"/>
      <c r="E56" s="1221"/>
      <c r="F56" s="1189"/>
      <c r="G56" s="109" t="s">
        <v>23</v>
      </c>
      <c r="H56" s="549"/>
      <c r="I56" s="76"/>
      <c r="J56" s="677"/>
      <c r="K56" s="195"/>
      <c r="L56" s="195"/>
      <c r="M56" s="195"/>
      <c r="N56" s="195"/>
      <c r="O56" s="45"/>
      <c r="P56" s="677"/>
      <c r="Q56" s="195"/>
      <c r="R56" s="193"/>
      <c r="S56" s="195"/>
      <c r="T56" s="195"/>
      <c r="U56" s="677"/>
      <c r="V56" s="193">
        <v>10</v>
      </c>
      <c r="W56" s="195"/>
      <c r="X56" s="193"/>
      <c r="Y56" s="195"/>
      <c r="Z56" s="45"/>
      <c r="AA56" s="677"/>
      <c r="AB56" s="195"/>
      <c r="AC56" s="239"/>
      <c r="AD56" s="44"/>
      <c r="AE56" s="195"/>
      <c r="AF56" s="239"/>
      <c r="AG56" s="44"/>
      <c r="AH56" s="195"/>
      <c r="AI56" s="195"/>
      <c r="AJ56" s="317"/>
      <c r="AK56" s="206"/>
      <c r="AL56" s="328"/>
      <c r="AM56" s="328"/>
      <c r="AN56" s="206"/>
      <c r="AO56" s="44"/>
      <c r="AP56" s="47">
        <f t="shared" si="5"/>
        <v>10</v>
      </c>
      <c r="AQ56" s="103"/>
      <c r="AR56" s="11">
        <f>SUBTOTAL(9,H56:AF56)</f>
        <v>10</v>
      </c>
      <c r="AS56" s="1150"/>
    </row>
    <row r="57" spans="2:46" ht="60" customHeight="1" thickBot="1" x14ac:dyDescent="0.25">
      <c r="B57" s="1206"/>
      <c r="C57" s="1166"/>
      <c r="D57" s="1398"/>
      <c r="E57" s="1169"/>
      <c r="F57" s="1171"/>
      <c r="G57" s="289" t="s">
        <v>137</v>
      </c>
      <c r="H57" s="544"/>
      <c r="I57" s="291"/>
      <c r="J57" s="797"/>
      <c r="K57" s="293"/>
      <c r="L57" s="293"/>
      <c r="M57" s="293"/>
      <c r="N57" s="293"/>
      <c r="O57" s="290"/>
      <c r="P57" s="797"/>
      <c r="Q57" s="293"/>
      <c r="R57" s="293"/>
      <c r="S57" s="293"/>
      <c r="T57" s="293"/>
      <c r="U57" s="797"/>
      <c r="V57" s="293">
        <v>10</v>
      </c>
      <c r="W57" s="293"/>
      <c r="X57" s="293"/>
      <c r="Y57" s="293"/>
      <c r="Z57" s="290"/>
      <c r="AA57" s="797"/>
      <c r="AB57" s="293"/>
      <c r="AC57" s="292"/>
      <c r="AD57" s="291"/>
      <c r="AE57" s="293"/>
      <c r="AF57" s="292"/>
      <c r="AG57" s="291"/>
      <c r="AH57" s="293"/>
      <c r="AI57" s="293"/>
      <c r="AJ57" s="320"/>
      <c r="AK57" s="293"/>
      <c r="AL57" s="320"/>
      <c r="AM57" s="320"/>
      <c r="AN57" s="293"/>
      <c r="AO57" s="291"/>
      <c r="AP57" s="294">
        <f t="shared" si="5"/>
        <v>10</v>
      </c>
      <c r="AQ57" s="1121"/>
      <c r="AR57" s="1334"/>
      <c r="AS57" s="1150"/>
    </row>
    <row r="58" spans="2:46" s="36" customFormat="1" ht="60" hidden="1" customHeight="1" thickTop="1" x14ac:dyDescent="0.2">
      <c r="B58" s="1162">
        <v>6</v>
      </c>
      <c r="C58" s="1165" t="s">
        <v>70</v>
      </c>
      <c r="D58" s="1167" t="s">
        <v>71</v>
      </c>
      <c r="E58" s="1229" t="s">
        <v>38</v>
      </c>
      <c r="F58" s="1170">
        <v>106</v>
      </c>
      <c r="G58" s="38" t="s">
        <v>20</v>
      </c>
      <c r="H58" s="552"/>
      <c r="I58" s="123"/>
      <c r="J58" s="815"/>
      <c r="K58" s="212"/>
      <c r="L58" s="566"/>
      <c r="M58" s="566"/>
      <c r="N58" s="211"/>
      <c r="O58" s="126"/>
      <c r="P58" s="814"/>
      <c r="Q58" s="211"/>
      <c r="R58" s="211"/>
      <c r="S58" s="211"/>
      <c r="T58" s="211"/>
      <c r="U58" s="814"/>
      <c r="V58" s="211"/>
      <c r="W58" s="211"/>
      <c r="X58" s="211"/>
      <c r="Y58" s="211"/>
      <c r="Z58" s="126"/>
      <c r="AA58" s="814"/>
      <c r="AB58" s="211"/>
      <c r="AC58" s="258"/>
      <c r="AD58" s="125"/>
      <c r="AE58" s="211"/>
      <c r="AF58" s="258"/>
      <c r="AG58" s="125"/>
      <c r="AH58" s="211"/>
      <c r="AI58" s="211"/>
      <c r="AJ58" s="351"/>
      <c r="AK58" s="211"/>
      <c r="AL58" s="351"/>
      <c r="AM58" s="351"/>
      <c r="AN58" s="211"/>
      <c r="AO58" s="107"/>
      <c r="AP58" s="108">
        <f t="shared" si="5"/>
        <v>0</v>
      </c>
      <c r="AQ58" s="1121"/>
      <c r="AR58" s="1121"/>
      <c r="AS58" s="1150"/>
      <c r="AT58" s="103"/>
    </row>
    <row r="59" spans="2:46" s="36" customFormat="1" ht="60" hidden="1" customHeight="1" x14ac:dyDescent="0.2">
      <c r="B59" s="1193"/>
      <c r="C59" s="1177"/>
      <c r="D59" s="1207"/>
      <c r="E59" s="1230"/>
      <c r="F59" s="1200"/>
      <c r="G59" s="109" t="s">
        <v>23</v>
      </c>
      <c r="H59" s="316"/>
      <c r="I59" s="56"/>
      <c r="J59" s="764"/>
      <c r="K59" s="196"/>
      <c r="L59" s="196"/>
      <c r="M59" s="196"/>
      <c r="N59" s="196"/>
      <c r="O59" s="55"/>
      <c r="P59" s="764"/>
      <c r="Q59" s="196"/>
      <c r="R59" s="230"/>
      <c r="S59" s="196"/>
      <c r="T59" s="196"/>
      <c r="U59" s="764"/>
      <c r="V59" s="196"/>
      <c r="W59" s="196"/>
      <c r="X59" s="196"/>
      <c r="Y59" s="196"/>
      <c r="Z59" s="55"/>
      <c r="AA59" s="764"/>
      <c r="AB59" s="196"/>
      <c r="AC59" s="241"/>
      <c r="AD59" s="56"/>
      <c r="AE59" s="196"/>
      <c r="AF59" s="241"/>
      <c r="AG59" s="56"/>
      <c r="AH59" s="196"/>
      <c r="AI59" s="196"/>
      <c r="AJ59" s="325"/>
      <c r="AK59" s="203"/>
      <c r="AL59" s="325"/>
      <c r="AM59" s="325"/>
      <c r="AN59" s="203"/>
      <c r="AO59" s="160"/>
      <c r="AP59" s="57">
        <f t="shared" si="5"/>
        <v>0</v>
      </c>
      <c r="AQ59" s="1121"/>
      <c r="AR59" s="1121"/>
      <c r="AS59" s="1150"/>
      <c r="AT59" s="103"/>
    </row>
    <row r="60" spans="2:46" ht="60" hidden="1" customHeight="1" thickBot="1" x14ac:dyDescent="0.25">
      <c r="B60" s="1227"/>
      <c r="C60" s="1228"/>
      <c r="D60" s="1215"/>
      <c r="E60" s="1231"/>
      <c r="F60" s="1232"/>
      <c r="G60" s="309" t="s">
        <v>137</v>
      </c>
      <c r="H60" s="368"/>
      <c r="I60" s="311"/>
      <c r="J60" s="772"/>
      <c r="K60" s="313"/>
      <c r="L60" s="313"/>
      <c r="M60" s="313"/>
      <c r="N60" s="313"/>
      <c r="O60" s="310"/>
      <c r="P60" s="772"/>
      <c r="Q60" s="313"/>
      <c r="R60" s="313"/>
      <c r="S60" s="313"/>
      <c r="T60" s="313"/>
      <c r="U60" s="772"/>
      <c r="V60" s="313"/>
      <c r="W60" s="313"/>
      <c r="X60" s="313"/>
      <c r="Y60" s="313"/>
      <c r="Z60" s="310"/>
      <c r="AA60" s="772"/>
      <c r="AB60" s="313"/>
      <c r="AC60" s="312"/>
      <c r="AD60" s="311"/>
      <c r="AE60" s="313"/>
      <c r="AF60" s="312"/>
      <c r="AG60" s="311"/>
      <c r="AH60" s="313"/>
      <c r="AI60" s="313"/>
      <c r="AJ60" s="335"/>
      <c r="AK60" s="313"/>
      <c r="AL60" s="335"/>
      <c r="AM60" s="335"/>
      <c r="AN60" s="313"/>
      <c r="AO60" s="311"/>
      <c r="AP60" s="314">
        <f t="shared" si="5"/>
        <v>0</v>
      </c>
      <c r="AQ60" s="1121"/>
      <c r="AR60" s="1121"/>
      <c r="AS60" s="1150"/>
      <c r="AT60" s="834"/>
    </row>
    <row r="61" spans="2:46" s="36" customFormat="1" ht="60" hidden="1" customHeight="1" thickTop="1" x14ac:dyDescent="0.2">
      <c r="B61" s="1162">
        <v>6</v>
      </c>
      <c r="C61" s="1165" t="s">
        <v>73</v>
      </c>
      <c r="D61" s="1167" t="s">
        <v>74</v>
      </c>
      <c r="E61" s="1236" t="s">
        <v>19</v>
      </c>
      <c r="F61" s="1170">
        <v>100</v>
      </c>
      <c r="G61" s="38" t="s">
        <v>75</v>
      </c>
      <c r="H61" s="552"/>
      <c r="I61" s="123"/>
      <c r="J61" s="815"/>
      <c r="K61" s="212"/>
      <c r="L61" s="212"/>
      <c r="M61" s="212"/>
      <c r="N61" s="212"/>
      <c r="O61" s="706"/>
      <c r="P61" s="923"/>
      <c r="Q61" s="212"/>
      <c r="R61" s="229"/>
      <c r="S61" s="229"/>
      <c r="T61" s="229"/>
      <c r="U61" s="923"/>
      <c r="V61" s="229"/>
      <c r="W61" s="217"/>
      <c r="X61" s="212"/>
      <c r="Y61" s="212"/>
      <c r="Z61" s="124"/>
      <c r="AA61" s="815"/>
      <c r="AB61" s="212"/>
      <c r="AC61" s="259"/>
      <c r="AD61" s="123"/>
      <c r="AE61" s="212"/>
      <c r="AF61" s="259"/>
      <c r="AG61" s="123"/>
      <c r="AH61" s="212"/>
      <c r="AI61" s="212"/>
      <c r="AJ61" s="336"/>
      <c r="AK61" s="212"/>
      <c r="AL61" s="336"/>
      <c r="AM61" s="336"/>
      <c r="AN61" s="212"/>
      <c r="AO61" s="127"/>
      <c r="AP61" s="108">
        <f t="shared" si="5"/>
        <v>0</v>
      </c>
      <c r="AQ61" s="1121"/>
      <c r="AR61" s="1121"/>
      <c r="AS61" s="1150"/>
      <c r="AT61" s="103"/>
    </row>
    <row r="62" spans="2:46" ht="60" hidden="1" customHeight="1" thickBot="1" x14ac:dyDescent="0.25">
      <c r="B62" s="1164"/>
      <c r="C62" s="1174"/>
      <c r="D62" s="1175"/>
      <c r="E62" s="1237"/>
      <c r="F62" s="1172"/>
      <c r="G62" s="92" t="s">
        <v>23</v>
      </c>
      <c r="H62" s="365"/>
      <c r="I62" s="78"/>
      <c r="J62" s="799"/>
      <c r="K62" s="199"/>
      <c r="L62" s="199"/>
      <c r="M62" s="199"/>
      <c r="N62" s="199"/>
      <c r="O62" s="77"/>
      <c r="P62" s="799"/>
      <c r="Q62" s="199"/>
      <c r="R62" s="199"/>
      <c r="S62" s="199"/>
      <c r="T62" s="199"/>
      <c r="U62" s="799"/>
      <c r="V62" s="199"/>
      <c r="W62" s="199"/>
      <c r="X62" s="199"/>
      <c r="Y62" s="199"/>
      <c r="Z62" s="77"/>
      <c r="AA62" s="799"/>
      <c r="AB62" s="199"/>
      <c r="AC62" s="640"/>
      <c r="AD62" s="78"/>
      <c r="AE62" s="199"/>
      <c r="AF62" s="244"/>
      <c r="AG62" s="78"/>
      <c r="AH62" s="199"/>
      <c r="AI62" s="199"/>
      <c r="AJ62" s="321"/>
      <c r="AK62" s="199"/>
      <c r="AL62" s="321"/>
      <c r="AM62" s="321"/>
      <c r="AN62" s="199"/>
      <c r="AO62" s="63"/>
      <c r="AP62" s="79">
        <f t="shared" si="5"/>
        <v>0</v>
      </c>
      <c r="AQ62" s="1121"/>
      <c r="AR62" s="1121"/>
      <c r="AS62" s="1150"/>
      <c r="AT62" s="834"/>
    </row>
    <row r="63" spans="2:46" s="36" customFormat="1" ht="60" hidden="1" customHeight="1" thickTop="1" x14ac:dyDescent="0.2">
      <c r="B63" s="1201">
        <v>3</v>
      </c>
      <c r="C63" s="1165" t="s">
        <v>76</v>
      </c>
      <c r="D63" s="1187" t="s">
        <v>77</v>
      </c>
      <c r="E63" s="1235" t="s">
        <v>19</v>
      </c>
      <c r="F63" s="1189">
        <v>100</v>
      </c>
      <c r="G63" s="67" t="s">
        <v>20</v>
      </c>
      <c r="H63" s="584"/>
      <c r="I63" s="930"/>
      <c r="J63" s="913"/>
      <c r="K63" s="200"/>
      <c r="L63" s="200"/>
      <c r="M63" s="200"/>
      <c r="N63" s="200"/>
      <c r="O63" s="81"/>
      <c r="P63" s="800"/>
      <c r="Q63" s="200"/>
      <c r="R63" s="200"/>
      <c r="S63" s="200"/>
      <c r="T63" s="200"/>
      <c r="U63" s="800"/>
      <c r="V63" s="200"/>
      <c r="W63" s="200"/>
      <c r="X63" s="200"/>
      <c r="Y63" s="200"/>
      <c r="Z63" s="81"/>
      <c r="AA63" s="800"/>
      <c r="AB63" s="200"/>
      <c r="AC63" s="245"/>
      <c r="AD63" s="82"/>
      <c r="AE63" s="200"/>
      <c r="AF63" s="245"/>
      <c r="AG63" s="82"/>
      <c r="AH63" s="200"/>
      <c r="AI63" s="200"/>
      <c r="AJ63" s="322"/>
      <c r="AK63" s="200"/>
      <c r="AL63" s="322"/>
      <c r="AM63" s="322"/>
      <c r="AN63" s="200"/>
      <c r="AO63" s="128"/>
      <c r="AP63" s="84">
        <f t="shared" si="5"/>
        <v>0</v>
      </c>
      <c r="AQ63" s="1121"/>
      <c r="AR63" s="1121"/>
      <c r="AS63" s="1150"/>
      <c r="AT63" s="103"/>
    </row>
    <row r="64" spans="2:46" ht="60" hidden="1" customHeight="1" thickBot="1" x14ac:dyDescent="0.2">
      <c r="B64" s="1202"/>
      <c r="C64" s="1177"/>
      <c r="D64" s="1190"/>
      <c r="E64" s="1223"/>
      <c r="F64" s="1192"/>
      <c r="G64" s="109" t="s">
        <v>23</v>
      </c>
      <c r="H64" s="549"/>
      <c r="I64" s="76"/>
      <c r="J64" s="803"/>
      <c r="K64" s="203"/>
      <c r="L64" s="203"/>
      <c r="M64" s="203"/>
      <c r="N64" s="203"/>
      <c r="O64" s="93"/>
      <c r="P64" s="803"/>
      <c r="Q64" s="203"/>
      <c r="R64" s="203"/>
      <c r="S64" s="203"/>
      <c r="T64" s="203"/>
      <c r="U64" s="803"/>
      <c r="V64" s="203"/>
      <c r="W64" s="203"/>
      <c r="X64" s="203"/>
      <c r="Y64" s="203"/>
      <c r="Z64" s="93"/>
      <c r="AA64" s="803"/>
      <c r="AB64" s="203"/>
      <c r="AC64" s="248"/>
      <c r="AD64" s="94"/>
      <c r="AE64" s="203"/>
      <c r="AF64" s="248"/>
      <c r="AG64" s="94"/>
      <c r="AH64" s="203"/>
      <c r="AI64" s="203"/>
      <c r="AJ64" s="325"/>
      <c r="AK64" s="203"/>
      <c r="AL64" s="325"/>
      <c r="AM64" s="325"/>
      <c r="AN64" s="203"/>
      <c r="AO64" s="56"/>
      <c r="AP64" s="57">
        <f t="shared" si="5"/>
        <v>0</v>
      </c>
      <c r="AQ64" s="1121"/>
      <c r="AR64" s="1121"/>
      <c r="AS64" s="1150"/>
      <c r="AT64" s="834"/>
    </row>
    <row r="65" spans="2:46" s="36" customFormat="1" ht="60" hidden="1" customHeight="1" thickTop="1" x14ac:dyDescent="0.2">
      <c r="B65" s="129">
        <v>6</v>
      </c>
      <c r="C65" s="1165" t="s">
        <v>78</v>
      </c>
      <c r="D65" s="1167" t="s">
        <v>79</v>
      </c>
      <c r="E65" s="130" t="s">
        <v>19</v>
      </c>
      <c r="F65" s="131">
        <v>100</v>
      </c>
      <c r="G65" s="38" t="s">
        <v>20</v>
      </c>
      <c r="H65" s="546"/>
      <c r="I65" s="80"/>
      <c r="J65" s="816"/>
      <c r="K65" s="213"/>
      <c r="L65" s="213"/>
      <c r="M65" s="213"/>
      <c r="N65" s="213"/>
      <c r="O65" s="132"/>
      <c r="P65" s="816"/>
      <c r="Q65" s="213"/>
      <c r="R65" s="213"/>
      <c r="S65" s="213"/>
      <c r="T65" s="213"/>
      <c r="U65" s="816"/>
      <c r="V65" s="213"/>
      <c r="W65" s="213"/>
      <c r="X65" s="213"/>
      <c r="Y65" s="213"/>
      <c r="Z65" s="132"/>
      <c r="AA65" s="816"/>
      <c r="AB65" s="213"/>
      <c r="AC65" s="260"/>
      <c r="AD65" s="133"/>
      <c r="AE65" s="213"/>
      <c r="AF65" s="260"/>
      <c r="AG65" s="133"/>
      <c r="AH65" s="213"/>
      <c r="AI65" s="213"/>
      <c r="AJ65" s="337"/>
      <c r="AK65" s="213"/>
      <c r="AL65" s="337"/>
      <c r="AM65" s="337"/>
      <c r="AN65" s="213"/>
      <c r="AO65" s="134"/>
      <c r="AP65" s="135">
        <f t="shared" si="5"/>
        <v>0</v>
      </c>
      <c r="AQ65" s="1121"/>
      <c r="AR65" s="1121"/>
      <c r="AS65" s="1150"/>
      <c r="AT65" s="103"/>
    </row>
    <row r="66" spans="2:46" ht="60" hidden="1" customHeight="1" x14ac:dyDescent="0.2">
      <c r="B66" s="136"/>
      <c r="C66" s="1166"/>
      <c r="D66" s="1142"/>
      <c r="E66" s="137"/>
      <c r="F66" s="138"/>
      <c r="G66" s="109" t="s">
        <v>23</v>
      </c>
      <c r="H66" s="549"/>
      <c r="I66" s="76"/>
      <c r="J66" s="807"/>
      <c r="K66" s="206"/>
      <c r="L66" s="206"/>
      <c r="M66" s="206"/>
      <c r="N66" s="206"/>
      <c r="O66" s="110"/>
      <c r="P66" s="807"/>
      <c r="Q66" s="206"/>
      <c r="R66" s="206"/>
      <c r="S66" s="206"/>
      <c r="T66" s="206"/>
      <c r="U66" s="807"/>
      <c r="V66" s="206"/>
      <c r="W66" s="206"/>
      <c r="X66" s="206"/>
      <c r="Y66" s="206"/>
      <c r="Z66" s="110"/>
      <c r="AA66" s="807"/>
      <c r="AB66" s="206"/>
      <c r="AC66" s="252"/>
      <c r="AD66" s="76"/>
      <c r="AE66" s="206"/>
      <c r="AF66" s="252"/>
      <c r="AG66" s="76"/>
      <c r="AH66" s="206"/>
      <c r="AI66" s="206"/>
      <c r="AJ66" s="328"/>
      <c r="AK66" s="206"/>
      <c r="AL66" s="328"/>
      <c r="AM66" s="328"/>
      <c r="AN66" s="206"/>
      <c r="AO66" s="44"/>
      <c r="AP66" s="47">
        <f t="shared" si="5"/>
        <v>0</v>
      </c>
      <c r="AQ66" s="1121"/>
      <c r="AR66" s="1121"/>
      <c r="AS66" s="1150"/>
      <c r="AT66" s="834"/>
    </row>
    <row r="67" spans="2:46" s="36" customFormat="1" ht="60" hidden="1" customHeight="1" x14ac:dyDescent="0.2">
      <c r="B67" s="136"/>
      <c r="C67" s="1173" t="s">
        <v>80</v>
      </c>
      <c r="D67" s="1142" t="s">
        <v>81</v>
      </c>
      <c r="E67" s="137"/>
      <c r="F67" s="138"/>
      <c r="G67" s="49" t="s">
        <v>20</v>
      </c>
      <c r="H67" s="546"/>
      <c r="I67" s="80"/>
      <c r="J67" s="802"/>
      <c r="K67" s="202"/>
      <c r="L67" s="202"/>
      <c r="M67" s="202"/>
      <c r="N67" s="202"/>
      <c r="O67" s="89"/>
      <c r="P67" s="802"/>
      <c r="Q67" s="202"/>
      <c r="R67" s="202"/>
      <c r="S67" s="202"/>
      <c r="T67" s="202"/>
      <c r="U67" s="802"/>
      <c r="V67" s="202"/>
      <c r="W67" s="202"/>
      <c r="X67" s="202"/>
      <c r="Y67" s="202"/>
      <c r="Z67" s="89"/>
      <c r="AA67" s="802"/>
      <c r="AB67" s="202"/>
      <c r="AC67" s="247"/>
      <c r="AD67" s="80"/>
      <c r="AE67" s="202"/>
      <c r="AF67" s="247"/>
      <c r="AG67" s="80"/>
      <c r="AH67" s="202"/>
      <c r="AI67" s="202"/>
      <c r="AJ67" s="324"/>
      <c r="AK67" s="202"/>
      <c r="AL67" s="324"/>
      <c r="AM67" s="324"/>
      <c r="AN67" s="202"/>
      <c r="AO67" s="90"/>
      <c r="AP67" s="88">
        <f t="shared" si="5"/>
        <v>0</v>
      </c>
      <c r="AQ67" s="1121"/>
      <c r="AR67" s="1121"/>
      <c r="AS67" s="1150"/>
      <c r="AT67" s="103"/>
    </row>
    <row r="68" spans="2:46" ht="60" hidden="1" customHeight="1" thickBot="1" x14ac:dyDescent="0.2">
      <c r="B68" s="139"/>
      <c r="C68" s="1177"/>
      <c r="D68" s="1190"/>
      <c r="E68" s="140"/>
      <c r="F68" s="141"/>
      <c r="G68" s="109" t="s">
        <v>23</v>
      </c>
      <c r="H68" s="366"/>
      <c r="I68" s="94"/>
      <c r="J68" s="807"/>
      <c r="K68" s="206"/>
      <c r="L68" s="206"/>
      <c r="M68" s="206"/>
      <c r="N68" s="206"/>
      <c r="O68" s="110"/>
      <c r="P68" s="807"/>
      <c r="Q68" s="206"/>
      <c r="R68" s="206"/>
      <c r="S68" s="206"/>
      <c r="T68" s="206"/>
      <c r="U68" s="807"/>
      <c r="V68" s="206"/>
      <c r="W68" s="206"/>
      <c r="X68" s="206"/>
      <c r="Y68" s="206"/>
      <c r="Z68" s="110"/>
      <c r="AA68" s="807"/>
      <c r="AB68" s="206"/>
      <c r="AC68" s="252"/>
      <c r="AD68" s="76"/>
      <c r="AE68" s="206"/>
      <c r="AF68" s="252"/>
      <c r="AG68" s="76"/>
      <c r="AH68" s="206"/>
      <c r="AI68" s="206"/>
      <c r="AJ68" s="328"/>
      <c r="AK68" s="206"/>
      <c r="AL68" s="328"/>
      <c r="AM68" s="328"/>
      <c r="AN68" s="206"/>
      <c r="AO68" s="44"/>
      <c r="AP68" s="47">
        <f t="shared" si="5"/>
        <v>0</v>
      </c>
      <c r="AQ68" s="1121"/>
      <c r="AR68" s="1121"/>
      <c r="AS68" s="1150"/>
      <c r="AT68" s="834"/>
    </row>
    <row r="69" spans="2:46" s="36" customFormat="1" ht="60" hidden="1" customHeight="1" thickTop="1" x14ac:dyDescent="0.2">
      <c r="B69" s="1214">
        <v>5</v>
      </c>
      <c r="C69" s="1165" t="s">
        <v>82</v>
      </c>
      <c r="D69" s="1167" t="s">
        <v>83</v>
      </c>
      <c r="E69" s="1239" t="s">
        <v>19</v>
      </c>
      <c r="F69" s="1240"/>
      <c r="G69" s="38" t="s">
        <v>51</v>
      </c>
      <c r="H69" s="585"/>
      <c r="I69" s="931"/>
      <c r="J69" s="804"/>
      <c r="K69" s="204"/>
      <c r="L69" s="204"/>
      <c r="M69" s="204"/>
      <c r="N69" s="204"/>
      <c r="O69" s="101"/>
      <c r="P69" s="804"/>
      <c r="Q69" s="204"/>
      <c r="R69" s="204"/>
      <c r="S69" s="204"/>
      <c r="T69" s="204"/>
      <c r="U69" s="804"/>
      <c r="V69" s="204"/>
      <c r="W69" s="204"/>
      <c r="X69" s="204"/>
      <c r="Y69" s="204"/>
      <c r="Z69" s="101"/>
      <c r="AA69" s="804"/>
      <c r="AB69" s="204"/>
      <c r="AC69" s="256"/>
      <c r="AD69" s="100"/>
      <c r="AE69" s="204"/>
      <c r="AF69" s="256"/>
      <c r="AG69" s="100"/>
      <c r="AH69" s="204"/>
      <c r="AI69" s="204"/>
      <c r="AJ69" s="333"/>
      <c r="AK69" s="204"/>
      <c r="AL69" s="333"/>
      <c r="AM69" s="356"/>
      <c r="AN69" s="214"/>
      <c r="AO69" s="100"/>
      <c r="AP69" s="102">
        <f t="shared" si="5"/>
        <v>0</v>
      </c>
      <c r="AQ69" s="1121"/>
      <c r="AR69" s="1121"/>
      <c r="AS69" s="1150"/>
      <c r="AT69" s="103"/>
    </row>
    <row r="70" spans="2:46" s="36" customFormat="1" ht="60" hidden="1" customHeight="1" x14ac:dyDescent="0.2">
      <c r="B70" s="1193"/>
      <c r="C70" s="1177"/>
      <c r="D70" s="1187"/>
      <c r="E70" s="1208"/>
      <c r="F70" s="1241"/>
      <c r="G70" s="117" t="s">
        <v>23</v>
      </c>
      <c r="H70" s="549"/>
      <c r="I70" s="76"/>
      <c r="J70" s="807"/>
      <c r="K70" s="206"/>
      <c r="L70" s="193"/>
      <c r="M70" s="206"/>
      <c r="N70" s="206"/>
      <c r="O70" s="110"/>
      <c r="P70" s="807"/>
      <c r="Q70" s="206"/>
      <c r="R70" s="206"/>
      <c r="S70" s="206"/>
      <c r="T70" s="193"/>
      <c r="U70" s="807"/>
      <c r="V70" s="206"/>
      <c r="W70" s="206"/>
      <c r="X70" s="206"/>
      <c r="Y70" s="193"/>
      <c r="Z70" s="110"/>
      <c r="AA70" s="807"/>
      <c r="AB70" s="193"/>
      <c r="AC70" s="252"/>
      <c r="AD70" s="76"/>
      <c r="AE70" s="206"/>
      <c r="AF70" s="252"/>
      <c r="AG70" s="76"/>
      <c r="AH70" s="206"/>
      <c r="AI70" s="206"/>
      <c r="AJ70" s="328"/>
      <c r="AK70" s="206"/>
      <c r="AL70" s="328"/>
      <c r="AM70" s="357"/>
      <c r="AN70" s="215"/>
      <c r="AO70" s="44"/>
      <c r="AP70" s="47">
        <f t="shared" si="5"/>
        <v>0</v>
      </c>
      <c r="AQ70" s="1121"/>
      <c r="AR70" s="1121"/>
      <c r="AS70" s="1150"/>
      <c r="AT70" s="103"/>
    </row>
    <row r="71" spans="2:46" ht="60" hidden="1" customHeight="1" thickBot="1" x14ac:dyDescent="0.25">
      <c r="B71" s="1201"/>
      <c r="C71" s="1166"/>
      <c r="D71" s="1142"/>
      <c r="E71" s="1203"/>
      <c r="F71" s="1242"/>
      <c r="G71" s="283" t="s">
        <v>137</v>
      </c>
      <c r="H71" s="544"/>
      <c r="I71" s="291"/>
      <c r="J71" s="797"/>
      <c r="K71" s="298"/>
      <c r="L71" s="298"/>
      <c r="M71" s="293"/>
      <c r="N71" s="293"/>
      <c r="O71" s="295"/>
      <c r="P71" s="812"/>
      <c r="Q71" s="293"/>
      <c r="R71" s="298"/>
      <c r="S71" s="298"/>
      <c r="T71" s="298"/>
      <c r="U71" s="812"/>
      <c r="V71" s="298"/>
      <c r="W71" s="293"/>
      <c r="X71" s="298"/>
      <c r="Y71" s="298"/>
      <c r="Z71" s="295"/>
      <c r="AA71" s="812"/>
      <c r="AB71" s="298"/>
      <c r="AC71" s="292"/>
      <c r="AD71" s="296"/>
      <c r="AE71" s="298"/>
      <c r="AF71" s="297"/>
      <c r="AG71" s="296"/>
      <c r="AH71" s="298"/>
      <c r="AI71" s="293"/>
      <c r="AJ71" s="332"/>
      <c r="AK71" s="298"/>
      <c r="AL71" s="332"/>
      <c r="AM71" s="357"/>
      <c r="AN71" s="215"/>
      <c r="AO71" s="44"/>
      <c r="AP71" s="299">
        <f t="shared" si="5"/>
        <v>0</v>
      </c>
      <c r="AQ71" s="1121"/>
      <c r="AR71" s="1121"/>
      <c r="AS71" s="1150"/>
      <c r="AT71" s="834"/>
    </row>
    <row r="72" spans="2:46" s="36" customFormat="1" ht="60" hidden="1" customHeight="1" thickTop="1" x14ac:dyDescent="0.2">
      <c r="B72" s="136"/>
      <c r="C72" s="1173" t="s">
        <v>80</v>
      </c>
      <c r="D72" s="1142" t="s">
        <v>84</v>
      </c>
      <c r="E72" s="137"/>
      <c r="F72" s="138"/>
      <c r="G72" s="67" t="s">
        <v>75</v>
      </c>
      <c r="H72" s="546"/>
      <c r="I72" s="80"/>
      <c r="J72" s="802"/>
      <c r="K72" s="202"/>
      <c r="L72" s="202"/>
      <c r="M72" s="202"/>
      <c r="N72" s="202"/>
      <c r="O72" s="89"/>
      <c r="P72" s="802"/>
      <c r="Q72" s="202"/>
      <c r="R72" s="202"/>
      <c r="S72" s="202"/>
      <c r="T72" s="202"/>
      <c r="U72" s="802"/>
      <c r="V72" s="202"/>
      <c r="W72" s="520"/>
      <c r="X72" s="520"/>
      <c r="Y72" s="605"/>
      <c r="Z72" s="708"/>
      <c r="AA72" s="924"/>
      <c r="AB72" s="605"/>
      <c r="AC72" s="853"/>
      <c r="AD72" s="144"/>
      <c r="AE72" s="216"/>
      <c r="AF72" s="275"/>
      <c r="AG72" s="144"/>
      <c r="AH72" s="216"/>
      <c r="AI72" s="216"/>
      <c r="AJ72" s="358"/>
      <c r="AK72" s="216"/>
      <c r="AL72" s="358"/>
      <c r="AM72" s="358"/>
      <c r="AN72" s="216"/>
      <c r="AO72" s="90"/>
      <c r="AP72" s="88">
        <f t="shared" si="5"/>
        <v>0</v>
      </c>
      <c r="AQ72" s="1121"/>
      <c r="AR72" s="1121"/>
      <c r="AS72" s="1150"/>
      <c r="AT72" s="103"/>
    </row>
    <row r="73" spans="2:46" ht="60" hidden="1" customHeight="1" thickBot="1" x14ac:dyDescent="0.25">
      <c r="B73" s="136"/>
      <c r="C73" s="1166"/>
      <c r="D73" s="1143"/>
      <c r="E73" s="137"/>
      <c r="F73" s="138"/>
      <c r="G73" s="92" t="s">
        <v>23</v>
      </c>
      <c r="H73" s="549"/>
      <c r="I73" s="76"/>
      <c r="J73" s="914"/>
      <c r="K73" s="567"/>
      <c r="L73" s="567"/>
      <c r="M73" s="206"/>
      <c r="N73" s="206"/>
      <c r="O73" s="110"/>
      <c r="P73" s="807"/>
      <c r="Q73" s="206"/>
      <c r="R73" s="206"/>
      <c r="S73" s="206"/>
      <c r="T73" s="206"/>
      <c r="U73" s="807"/>
      <c r="V73" s="206"/>
      <c r="W73" s="215"/>
      <c r="X73" s="215"/>
      <c r="Y73" s="215"/>
      <c r="Z73" s="143"/>
      <c r="AA73" s="817"/>
      <c r="AB73" s="215"/>
      <c r="AC73" s="273"/>
      <c r="AD73" s="142"/>
      <c r="AE73" s="215"/>
      <c r="AF73" s="273"/>
      <c r="AG73" s="142"/>
      <c r="AH73" s="215"/>
      <c r="AI73" s="215"/>
      <c r="AJ73" s="357"/>
      <c r="AK73" s="215"/>
      <c r="AL73" s="357"/>
      <c r="AM73" s="357"/>
      <c r="AN73" s="215"/>
      <c r="AO73" s="44"/>
      <c r="AP73" s="47">
        <f t="shared" si="5"/>
        <v>0</v>
      </c>
      <c r="AQ73" s="1121"/>
      <c r="AR73" s="1121"/>
      <c r="AS73" s="1150"/>
      <c r="AT73" s="834"/>
    </row>
    <row r="74" spans="2:46" s="36" customFormat="1" ht="60" hidden="1" customHeight="1" thickTop="1" x14ac:dyDescent="0.2">
      <c r="B74" s="136"/>
      <c r="C74" s="1173" t="s">
        <v>80</v>
      </c>
      <c r="D74" s="1142" t="s">
        <v>85</v>
      </c>
      <c r="E74" s="137"/>
      <c r="F74" s="138"/>
      <c r="G74" s="67" t="s">
        <v>20</v>
      </c>
      <c r="H74" s="546"/>
      <c r="I74" s="80"/>
      <c r="J74" s="800"/>
      <c r="K74" s="200"/>
      <c r="L74" s="200"/>
      <c r="M74" s="202"/>
      <c r="N74" s="202"/>
      <c r="O74" s="89"/>
      <c r="P74" s="802"/>
      <c r="Q74" s="202"/>
      <c r="R74" s="202"/>
      <c r="S74" s="202"/>
      <c r="T74" s="202"/>
      <c r="U74" s="802"/>
      <c r="V74" s="202"/>
      <c r="W74" s="202"/>
      <c r="X74" s="202"/>
      <c r="Y74" s="202"/>
      <c r="Z74" s="89"/>
      <c r="AA74" s="802"/>
      <c r="AB74" s="202"/>
      <c r="AC74" s="247"/>
      <c r="AD74" s="80"/>
      <c r="AE74" s="202"/>
      <c r="AF74" s="247"/>
      <c r="AG74" s="80"/>
      <c r="AH74" s="202"/>
      <c r="AI74" s="202"/>
      <c r="AJ74" s="324"/>
      <c r="AK74" s="202"/>
      <c r="AL74" s="324"/>
      <c r="AM74" s="324"/>
      <c r="AN74" s="202"/>
      <c r="AO74" s="90"/>
      <c r="AP74" s="88">
        <f t="shared" si="5"/>
        <v>0</v>
      </c>
      <c r="AQ74" s="1121"/>
      <c r="AR74" s="1121"/>
      <c r="AS74" s="1150"/>
      <c r="AT74" s="103"/>
    </row>
    <row r="75" spans="2:46" ht="49.25" hidden="1" customHeight="1" thickBot="1" x14ac:dyDescent="0.25">
      <c r="B75" s="145"/>
      <c r="C75" s="1174"/>
      <c r="D75" s="1179"/>
      <c r="E75" s="146"/>
      <c r="F75" s="147"/>
      <c r="G75" s="109" t="s">
        <v>23</v>
      </c>
      <c r="H75" s="366"/>
      <c r="I75" s="94"/>
      <c r="J75" s="799"/>
      <c r="K75" s="199"/>
      <c r="L75" s="199"/>
      <c r="M75" s="199"/>
      <c r="N75" s="199"/>
      <c r="O75" s="77"/>
      <c r="P75" s="799"/>
      <c r="Q75" s="199"/>
      <c r="R75" s="199"/>
      <c r="S75" s="199"/>
      <c r="T75" s="199"/>
      <c r="U75" s="799"/>
      <c r="V75" s="199"/>
      <c r="W75" s="199"/>
      <c r="X75" s="199"/>
      <c r="Y75" s="199"/>
      <c r="Z75" s="77"/>
      <c r="AA75" s="799"/>
      <c r="AB75" s="199"/>
      <c r="AC75" s="244"/>
      <c r="AD75" s="78"/>
      <c r="AE75" s="199"/>
      <c r="AF75" s="244"/>
      <c r="AG75" s="78"/>
      <c r="AH75" s="199"/>
      <c r="AI75" s="199"/>
      <c r="AJ75" s="321"/>
      <c r="AK75" s="199"/>
      <c r="AL75" s="321"/>
      <c r="AM75" s="321"/>
      <c r="AN75" s="199"/>
      <c r="AO75" s="63"/>
      <c r="AP75" s="79">
        <f t="shared" si="5"/>
        <v>0</v>
      </c>
      <c r="AQ75" s="1121"/>
      <c r="AR75" s="1121"/>
      <c r="AS75" s="1150"/>
      <c r="AT75" s="834"/>
    </row>
    <row r="76" spans="2:46" s="36" customFormat="1" ht="60" hidden="1" customHeight="1" thickTop="1" x14ac:dyDescent="0.2">
      <c r="B76" s="1162">
        <v>7</v>
      </c>
      <c r="C76" s="1165" t="s">
        <v>86</v>
      </c>
      <c r="D76" s="1167" t="s">
        <v>87</v>
      </c>
      <c r="E76" s="1236" t="s">
        <v>19</v>
      </c>
      <c r="F76" s="1170">
        <v>100</v>
      </c>
      <c r="G76" s="38" t="s">
        <v>75</v>
      </c>
      <c r="H76" s="552"/>
      <c r="I76" s="123"/>
      <c r="J76" s="815"/>
      <c r="K76" s="212"/>
      <c r="L76" s="212"/>
      <c r="M76" s="212"/>
      <c r="N76" s="212"/>
      <c r="O76" s="124"/>
      <c r="P76" s="815"/>
      <c r="Q76" s="212"/>
      <c r="R76" s="212"/>
      <c r="S76" s="212"/>
      <c r="T76" s="212"/>
      <c r="U76" s="815"/>
      <c r="V76" s="217"/>
      <c r="W76" s="217"/>
      <c r="X76" s="217"/>
      <c r="Y76" s="217"/>
      <c r="Z76" s="148"/>
      <c r="AA76" s="818"/>
      <c r="AB76" s="217"/>
      <c r="AC76" s="272"/>
      <c r="AD76" s="678"/>
      <c r="AE76" s="217"/>
      <c r="AF76" s="272"/>
      <c r="AG76" s="678"/>
      <c r="AH76" s="217"/>
      <c r="AI76" s="217"/>
      <c r="AJ76" s="359"/>
      <c r="AK76" s="192"/>
      <c r="AL76" s="359"/>
      <c r="AM76" s="359"/>
      <c r="AN76" s="217"/>
      <c r="AO76" s="39"/>
      <c r="AP76" s="41">
        <f t="shared" si="5"/>
        <v>0</v>
      </c>
      <c r="AQ76" s="1121"/>
      <c r="AR76" s="1121"/>
      <c r="AS76" s="1150"/>
      <c r="AT76" s="103"/>
    </row>
    <row r="77" spans="2:46" s="36" customFormat="1" ht="60" hidden="1" customHeight="1" x14ac:dyDescent="0.2">
      <c r="B77" s="1193"/>
      <c r="C77" s="1177"/>
      <c r="D77" s="1207"/>
      <c r="E77" s="1208"/>
      <c r="F77" s="1200"/>
      <c r="G77" s="109" t="s">
        <v>23</v>
      </c>
      <c r="H77" s="366"/>
      <c r="I77" s="94"/>
      <c r="J77" s="803"/>
      <c r="K77" s="203"/>
      <c r="L77" s="230"/>
      <c r="M77" s="203"/>
      <c r="N77" s="230"/>
      <c r="O77" s="628"/>
      <c r="P77" s="848"/>
      <c r="Q77" s="230"/>
      <c r="R77" s="203"/>
      <c r="S77" s="230"/>
      <c r="T77" s="230"/>
      <c r="U77" s="848"/>
      <c r="V77" s="203"/>
      <c r="W77" s="203"/>
      <c r="X77" s="203"/>
      <c r="Y77" s="203"/>
      <c r="Z77" s="628"/>
      <c r="AA77" s="848"/>
      <c r="AB77" s="203"/>
      <c r="AC77" s="248"/>
      <c r="AD77" s="94"/>
      <c r="AE77" s="203"/>
      <c r="AF77" s="261"/>
      <c r="AG77" s="94"/>
      <c r="AH77" s="203"/>
      <c r="AI77" s="203"/>
      <c r="AJ77" s="325"/>
      <c r="AK77" s="203"/>
      <c r="AL77" s="325"/>
      <c r="AM77" s="325"/>
      <c r="AN77" s="203"/>
      <c r="AO77" s="56"/>
      <c r="AP77" s="57">
        <f t="shared" si="5"/>
        <v>0</v>
      </c>
      <c r="AQ77" s="1121"/>
      <c r="AR77" s="1121"/>
      <c r="AS77" s="1150"/>
      <c r="AT77" s="103"/>
    </row>
    <row r="78" spans="2:46" ht="60" hidden="1" customHeight="1" thickBot="1" x14ac:dyDescent="0.25">
      <c r="B78" s="1202"/>
      <c r="C78" s="1177"/>
      <c r="D78" s="1190"/>
      <c r="E78" s="1204"/>
      <c r="F78" s="1192"/>
      <c r="G78" s="522" t="s">
        <v>137</v>
      </c>
      <c r="H78" s="551"/>
      <c r="I78" s="296"/>
      <c r="J78" s="812"/>
      <c r="K78" s="298"/>
      <c r="L78" s="298"/>
      <c r="M78" s="298"/>
      <c r="N78" s="298"/>
      <c r="O78" s="295"/>
      <c r="P78" s="812"/>
      <c r="Q78" s="298"/>
      <c r="R78" s="298"/>
      <c r="S78" s="298"/>
      <c r="T78" s="298"/>
      <c r="U78" s="812"/>
      <c r="V78" s="298"/>
      <c r="W78" s="298"/>
      <c r="X78" s="298"/>
      <c r="Y78" s="298"/>
      <c r="Z78" s="295"/>
      <c r="AA78" s="812"/>
      <c r="AB78" s="298"/>
      <c r="AC78" s="297"/>
      <c r="AD78" s="296"/>
      <c r="AE78" s="298"/>
      <c r="AF78" s="297"/>
      <c r="AG78" s="296"/>
      <c r="AH78" s="298"/>
      <c r="AI78" s="298"/>
      <c r="AJ78" s="332"/>
      <c r="AK78" s="298"/>
      <c r="AL78" s="332"/>
      <c r="AM78" s="332"/>
      <c r="AN78" s="298"/>
      <c r="AO78" s="296"/>
      <c r="AP78" s="299">
        <f t="shared" si="5"/>
        <v>0</v>
      </c>
      <c r="AQ78" s="1121"/>
      <c r="AR78" s="1121"/>
      <c r="AS78" s="1150"/>
      <c r="AT78" s="834"/>
    </row>
    <row r="79" spans="2:46" s="36" customFormat="1" ht="60" hidden="1" customHeight="1" thickTop="1" x14ac:dyDescent="0.2">
      <c r="B79" s="1243">
        <v>7</v>
      </c>
      <c r="C79" s="1244" t="s">
        <v>88</v>
      </c>
      <c r="D79" s="1245" t="s">
        <v>89</v>
      </c>
      <c r="E79" s="1246" t="s">
        <v>19</v>
      </c>
      <c r="F79" s="1247">
        <v>100</v>
      </c>
      <c r="G79" s="67" t="s">
        <v>20</v>
      </c>
      <c r="H79" s="555"/>
      <c r="I79" s="154"/>
      <c r="J79" s="915"/>
      <c r="K79" s="220"/>
      <c r="L79" s="220"/>
      <c r="M79" s="218"/>
      <c r="N79" s="218"/>
      <c r="O79" s="157"/>
      <c r="P79" s="819"/>
      <c r="Q79" s="218"/>
      <c r="R79" s="218"/>
      <c r="S79" s="218"/>
      <c r="T79" s="218"/>
      <c r="U79" s="819"/>
      <c r="V79" s="218"/>
      <c r="W79" s="218"/>
      <c r="X79" s="218"/>
      <c r="Y79" s="218"/>
      <c r="Z79" s="157"/>
      <c r="AA79" s="819"/>
      <c r="AB79" s="218"/>
      <c r="AC79" s="262"/>
      <c r="AD79" s="156"/>
      <c r="AE79" s="218"/>
      <c r="AF79" s="262"/>
      <c r="AG79" s="156"/>
      <c r="AH79" s="218"/>
      <c r="AI79" s="218"/>
      <c r="AJ79" s="353"/>
      <c r="AK79" s="218"/>
      <c r="AL79" s="353"/>
      <c r="AM79" s="353"/>
      <c r="AN79" s="218"/>
      <c r="AO79" s="156"/>
      <c r="AP79" s="158">
        <f t="shared" si="5"/>
        <v>0</v>
      </c>
      <c r="AQ79" s="1121"/>
      <c r="AR79" s="1121"/>
      <c r="AS79" s="1150"/>
      <c r="AT79" s="103"/>
    </row>
    <row r="80" spans="2:46" ht="60" hidden="1" customHeight="1" x14ac:dyDescent="0.2">
      <c r="B80" s="1163"/>
      <c r="C80" s="1166"/>
      <c r="D80" s="1143"/>
      <c r="E80" s="1222"/>
      <c r="F80" s="1171"/>
      <c r="G80" s="117" t="s">
        <v>23</v>
      </c>
      <c r="H80" s="549"/>
      <c r="I80" s="76"/>
      <c r="J80" s="677"/>
      <c r="K80" s="195"/>
      <c r="L80" s="195"/>
      <c r="M80" s="195"/>
      <c r="N80" s="195"/>
      <c r="O80" s="46"/>
      <c r="P80" s="863"/>
      <c r="Q80" s="195"/>
      <c r="R80" s="195"/>
      <c r="S80" s="195"/>
      <c r="T80" s="195"/>
      <c r="U80" s="677"/>
      <c r="V80" s="193"/>
      <c r="W80" s="195"/>
      <c r="X80" s="195"/>
      <c r="Y80" s="195"/>
      <c r="Z80" s="45"/>
      <c r="AA80" s="677"/>
      <c r="AB80" s="195"/>
      <c r="AC80" s="239"/>
      <c r="AD80" s="44"/>
      <c r="AE80" s="195"/>
      <c r="AF80" s="239"/>
      <c r="AG80" s="44"/>
      <c r="AH80" s="195"/>
      <c r="AI80" s="195"/>
      <c r="AJ80" s="317"/>
      <c r="AK80" s="206"/>
      <c r="AL80" s="328"/>
      <c r="AM80" s="328"/>
      <c r="AN80" s="206"/>
      <c r="AO80" s="44"/>
      <c r="AP80" s="47">
        <f t="shared" si="5"/>
        <v>0</v>
      </c>
      <c r="AQ80" s="1121"/>
      <c r="AR80" s="1121"/>
      <c r="AS80" s="1150"/>
      <c r="AT80" s="834"/>
    </row>
    <row r="81" spans="2:46" s="36" customFormat="1" ht="60" hidden="1" customHeight="1" x14ac:dyDescent="0.2">
      <c r="B81" s="1163">
        <v>5</v>
      </c>
      <c r="C81" s="1173" t="s">
        <v>76</v>
      </c>
      <c r="D81" s="1142" t="s">
        <v>90</v>
      </c>
      <c r="E81" s="1222" t="s">
        <v>19</v>
      </c>
      <c r="F81" s="1171">
        <v>100</v>
      </c>
      <c r="G81" s="49" t="s">
        <v>20</v>
      </c>
      <c r="H81" s="546"/>
      <c r="I81" s="80"/>
      <c r="J81" s="802"/>
      <c r="K81" s="202"/>
      <c r="L81" s="202"/>
      <c r="M81" s="202"/>
      <c r="N81" s="219"/>
      <c r="O81" s="150"/>
      <c r="P81" s="820"/>
      <c r="Q81" s="219"/>
      <c r="R81" s="219"/>
      <c r="S81" s="219"/>
      <c r="T81" s="219"/>
      <c r="U81" s="820"/>
      <c r="V81" s="219"/>
      <c r="W81" s="219"/>
      <c r="X81" s="219"/>
      <c r="Y81" s="219"/>
      <c r="Z81" s="150"/>
      <c r="AA81" s="820"/>
      <c r="AB81" s="219"/>
      <c r="AC81" s="263"/>
      <c r="AD81" s="149"/>
      <c r="AE81" s="219"/>
      <c r="AF81" s="263"/>
      <c r="AG81" s="149"/>
      <c r="AH81" s="219"/>
      <c r="AI81" s="219"/>
      <c r="AJ81" s="339"/>
      <c r="AK81" s="219"/>
      <c r="AL81" s="339"/>
      <c r="AM81" s="339"/>
      <c r="AN81" s="219"/>
      <c r="AO81" s="50"/>
      <c r="AP81" s="52">
        <f t="shared" si="5"/>
        <v>0</v>
      </c>
      <c r="AQ81" s="1121"/>
      <c r="AR81" s="1121"/>
      <c r="AS81" s="1150"/>
      <c r="AT81" s="103"/>
    </row>
    <row r="82" spans="2:46" ht="60" hidden="1" customHeight="1" thickBot="1" x14ac:dyDescent="0.2">
      <c r="B82" s="1163"/>
      <c r="C82" s="1166"/>
      <c r="D82" s="1143"/>
      <c r="E82" s="1222"/>
      <c r="F82" s="1171"/>
      <c r="G82" s="117" t="s">
        <v>23</v>
      </c>
      <c r="H82" s="549"/>
      <c r="I82" s="76"/>
      <c r="J82" s="807"/>
      <c r="K82" s="206"/>
      <c r="L82" s="206"/>
      <c r="M82" s="206"/>
      <c r="N82" s="206"/>
      <c r="O82" s="110"/>
      <c r="P82" s="807"/>
      <c r="Q82" s="206"/>
      <c r="R82" s="206"/>
      <c r="S82" s="206"/>
      <c r="T82" s="206"/>
      <c r="U82" s="807"/>
      <c r="V82" s="206"/>
      <c r="W82" s="206"/>
      <c r="X82" s="206"/>
      <c r="Y82" s="206"/>
      <c r="Z82" s="110"/>
      <c r="AA82" s="807"/>
      <c r="AB82" s="206"/>
      <c r="AC82" s="252"/>
      <c r="AD82" s="76"/>
      <c r="AE82" s="206"/>
      <c r="AF82" s="252"/>
      <c r="AG82" s="76"/>
      <c r="AH82" s="206"/>
      <c r="AI82" s="206"/>
      <c r="AJ82" s="328"/>
      <c r="AK82" s="206"/>
      <c r="AL82" s="328"/>
      <c r="AM82" s="328"/>
      <c r="AN82" s="206"/>
      <c r="AO82" s="44"/>
      <c r="AP82" s="47">
        <f t="shared" si="5"/>
        <v>0</v>
      </c>
      <c r="AQ82" s="1121"/>
      <c r="AR82" s="1121"/>
      <c r="AS82" s="1150"/>
      <c r="AT82" s="834"/>
    </row>
    <row r="83" spans="2:46" s="36" customFormat="1" ht="60" hidden="1" customHeight="1" thickTop="1" x14ac:dyDescent="0.2">
      <c r="B83" s="1163"/>
      <c r="C83" s="1173" t="s">
        <v>91</v>
      </c>
      <c r="D83" s="1142" t="s">
        <v>92</v>
      </c>
      <c r="E83" s="1144" t="s">
        <v>93</v>
      </c>
      <c r="F83" s="1171"/>
      <c r="G83" s="49" t="s">
        <v>20</v>
      </c>
      <c r="H83" s="546"/>
      <c r="I83" s="80"/>
      <c r="J83" s="802"/>
      <c r="K83" s="202"/>
      <c r="L83" s="202"/>
      <c r="M83" s="202"/>
      <c r="N83" s="219"/>
      <c r="O83" s="150"/>
      <c r="P83" s="820"/>
      <c r="Q83" s="219"/>
      <c r="R83" s="219"/>
      <c r="S83" s="219"/>
      <c r="T83" s="219"/>
      <c r="U83" s="820"/>
      <c r="V83" s="219"/>
      <c r="W83" s="219"/>
      <c r="X83" s="219"/>
      <c r="Y83" s="219"/>
      <c r="Z83" s="150"/>
      <c r="AA83" s="820"/>
      <c r="AB83" s="219"/>
      <c r="AC83" s="263"/>
      <c r="AD83" s="149"/>
      <c r="AE83" s="219"/>
      <c r="AF83" s="263"/>
      <c r="AG83" s="149"/>
      <c r="AH83" s="219"/>
      <c r="AI83" s="219"/>
      <c r="AJ83" s="339"/>
      <c r="AK83" s="219"/>
      <c r="AL83" s="339"/>
      <c r="AM83" s="339"/>
      <c r="AN83" s="219"/>
      <c r="AO83" s="50"/>
      <c r="AP83" s="52">
        <f t="shared" si="5"/>
        <v>0</v>
      </c>
      <c r="AQ83" s="1121"/>
      <c r="AR83" s="1121"/>
      <c r="AS83" s="1150"/>
      <c r="AT83" s="103"/>
    </row>
    <row r="84" spans="2:46" ht="60" hidden="1" customHeight="1" x14ac:dyDescent="0.2">
      <c r="B84" s="1163"/>
      <c r="C84" s="1166"/>
      <c r="D84" s="1142"/>
      <c r="E84" s="1144"/>
      <c r="F84" s="1171"/>
      <c r="G84" s="117" t="s">
        <v>23</v>
      </c>
      <c r="H84" s="549"/>
      <c r="I84" s="76"/>
      <c r="J84" s="807"/>
      <c r="K84" s="206"/>
      <c r="L84" s="206"/>
      <c r="M84" s="206"/>
      <c r="N84" s="206"/>
      <c r="O84" s="110"/>
      <c r="P84" s="807"/>
      <c r="Q84" s="206"/>
      <c r="R84" s="206"/>
      <c r="S84" s="206"/>
      <c r="T84" s="206"/>
      <c r="U84" s="807"/>
      <c r="V84" s="206"/>
      <c r="W84" s="206"/>
      <c r="X84" s="206"/>
      <c r="Y84" s="206"/>
      <c r="Z84" s="110"/>
      <c r="AA84" s="807"/>
      <c r="AB84" s="206"/>
      <c r="AC84" s="252"/>
      <c r="AD84" s="76"/>
      <c r="AE84" s="206"/>
      <c r="AF84" s="252"/>
      <c r="AG84" s="76"/>
      <c r="AH84" s="206"/>
      <c r="AI84" s="206"/>
      <c r="AJ84" s="328"/>
      <c r="AK84" s="206"/>
      <c r="AL84" s="328"/>
      <c r="AM84" s="328"/>
      <c r="AN84" s="206"/>
      <c r="AO84" s="44"/>
      <c r="AP84" s="47">
        <f t="shared" si="5"/>
        <v>0</v>
      </c>
      <c r="AQ84" s="1121"/>
      <c r="AR84" s="1121"/>
      <c r="AS84" s="1150"/>
      <c r="AT84" s="834"/>
    </row>
    <row r="85" spans="2:46" ht="3.65" customHeight="1" thickTop="1" thickBot="1" x14ac:dyDescent="0.25">
      <c r="B85" s="838">
        <v>6</v>
      </c>
      <c r="C85" s="835"/>
      <c r="D85" s="836"/>
      <c r="E85" s="839"/>
      <c r="F85" s="837"/>
      <c r="G85" s="109" t="s">
        <v>23</v>
      </c>
      <c r="H85" s="366"/>
      <c r="I85" s="94"/>
      <c r="J85" s="803"/>
      <c r="K85" s="203"/>
      <c r="L85" s="203"/>
      <c r="M85" s="203"/>
      <c r="N85" s="208"/>
      <c r="O85" s="93"/>
      <c r="P85" s="803"/>
      <c r="Q85" s="208"/>
      <c r="R85" s="203"/>
      <c r="S85" s="203"/>
      <c r="T85" s="203"/>
      <c r="U85" s="803"/>
      <c r="V85" s="203"/>
      <c r="W85" s="208"/>
      <c r="X85" s="208"/>
      <c r="Y85" s="203"/>
      <c r="Z85" s="93"/>
      <c r="AA85" s="803"/>
      <c r="AB85" s="203"/>
      <c r="AC85" s="248"/>
      <c r="AD85" s="94"/>
      <c r="AE85" s="203"/>
      <c r="AF85" s="248"/>
      <c r="AG85" s="94"/>
      <c r="AH85" s="203"/>
      <c r="AI85" s="203"/>
      <c r="AJ85" s="325"/>
      <c r="AK85" s="203"/>
      <c r="AL85" s="325"/>
      <c r="AM85" s="325"/>
      <c r="AN85" s="203"/>
      <c r="AO85" s="56"/>
      <c r="AP85" s="57">
        <f t="shared" si="5"/>
        <v>0</v>
      </c>
      <c r="AQ85" s="1121"/>
      <c r="AR85" s="1121"/>
      <c r="AS85" s="1150"/>
      <c r="AT85" s="834"/>
    </row>
    <row r="86" spans="2:46" s="36" customFormat="1" ht="60" customHeight="1" x14ac:dyDescent="0.2">
      <c r="B86" s="1243">
        <v>4</v>
      </c>
      <c r="C86" s="1244" t="s">
        <v>94</v>
      </c>
      <c r="D86" s="1403" t="s">
        <v>165</v>
      </c>
      <c r="E86" s="1248" t="s">
        <v>95</v>
      </c>
      <c r="F86" s="1247">
        <v>150</v>
      </c>
      <c r="G86" s="151" t="s">
        <v>20</v>
      </c>
      <c r="H86" s="553"/>
      <c r="I86" s="133"/>
      <c r="J86" s="816"/>
      <c r="K86" s="538">
        <v>0</v>
      </c>
      <c r="L86" s="620">
        <v>0</v>
      </c>
      <c r="M86" s="620">
        <v>0</v>
      </c>
      <c r="N86" s="620">
        <v>0</v>
      </c>
      <c r="O86" s="623">
        <v>0</v>
      </c>
      <c r="P86" s="821"/>
      <c r="Q86" s="620">
        <v>0</v>
      </c>
      <c r="R86" s="620">
        <v>0</v>
      </c>
      <c r="S86" s="620">
        <v>28</v>
      </c>
      <c r="T86" s="620">
        <v>25</v>
      </c>
      <c r="U86" s="821">
        <v>15</v>
      </c>
      <c r="V86" s="620">
        <v>0</v>
      </c>
      <c r="W86" s="620">
        <v>0</v>
      </c>
      <c r="X86" s="620">
        <v>0</v>
      </c>
      <c r="Y86" s="620">
        <v>0</v>
      </c>
      <c r="Z86" s="623">
        <v>0</v>
      </c>
      <c r="AA86" s="821"/>
      <c r="AB86" s="620">
        <v>0</v>
      </c>
      <c r="AC86" s="621">
        <v>0</v>
      </c>
      <c r="AD86" s="622">
        <v>0</v>
      </c>
      <c r="AE86" s="620">
        <v>0</v>
      </c>
      <c r="AF86" s="621"/>
      <c r="AG86" s="622"/>
      <c r="AH86" s="620"/>
      <c r="AI86" s="620"/>
      <c r="AJ86" s="666"/>
      <c r="AK86" s="620"/>
      <c r="AL86" s="338"/>
      <c r="AM86" s="338"/>
      <c r="AN86" s="277"/>
      <c r="AO86" s="152">
        <v>0</v>
      </c>
      <c r="AP86" s="153">
        <f t="shared" si="5"/>
        <v>68</v>
      </c>
      <c r="AQ86" s="1332">
        <f>SUBTOTAL(9, H86:AF86)</f>
        <v>68</v>
      </c>
      <c r="AS86" s="1150"/>
      <c r="AT86" s="103"/>
    </row>
    <row r="87" spans="2:46" s="36" customFormat="1" ht="60" customHeight="1" x14ac:dyDescent="0.2">
      <c r="B87" s="1193"/>
      <c r="C87" s="1177"/>
      <c r="D87" s="1401"/>
      <c r="E87" s="1208"/>
      <c r="F87" s="1200"/>
      <c r="G87" s="109" t="s">
        <v>23</v>
      </c>
      <c r="H87" s="366"/>
      <c r="I87" s="94"/>
      <c r="J87" s="803"/>
      <c r="K87" s="203"/>
      <c r="L87" s="203"/>
      <c r="M87" s="203"/>
      <c r="N87" s="203"/>
      <c r="O87" s="93"/>
      <c r="P87" s="803"/>
      <c r="Q87" s="196">
        <v>28</v>
      </c>
      <c r="R87" s="230">
        <v>30</v>
      </c>
      <c r="S87" s="196">
        <v>15</v>
      </c>
      <c r="T87" s="203"/>
      <c r="U87" s="803"/>
      <c r="V87" s="203"/>
      <c r="W87" s="203"/>
      <c r="X87" s="203"/>
      <c r="Y87" s="203"/>
      <c r="Z87" s="93"/>
      <c r="AA87" s="803"/>
      <c r="AB87" s="203"/>
      <c r="AC87" s="248"/>
      <c r="AD87" s="94"/>
      <c r="AE87" s="203"/>
      <c r="AF87" s="248"/>
      <c r="AG87" s="94"/>
      <c r="AH87" s="203"/>
      <c r="AI87" s="203"/>
      <c r="AJ87" s="325"/>
      <c r="AK87" s="203"/>
      <c r="AL87" s="325"/>
      <c r="AM87" s="325"/>
      <c r="AN87" s="203"/>
      <c r="AO87" s="56"/>
      <c r="AP87" s="57">
        <f t="shared" si="5"/>
        <v>73</v>
      </c>
      <c r="AQ87" s="103"/>
      <c r="AR87" s="11">
        <f>SUBTOTAL(9,H87:AF87)</f>
        <v>73</v>
      </c>
      <c r="AS87" s="1150"/>
      <c r="AT87" s="103"/>
    </row>
    <row r="88" spans="2:46" ht="60" customHeight="1" thickBot="1" x14ac:dyDescent="0.25">
      <c r="B88" s="1202"/>
      <c r="C88" s="1177"/>
      <c r="D88" s="1406"/>
      <c r="E88" s="1204"/>
      <c r="F88" s="1192"/>
      <c r="G88" s="283" t="s">
        <v>137</v>
      </c>
      <c r="H88" s="544"/>
      <c r="I88" s="291"/>
      <c r="J88" s="797"/>
      <c r="K88" s="298"/>
      <c r="L88" s="298"/>
      <c r="M88" s="293"/>
      <c r="N88" s="293"/>
      <c r="O88" s="295">
        <v>28</v>
      </c>
      <c r="P88" s="812"/>
      <c r="Q88" s="293">
        <v>25</v>
      </c>
      <c r="R88" s="298">
        <v>20</v>
      </c>
      <c r="S88" s="298"/>
      <c r="T88" s="298"/>
      <c r="U88" s="812"/>
      <c r="V88" s="298"/>
      <c r="W88" s="293"/>
      <c r="X88" s="298"/>
      <c r="Y88" s="298"/>
      <c r="Z88" s="295"/>
      <c r="AA88" s="812"/>
      <c r="AB88" s="298"/>
      <c r="AC88" s="292"/>
      <c r="AD88" s="296"/>
      <c r="AE88" s="298"/>
      <c r="AF88" s="297"/>
      <c r="AG88" s="296"/>
      <c r="AH88" s="298"/>
      <c r="AI88" s="293"/>
      <c r="AJ88" s="332"/>
      <c r="AK88" s="298"/>
      <c r="AL88" s="332"/>
      <c r="AM88" s="332"/>
      <c r="AN88" s="298"/>
      <c r="AO88" s="296"/>
      <c r="AP88" s="299">
        <f>SUM(H88:AO88)</f>
        <v>73</v>
      </c>
      <c r="AQ88" s="1121"/>
      <c r="AR88" s="1121"/>
      <c r="AS88" s="1150"/>
      <c r="AT88" s="834"/>
    </row>
    <row r="89" spans="2:46" ht="60" customHeight="1" thickTop="1" x14ac:dyDescent="0.2">
      <c r="B89" s="1249">
        <v>5</v>
      </c>
      <c r="C89" s="1244" t="s">
        <v>138</v>
      </c>
      <c r="D89" s="1403" t="s">
        <v>166</v>
      </c>
      <c r="E89" s="1248" t="s">
        <v>95</v>
      </c>
      <c r="F89" s="1247">
        <v>120</v>
      </c>
      <c r="G89" s="151" t="s">
        <v>20</v>
      </c>
      <c r="H89" s="555"/>
      <c r="I89" s="154"/>
      <c r="J89" s="915">
        <v>120</v>
      </c>
      <c r="K89" s="220"/>
      <c r="L89" s="642">
        <v>0</v>
      </c>
      <c r="M89" s="620">
        <v>0</v>
      </c>
      <c r="N89" s="620">
        <v>0</v>
      </c>
      <c r="O89" s="623">
        <v>99</v>
      </c>
      <c r="P89" s="821"/>
      <c r="Q89" s="620">
        <v>158</v>
      </c>
      <c r="R89" s="620">
        <v>118</v>
      </c>
      <c r="S89" s="620">
        <v>154</v>
      </c>
      <c r="T89" s="620">
        <v>182</v>
      </c>
      <c r="U89" s="821">
        <v>172</v>
      </c>
      <c r="V89" s="620">
        <v>165</v>
      </c>
      <c r="W89" s="620">
        <v>165</v>
      </c>
      <c r="X89" s="625">
        <v>180</v>
      </c>
      <c r="Y89" s="625">
        <v>160</v>
      </c>
      <c r="Z89" s="623">
        <v>112</v>
      </c>
      <c r="AA89" s="821"/>
      <c r="AB89" s="625">
        <v>111</v>
      </c>
      <c r="AC89" s="627">
        <v>160</v>
      </c>
      <c r="AD89" s="626">
        <v>106</v>
      </c>
      <c r="AE89" s="625">
        <v>160</v>
      </c>
      <c r="AF89" s="627">
        <v>179</v>
      </c>
      <c r="AG89" s="626"/>
      <c r="AH89" s="625"/>
      <c r="AI89" s="625"/>
      <c r="AJ89" s="679"/>
      <c r="AK89" s="625"/>
      <c r="AL89" s="353"/>
      <c r="AM89" s="353"/>
      <c r="AN89" s="218"/>
      <c r="AO89" s="100">
        <v>0</v>
      </c>
      <c r="AP89" s="158">
        <f>SUM(H89:AO89)</f>
        <v>2501</v>
      </c>
      <c r="AQ89" s="1332">
        <f>SUBTOTAL(9, H89:AF89)</f>
        <v>2501</v>
      </c>
      <c r="AR89" s="36"/>
      <c r="AS89" s="1150"/>
      <c r="AT89" s="834"/>
    </row>
    <row r="90" spans="2:46" ht="60" customHeight="1" x14ac:dyDescent="0.2">
      <c r="B90" s="1193"/>
      <c r="C90" s="1177"/>
      <c r="D90" s="1401"/>
      <c r="E90" s="1208"/>
      <c r="F90" s="1200"/>
      <c r="G90" s="109" t="s">
        <v>23</v>
      </c>
      <c r="H90" s="316">
        <v>120</v>
      </c>
      <c r="I90" s="56"/>
      <c r="J90" s="803"/>
      <c r="K90" s="196"/>
      <c r="L90" s="195"/>
      <c r="M90" s="195">
        <v>99</v>
      </c>
      <c r="N90" s="195">
        <v>158</v>
      </c>
      <c r="O90" s="55">
        <v>118</v>
      </c>
      <c r="P90" s="946">
        <v>179</v>
      </c>
      <c r="Q90" s="195">
        <v>100</v>
      </c>
      <c r="R90" s="196">
        <v>182</v>
      </c>
      <c r="S90" s="196">
        <v>172</v>
      </c>
      <c r="T90" s="196">
        <v>165</v>
      </c>
      <c r="U90" s="764">
        <v>165</v>
      </c>
      <c r="V90" s="196">
        <v>130</v>
      </c>
      <c r="W90" s="195">
        <v>105</v>
      </c>
      <c r="X90" s="196">
        <v>112</v>
      </c>
      <c r="Y90" s="196">
        <v>91</v>
      </c>
      <c r="Z90" s="55">
        <v>160</v>
      </c>
      <c r="AA90" s="764"/>
      <c r="AB90" s="196">
        <v>106</v>
      </c>
      <c r="AC90" s="239">
        <v>160</v>
      </c>
      <c r="AD90" s="56">
        <v>179</v>
      </c>
      <c r="AE90" s="196"/>
      <c r="AF90" s="241"/>
      <c r="AG90" s="56"/>
      <c r="AH90" s="196"/>
      <c r="AI90" s="195"/>
      <c r="AJ90" s="318"/>
      <c r="AK90" s="196"/>
      <c r="AL90" s="325"/>
      <c r="AM90" s="325"/>
      <c r="AN90" s="203"/>
      <c r="AO90" s="56"/>
      <c r="AP90" s="57">
        <f>SUM(H90:AO90)</f>
        <v>2501</v>
      </c>
      <c r="AQ90" s="103"/>
      <c r="AR90" s="11">
        <f>SUBTOTAL(9,H90:AF90)</f>
        <v>2501</v>
      </c>
      <c r="AS90" s="1150"/>
      <c r="AT90" s="834"/>
    </row>
    <row r="91" spans="2:46" ht="60" customHeight="1" thickBot="1" x14ac:dyDescent="0.25">
      <c r="B91" s="1193"/>
      <c r="C91" s="1177"/>
      <c r="D91" s="1406"/>
      <c r="E91" s="1204"/>
      <c r="F91" s="1192"/>
      <c r="G91" s="522" t="s">
        <v>137</v>
      </c>
      <c r="H91" s="556">
        <v>120</v>
      </c>
      <c r="I91" s="302"/>
      <c r="J91" s="797"/>
      <c r="K91" s="298"/>
      <c r="L91" s="298"/>
      <c r="M91" s="293">
        <v>99</v>
      </c>
      <c r="N91" s="293">
        <v>158</v>
      </c>
      <c r="O91" s="295">
        <v>118</v>
      </c>
      <c r="P91" s="812"/>
      <c r="Q91" s="293">
        <v>154</v>
      </c>
      <c r="R91" s="298">
        <v>182</v>
      </c>
      <c r="S91" s="298">
        <v>172</v>
      </c>
      <c r="T91" s="298">
        <v>165</v>
      </c>
      <c r="U91" s="812">
        <v>165</v>
      </c>
      <c r="V91" s="298">
        <v>180</v>
      </c>
      <c r="W91" s="293">
        <v>160</v>
      </c>
      <c r="X91" s="298">
        <v>112</v>
      </c>
      <c r="Y91" s="298">
        <v>111</v>
      </c>
      <c r="Z91" s="295">
        <v>160</v>
      </c>
      <c r="AA91" s="812"/>
      <c r="AB91" s="298">
        <v>106</v>
      </c>
      <c r="AC91" s="292">
        <v>160</v>
      </c>
      <c r="AD91" s="296">
        <v>179</v>
      </c>
      <c r="AE91" s="298"/>
      <c r="AF91" s="297"/>
      <c r="AG91" s="296"/>
      <c r="AH91" s="298"/>
      <c r="AI91" s="293"/>
      <c r="AJ91" s="332"/>
      <c r="AK91" s="298"/>
      <c r="AL91" s="332"/>
      <c r="AM91" s="332"/>
      <c r="AN91" s="298"/>
      <c r="AO91" s="296"/>
      <c r="AP91" s="299">
        <f t="shared" si="5"/>
        <v>2501</v>
      </c>
      <c r="AQ91" s="841"/>
      <c r="AR91" s="1121"/>
      <c r="AS91" s="1150"/>
      <c r="AT91" s="834"/>
    </row>
    <row r="92" spans="2:46" s="36" customFormat="1" ht="60" hidden="1" customHeight="1" thickTop="1" x14ac:dyDescent="0.2">
      <c r="B92" s="1193"/>
      <c r="C92" s="1244" t="s">
        <v>96</v>
      </c>
      <c r="D92" s="1250" t="s">
        <v>97</v>
      </c>
      <c r="E92" s="1251" t="s">
        <v>95</v>
      </c>
      <c r="F92" s="1252">
        <v>120</v>
      </c>
      <c r="G92" s="67" t="s">
        <v>20</v>
      </c>
      <c r="H92" s="555"/>
      <c r="I92" s="154"/>
      <c r="J92" s="915"/>
      <c r="K92" s="220"/>
      <c r="L92" s="220"/>
      <c r="M92" s="218"/>
      <c r="N92" s="218"/>
      <c r="O92" s="157"/>
      <c r="P92" s="819"/>
      <c r="Q92" s="218"/>
      <c r="R92" s="218"/>
      <c r="S92" s="218"/>
      <c r="T92" s="218"/>
      <c r="U92" s="819"/>
      <c r="V92" s="218"/>
      <c r="W92" s="218"/>
      <c r="X92" s="538"/>
      <c r="Y92" s="538"/>
      <c r="Z92" s="157"/>
      <c r="AA92" s="819"/>
      <c r="AB92" s="538"/>
      <c r="AC92" s="523"/>
      <c r="AD92" s="665"/>
      <c r="AE92" s="538"/>
      <c r="AF92" s="262"/>
      <c r="AG92" s="156"/>
      <c r="AH92" s="218"/>
      <c r="AI92" s="218"/>
      <c r="AJ92" s="353"/>
      <c r="AK92" s="218"/>
      <c r="AL92" s="353"/>
      <c r="AM92" s="353"/>
      <c r="AN92" s="218"/>
      <c r="AO92" s="100">
        <v>0</v>
      </c>
      <c r="AP92" s="158">
        <f t="shared" si="5"/>
        <v>0</v>
      </c>
      <c r="AQ92" s="1160"/>
      <c r="AR92" s="1121"/>
      <c r="AS92" s="1150"/>
      <c r="AT92" s="103"/>
    </row>
    <row r="93" spans="2:46" s="36" customFormat="1" ht="60" hidden="1" customHeight="1" x14ac:dyDescent="0.2">
      <c r="B93" s="1193"/>
      <c r="C93" s="1177"/>
      <c r="D93" s="1207"/>
      <c r="E93" s="1208"/>
      <c r="F93" s="1200"/>
      <c r="G93" s="109" t="s">
        <v>23</v>
      </c>
      <c r="H93" s="316"/>
      <c r="I93" s="56"/>
      <c r="J93" s="803"/>
      <c r="K93" s="206"/>
      <c r="L93" s="206"/>
      <c r="M93" s="206"/>
      <c r="N93" s="206"/>
      <c r="O93" s="93"/>
      <c r="P93" s="803"/>
      <c r="Q93" s="206"/>
      <c r="R93" s="203"/>
      <c r="S93" s="203"/>
      <c r="T93" s="203"/>
      <c r="U93" s="803"/>
      <c r="V93" s="203"/>
      <c r="W93" s="206"/>
      <c r="X93" s="203"/>
      <c r="Y93" s="203"/>
      <c r="Z93" s="110"/>
      <c r="AA93" s="803"/>
      <c r="AB93" s="203"/>
      <c r="AC93" s="252"/>
      <c r="AD93" s="94"/>
      <c r="AE93" s="203"/>
      <c r="AF93" s="248"/>
      <c r="AG93" s="56"/>
      <c r="AH93" s="203"/>
      <c r="AI93" s="195"/>
      <c r="AJ93" s="318"/>
      <c r="AK93" s="196"/>
      <c r="AL93" s="325"/>
      <c r="AM93" s="325"/>
      <c r="AN93" s="203"/>
      <c r="AO93" s="56"/>
      <c r="AP93" s="57">
        <f t="shared" ref="AP93:AP136" si="6">SUM(H93:AO93)</f>
        <v>0</v>
      </c>
      <c r="AQ93" s="1161"/>
      <c r="AR93" s="1121"/>
      <c r="AS93" s="1150"/>
      <c r="AT93" s="103"/>
    </row>
    <row r="94" spans="2:46" ht="60" hidden="1" customHeight="1" thickBot="1" x14ac:dyDescent="0.25">
      <c r="B94" s="1193"/>
      <c r="C94" s="1177"/>
      <c r="D94" s="1207"/>
      <c r="E94" s="1208"/>
      <c r="F94" s="1200"/>
      <c r="G94" s="283" t="s">
        <v>137</v>
      </c>
      <c r="H94" s="544"/>
      <c r="I94" s="291"/>
      <c r="J94" s="797"/>
      <c r="K94" s="298"/>
      <c r="L94" s="298"/>
      <c r="M94" s="293"/>
      <c r="N94" s="293"/>
      <c r="O94" s="295"/>
      <c r="P94" s="812"/>
      <c r="Q94" s="293"/>
      <c r="R94" s="298"/>
      <c r="S94" s="298"/>
      <c r="T94" s="298"/>
      <c r="U94" s="812"/>
      <c r="V94" s="298"/>
      <c r="W94" s="293"/>
      <c r="X94" s="298"/>
      <c r="Y94" s="298"/>
      <c r="Z94" s="295"/>
      <c r="AA94" s="812"/>
      <c r="AB94" s="298"/>
      <c r="AC94" s="292"/>
      <c r="AD94" s="296"/>
      <c r="AE94" s="298"/>
      <c r="AF94" s="297"/>
      <c r="AG94" s="296"/>
      <c r="AH94" s="298"/>
      <c r="AI94" s="293"/>
      <c r="AJ94" s="332"/>
      <c r="AK94" s="298"/>
      <c r="AL94" s="332"/>
      <c r="AM94" s="332"/>
      <c r="AN94" s="298"/>
      <c r="AO94" s="296"/>
      <c r="AP94" s="299">
        <f t="shared" si="6"/>
        <v>0</v>
      </c>
      <c r="AQ94" s="1161"/>
      <c r="AR94" s="1121"/>
      <c r="AS94" s="1150"/>
      <c r="AT94" s="834"/>
    </row>
    <row r="95" spans="2:46" ht="60" hidden="1" customHeight="1" thickTop="1" thickBot="1" x14ac:dyDescent="0.25">
      <c r="B95" s="1193"/>
      <c r="C95" s="159"/>
      <c r="D95" s="1207"/>
      <c r="E95" s="1208"/>
      <c r="F95" s="1200"/>
      <c r="G95" s="109" t="s">
        <v>130</v>
      </c>
      <c r="H95" s="586"/>
      <c r="I95" s="667"/>
      <c r="J95" s="916"/>
      <c r="K95" s="568"/>
      <c r="L95" s="568"/>
      <c r="M95" s="568"/>
      <c r="N95" s="203"/>
      <c r="O95" s="55"/>
      <c r="P95" s="764"/>
      <c r="Q95" s="203"/>
      <c r="R95" s="568"/>
      <c r="S95" s="230"/>
      <c r="T95" s="196"/>
      <c r="U95" s="764"/>
      <c r="V95" s="230"/>
      <c r="W95" s="203"/>
      <c r="X95" s="203"/>
      <c r="Y95" s="203"/>
      <c r="Z95" s="93"/>
      <c r="AA95" s="803"/>
      <c r="AB95" s="203"/>
      <c r="AC95" s="248"/>
      <c r="AD95" s="94"/>
      <c r="AE95" s="203"/>
      <c r="AF95" s="248"/>
      <c r="AG95" s="94"/>
      <c r="AH95" s="203"/>
      <c r="AI95" s="203"/>
      <c r="AJ95" s="325"/>
      <c r="AK95" s="203"/>
      <c r="AL95" s="325"/>
      <c r="AM95" s="325"/>
      <c r="AN95" s="203"/>
      <c r="AO95" s="56"/>
      <c r="AP95" s="57">
        <f t="shared" si="6"/>
        <v>0</v>
      </c>
      <c r="AQ95" s="841"/>
      <c r="AR95" s="1121"/>
      <c r="AS95" s="1150"/>
      <c r="AT95" s="834"/>
    </row>
    <row r="96" spans="2:46" ht="60" hidden="1" customHeight="1" thickTop="1" thickBot="1" x14ac:dyDescent="0.25">
      <c r="B96" s="1206"/>
      <c r="C96" s="159"/>
      <c r="D96" s="1212"/>
      <c r="E96" s="1213"/>
      <c r="F96" s="785"/>
      <c r="G96" s="92" t="s">
        <v>98</v>
      </c>
      <c r="H96" s="786"/>
      <c r="I96" s="932"/>
      <c r="J96" s="849"/>
      <c r="K96" s="518"/>
      <c r="L96" s="518"/>
      <c r="M96" s="518"/>
      <c r="N96" s="518"/>
      <c r="O96" s="495"/>
      <c r="P96" s="849"/>
      <c r="Q96" s="518"/>
      <c r="R96" s="518"/>
      <c r="S96" s="518"/>
      <c r="T96" s="518"/>
      <c r="U96" s="849"/>
      <c r="V96" s="518"/>
      <c r="W96" s="518"/>
      <c r="X96" s="518"/>
      <c r="Y96" s="518"/>
      <c r="Z96" s="77"/>
      <c r="AA96" s="799"/>
      <c r="AB96" s="518"/>
      <c r="AC96" s="244"/>
      <c r="AD96" s="78"/>
      <c r="AE96" s="199"/>
      <c r="AF96" s="244"/>
      <c r="AG96" s="78"/>
      <c r="AH96" s="199"/>
      <c r="AI96" s="199"/>
      <c r="AJ96" s="321"/>
      <c r="AK96" s="199"/>
      <c r="AL96" s="321"/>
      <c r="AM96" s="321"/>
      <c r="AN96" s="199"/>
      <c r="AO96" s="63"/>
      <c r="AP96" s="79">
        <f t="shared" si="6"/>
        <v>0</v>
      </c>
      <c r="AQ96" s="841"/>
      <c r="AR96" s="1121"/>
      <c r="AS96" s="1150"/>
      <c r="AT96" s="834"/>
    </row>
    <row r="97" spans="2:46" s="36" customFormat="1" ht="1.25" hidden="1" customHeight="1" thickTop="1" x14ac:dyDescent="0.2">
      <c r="B97" s="791">
        <v>8</v>
      </c>
      <c r="C97" s="1165" t="s">
        <v>91</v>
      </c>
      <c r="D97" s="1167" t="s">
        <v>99</v>
      </c>
      <c r="E97" s="1236" t="s">
        <v>95</v>
      </c>
      <c r="F97" s="1170">
        <v>120</v>
      </c>
      <c r="G97" s="38" t="s">
        <v>20</v>
      </c>
      <c r="H97" s="788"/>
      <c r="I97" s="99"/>
      <c r="J97" s="824"/>
      <c r="K97" s="209"/>
      <c r="L97" s="209"/>
      <c r="M97" s="651"/>
      <c r="N97" s="651"/>
      <c r="O97" s="789"/>
      <c r="P97" s="810"/>
      <c r="Q97" s="651"/>
      <c r="R97" s="651"/>
      <c r="S97" s="651"/>
      <c r="T97" s="651"/>
      <c r="U97" s="810"/>
      <c r="V97" s="651"/>
      <c r="W97" s="651"/>
      <c r="X97" s="651"/>
      <c r="Y97" s="651"/>
      <c r="Z97" s="789"/>
      <c r="AA97" s="810"/>
      <c r="AB97" s="651"/>
      <c r="AC97" s="249"/>
      <c r="AD97" s="99"/>
      <c r="AE97" s="209"/>
      <c r="AF97" s="249"/>
      <c r="AG97" s="99"/>
      <c r="AH97" s="209"/>
      <c r="AI97" s="209"/>
      <c r="AJ97" s="326"/>
      <c r="AK97" s="209"/>
      <c r="AL97" s="326"/>
      <c r="AM97" s="326"/>
      <c r="AN97" s="209"/>
      <c r="AO97" s="100"/>
      <c r="AP97" s="102">
        <f t="shared" si="6"/>
        <v>0</v>
      </c>
      <c r="AQ97" s="1160"/>
      <c r="AR97" s="1121"/>
      <c r="AS97" s="1150"/>
      <c r="AT97" s="103"/>
    </row>
    <row r="98" spans="2:46" s="36" customFormat="1" ht="61.5" hidden="1" customHeight="1" x14ac:dyDescent="0.2">
      <c r="B98" s="792"/>
      <c r="C98" s="1177"/>
      <c r="D98" s="1207"/>
      <c r="E98" s="1208"/>
      <c r="F98" s="1200"/>
      <c r="G98" s="109" t="s">
        <v>23</v>
      </c>
      <c r="H98" s="366"/>
      <c r="I98" s="94"/>
      <c r="J98" s="803"/>
      <c r="K98" s="203"/>
      <c r="L98" s="203"/>
      <c r="M98" s="203"/>
      <c r="N98" s="203"/>
      <c r="O98" s="93"/>
      <c r="P98" s="803"/>
      <c r="Q98" s="203"/>
      <c r="R98" s="203"/>
      <c r="S98" s="203"/>
      <c r="T98" s="203"/>
      <c r="U98" s="803"/>
      <c r="V98" s="203"/>
      <c r="W98" s="203"/>
      <c r="X98" s="203"/>
      <c r="Y98" s="203"/>
      <c r="Z98" s="93"/>
      <c r="AA98" s="803"/>
      <c r="AB98" s="203"/>
      <c r="AC98" s="248"/>
      <c r="AD98" s="94"/>
      <c r="AE98" s="203"/>
      <c r="AF98" s="248"/>
      <c r="AG98" s="94"/>
      <c r="AH98" s="203"/>
      <c r="AI98" s="203"/>
      <c r="AJ98" s="325"/>
      <c r="AK98" s="203"/>
      <c r="AL98" s="325"/>
      <c r="AM98" s="325"/>
      <c r="AN98" s="203"/>
      <c r="AO98" s="56"/>
      <c r="AP98" s="57">
        <f t="shared" si="6"/>
        <v>0</v>
      </c>
      <c r="AQ98" s="1161"/>
      <c r="AR98" s="1121"/>
      <c r="AS98" s="1150"/>
      <c r="AT98" s="103"/>
    </row>
    <row r="99" spans="2:46" ht="2" customHeight="1" thickBot="1" x14ac:dyDescent="0.25">
      <c r="B99" s="792"/>
      <c r="C99" s="1174"/>
      <c r="D99" s="1175"/>
      <c r="E99" s="1237"/>
      <c r="F99" s="1172"/>
      <c r="G99" s="283" t="s">
        <v>137</v>
      </c>
      <c r="H99" s="548"/>
      <c r="I99" s="285"/>
      <c r="J99" s="805"/>
      <c r="K99" s="287"/>
      <c r="L99" s="287"/>
      <c r="M99" s="287"/>
      <c r="N99" s="287"/>
      <c r="O99" s="284"/>
      <c r="P99" s="805"/>
      <c r="Q99" s="287"/>
      <c r="R99" s="287"/>
      <c r="S99" s="287"/>
      <c r="T99" s="287"/>
      <c r="U99" s="805"/>
      <c r="V99" s="287"/>
      <c r="W99" s="287"/>
      <c r="X99" s="287"/>
      <c r="Y99" s="287"/>
      <c r="Z99" s="284"/>
      <c r="AA99" s="805"/>
      <c r="AB99" s="287"/>
      <c r="AC99" s="286"/>
      <c r="AD99" s="285"/>
      <c r="AE99" s="287"/>
      <c r="AF99" s="286"/>
      <c r="AG99" s="285"/>
      <c r="AH99" s="287"/>
      <c r="AI99" s="287"/>
      <c r="AJ99" s="327"/>
      <c r="AK99" s="287"/>
      <c r="AL99" s="327"/>
      <c r="AM99" s="327"/>
      <c r="AN99" s="287"/>
      <c r="AO99" s="285"/>
      <c r="AP99" s="288">
        <f t="shared" si="6"/>
        <v>0</v>
      </c>
      <c r="AQ99" s="1161"/>
      <c r="AR99" s="1121"/>
      <c r="AS99" s="1150"/>
      <c r="AT99" s="834"/>
    </row>
    <row r="100" spans="2:46" ht="69" customHeight="1" thickTop="1" x14ac:dyDescent="0.2">
      <c r="B100" s="1214">
        <v>6</v>
      </c>
      <c r="C100" s="835"/>
      <c r="D100" s="1404" t="s">
        <v>151</v>
      </c>
      <c r="E100" s="1203" t="s">
        <v>95</v>
      </c>
      <c r="F100" s="1189">
        <v>120</v>
      </c>
      <c r="G100" s="67" t="s">
        <v>20</v>
      </c>
      <c r="H100" s="601"/>
      <c r="I100" s="120"/>
      <c r="J100" s="825">
        <v>48</v>
      </c>
      <c r="K100" s="224"/>
      <c r="L100" s="224">
        <v>114</v>
      </c>
      <c r="M100" s="224">
        <v>97</v>
      </c>
      <c r="N100" s="224">
        <v>100</v>
      </c>
      <c r="O100" s="168">
        <v>101</v>
      </c>
      <c r="P100" s="825"/>
      <c r="Q100" s="224">
        <v>39</v>
      </c>
      <c r="R100" s="224">
        <v>48</v>
      </c>
      <c r="S100" s="224">
        <v>0</v>
      </c>
      <c r="T100" s="224">
        <v>0</v>
      </c>
      <c r="U100" s="825">
        <v>0</v>
      </c>
      <c r="V100" s="224">
        <v>0</v>
      </c>
      <c r="W100" s="224">
        <v>0</v>
      </c>
      <c r="X100" s="224">
        <v>0</v>
      </c>
      <c r="Y100" s="535">
        <v>39</v>
      </c>
      <c r="Z100" s="168">
        <v>80</v>
      </c>
      <c r="AA100" s="825"/>
      <c r="AB100" s="535">
        <v>84</v>
      </c>
      <c r="AC100" s="269">
        <v>103</v>
      </c>
      <c r="AD100" s="120">
        <v>97</v>
      </c>
      <c r="AE100" s="224">
        <v>0</v>
      </c>
      <c r="AF100" s="269">
        <v>0</v>
      </c>
      <c r="AG100" s="120"/>
      <c r="AH100" s="224"/>
      <c r="AI100" s="224"/>
      <c r="AJ100" s="344"/>
      <c r="AK100" s="224"/>
      <c r="AL100" s="344"/>
      <c r="AM100" s="344"/>
      <c r="AN100" s="224"/>
      <c r="AO100" s="164"/>
      <c r="AP100" s="167">
        <f t="shared" si="6"/>
        <v>950</v>
      </c>
      <c r="AQ100" s="1332">
        <f>SUBTOTAL(9, H100:AF100)</f>
        <v>950</v>
      </c>
      <c r="AR100" s="36"/>
      <c r="AS100" s="1150"/>
      <c r="AT100" s="834"/>
    </row>
    <row r="101" spans="2:46" ht="69" customHeight="1" x14ac:dyDescent="0.2">
      <c r="B101" s="1193"/>
      <c r="C101" s="835"/>
      <c r="D101" s="1401"/>
      <c r="E101" s="1208"/>
      <c r="F101" s="1200"/>
      <c r="G101" s="109" t="s">
        <v>23</v>
      </c>
      <c r="H101" s="366">
        <v>48</v>
      </c>
      <c r="I101" s="94">
        <v>114</v>
      </c>
      <c r="J101" s="803">
        <v>97</v>
      </c>
      <c r="K101" s="203"/>
      <c r="L101" s="203">
        <v>100</v>
      </c>
      <c r="M101" s="203">
        <v>101</v>
      </c>
      <c r="N101" s="203">
        <v>39</v>
      </c>
      <c r="O101" s="93">
        <v>48</v>
      </c>
      <c r="P101" s="803"/>
      <c r="Q101" s="203">
        <v>0</v>
      </c>
      <c r="R101" s="203">
        <v>0</v>
      </c>
      <c r="S101" s="203">
        <v>0</v>
      </c>
      <c r="T101" s="203">
        <v>0</v>
      </c>
      <c r="U101" s="803">
        <v>0</v>
      </c>
      <c r="V101" s="203">
        <v>0</v>
      </c>
      <c r="W101" s="203">
        <v>39</v>
      </c>
      <c r="X101" s="203">
        <v>80</v>
      </c>
      <c r="Y101" s="203">
        <v>84</v>
      </c>
      <c r="Z101" s="93">
        <v>103</v>
      </c>
      <c r="AA101" s="803"/>
      <c r="AB101" s="203">
        <v>97</v>
      </c>
      <c r="AC101" s="248">
        <v>0</v>
      </c>
      <c r="AD101" s="94">
        <v>0</v>
      </c>
      <c r="AE101" s="203"/>
      <c r="AF101" s="248"/>
      <c r="AG101" s="94"/>
      <c r="AH101" s="203"/>
      <c r="AI101" s="203"/>
      <c r="AJ101" s="325"/>
      <c r="AK101" s="203"/>
      <c r="AL101" s="325"/>
      <c r="AM101" s="325"/>
      <c r="AN101" s="203"/>
      <c r="AO101" s="56"/>
      <c r="AP101" s="57">
        <f t="shared" si="6"/>
        <v>950</v>
      </c>
      <c r="AQ101" s="103"/>
      <c r="AR101" s="11">
        <f>SUBTOTAL(9,H101:AF101)</f>
        <v>950</v>
      </c>
      <c r="AS101" s="1150"/>
      <c r="AT101" s="834"/>
    </row>
    <row r="102" spans="2:46" ht="69" customHeight="1" thickBot="1" x14ac:dyDescent="0.25">
      <c r="B102" s="1193"/>
      <c r="C102" s="835"/>
      <c r="D102" s="1406"/>
      <c r="E102" s="1204"/>
      <c r="F102" s="1192"/>
      <c r="G102" s="289" t="s">
        <v>137</v>
      </c>
      <c r="H102" s="551">
        <v>48</v>
      </c>
      <c r="I102" s="296">
        <v>114</v>
      </c>
      <c r="J102" s="812">
        <v>97</v>
      </c>
      <c r="K102" s="298"/>
      <c r="L102" s="298">
        <v>100</v>
      </c>
      <c r="M102" s="298">
        <v>101</v>
      </c>
      <c r="N102" s="298">
        <v>39</v>
      </c>
      <c r="O102" s="295">
        <v>48</v>
      </c>
      <c r="P102" s="812"/>
      <c r="Q102" s="298">
        <v>0</v>
      </c>
      <c r="R102" s="298">
        <v>0</v>
      </c>
      <c r="S102" s="298">
        <v>0</v>
      </c>
      <c r="T102" s="298">
        <v>0</v>
      </c>
      <c r="U102" s="812">
        <v>0</v>
      </c>
      <c r="V102" s="298">
        <v>0</v>
      </c>
      <c r="W102" s="298">
        <v>39</v>
      </c>
      <c r="X102" s="298">
        <v>80</v>
      </c>
      <c r="Y102" s="298">
        <v>84</v>
      </c>
      <c r="Z102" s="295">
        <v>103</v>
      </c>
      <c r="AA102" s="812"/>
      <c r="AB102" s="298">
        <v>97</v>
      </c>
      <c r="AC102" s="297"/>
      <c r="AD102" s="296"/>
      <c r="AE102" s="298"/>
      <c r="AF102" s="297"/>
      <c r="AG102" s="296"/>
      <c r="AH102" s="298"/>
      <c r="AI102" s="298"/>
      <c r="AJ102" s="332"/>
      <c r="AK102" s="298"/>
      <c r="AL102" s="332"/>
      <c r="AM102" s="332"/>
      <c r="AN102" s="298"/>
      <c r="AO102" s="296"/>
      <c r="AP102" s="299">
        <f t="shared" si="6"/>
        <v>950</v>
      </c>
      <c r="AQ102" s="841"/>
      <c r="AR102" s="1121"/>
      <c r="AS102" s="1150"/>
      <c r="AT102" s="834"/>
    </row>
    <row r="103" spans="2:46" s="36" customFormat="1" ht="60" hidden="1" customHeight="1" thickTop="1" x14ac:dyDescent="0.2">
      <c r="B103" s="1193"/>
      <c r="C103" s="1165" t="s">
        <v>100</v>
      </c>
      <c r="D103" s="1142" t="s">
        <v>101</v>
      </c>
      <c r="E103" s="1222" t="s">
        <v>41</v>
      </c>
      <c r="F103" s="1192">
        <v>140</v>
      </c>
      <c r="G103" s="49" t="s">
        <v>20</v>
      </c>
      <c r="H103" s="554"/>
      <c r="I103" s="149"/>
      <c r="J103" s="820"/>
      <c r="K103" s="194"/>
      <c r="L103" s="194"/>
      <c r="M103" s="194"/>
      <c r="N103" s="194"/>
      <c r="O103" s="51"/>
      <c r="P103" s="795"/>
      <c r="Q103" s="194"/>
      <c r="R103" s="194"/>
      <c r="S103" s="194"/>
      <c r="T103" s="197"/>
      <c r="U103" s="796"/>
      <c r="V103" s="194"/>
      <c r="W103" s="194"/>
      <c r="X103" s="194"/>
      <c r="Y103" s="194"/>
      <c r="Z103" s="51"/>
      <c r="AA103" s="795"/>
      <c r="AB103" s="194"/>
      <c r="AC103" s="240"/>
      <c r="AD103" s="868"/>
      <c r="AE103" s="194"/>
      <c r="AF103" s="240"/>
      <c r="AG103" s="50"/>
      <c r="AH103" s="194"/>
      <c r="AI103" s="194"/>
      <c r="AJ103" s="348"/>
      <c r="AK103" s="655"/>
      <c r="AL103" s="364"/>
      <c r="AM103" s="348"/>
      <c r="AN103" s="219"/>
      <c r="AO103" s="161"/>
      <c r="AP103" s="61">
        <f t="shared" si="6"/>
        <v>0</v>
      </c>
      <c r="AQ103" s="1161"/>
      <c r="AR103" s="1121"/>
      <c r="AS103" s="1150"/>
      <c r="AT103" s="103"/>
    </row>
    <row r="104" spans="2:46" s="36" customFormat="1" ht="60" hidden="1" customHeight="1" x14ac:dyDescent="0.2">
      <c r="B104" s="1193"/>
      <c r="C104" s="1177"/>
      <c r="D104" s="1190"/>
      <c r="E104" s="1223"/>
      <c r="F104" s="1200"/>
      <c r="G104" s="109" t="s">
        <v>23</v>
      </c>
      <c r="H104" s="366"/>
      <c r="I104" s="94"/>
      <c r="J104" s="803"/>
      <c r="K104" s="203"/>
      <c r="L104" s="203"/>
      <c r="M104" s="203"/>
      <c r="N104" s="203"/>
      <c r="O104" s="93"/>
      <c r="P104" s="803"/>
      <c r="Q104" s="203"/>
      <c r="R104" s="203"/>
      <c r="S104" s="203"/>
      <c r="T104" s="203"/>
      <c r="U104" s="803"/>
      <c r="V104" s="203"/>
      <c r="W104" s="203"/>
      <c r="X104" s="203"/>
      <c r="Y104" s="203"/>
      <c r="Z104" s="93"/>
      <c r="AA104" s="803"/>
      <c r="AB104" s="203"/>
      <c r="AC104" s="248"/>
      <c r="AD104" s="94"/>
      <c r="AE104" s="203"/>
      <c r="AF104" s="248"/>
      <c r="AG104" s="94"/>
      <c r="AH104" s="203"/>
      <c r="AI104" s="203"/>
      <c r="AJ104" s="325"/>
      <c r="AK104" s="203"/>
      <c r="AL104" s="325"/>
      <c r="AM104" s="325"/>
      <c r="AN104" s="203"/>
      <c r="AO104" s="56"/>
      <c r="AP104" s="57">
        <f t="shared" si="6"/>
        <v>0</v>
      </c>
      <c r="AQ104" s="1161"/>
      <c r="AR104" s="1121"/>
      <c r="AS104" s="1150"/>
      <c r="AT104" s="103"/>
    </row>
    <row r="105" spans="2:46" ht="60" hidden="1" customHeight="1" thickBot="1" x14ac:dyDescent="0.25">
      <c r="B105" s="1256"/>
      <c r="C105" s="1228"/>
      <c r="D105" s="1257"/>
      <c r="E105" s="1231"/>
      <c r="F105" s="1258"/>
      <c r="G105" s="283" t="s">
        <v>137</v>
      </c>
      <c r="H105" s="556"/>
      <c r="I105" s="302"/>
      <c r="J105" s="826"/>
      <c r="K105" s="304"/>
      <c r="L105" s="304"/>
      <c r="M105" s="304"/>
      <c r="N105" s="304"/>
      <c r="O105" s="301"/>
      <c r="P105" s="826"/>
      <c r="Q105" s="304"/>
      <c r="R105" s="304"/>
      <c r="S105" s="304"/>
      <c r="T105" s="304"/>
      <c r="U105" s="826"/>
      <c r="V105" s="304"/>
      <c r="W105" s="304"/>
      <c r="X105" s="304"/>
      <c r="Y105" s="304"/>
      <c r="Z105" s="301"/>
      <c r="AA105" s="826"/>
      <c r="AB105" s="304"/>
      <c r="AC105" s="303"/>
      <c r="AD105" s="302"/>
      <c r="AE105" s="304"/>
      <c r="AF105" s="303"/>
      <c r="AG105" s="302"/>
      <c r="AH105" s="304"/>
      <c r="AI105" s="304"/>
      <c r="AJ105" s="340"/>
      <c r="AK105" s="304"/>
      <c r="AL105" s="340"/>
      <c r="AM105" s="340"/>
      <c r="AN105" s="304"/>
      <c r="AO105" s="302"/>
      <c r="AP105" s="305">
        <f t="shared" si="6"/>
        <v>0</v>
      </c>
      <c r="AQ105" s="1161"/>
      <c r="AR105" s="1121"/>
      <c r="AS105" s="1150"/>
      <c r="AT105" s="834"/>
    </row>
    <row r="106" spans="2:46" s="36" customFormat="1" ht="60" hidden="1" customHeight="1" x14ac:dyDescent="0.2">
      <c r="B106" s="1253">
        <v>10</v>
      </c>
      <c r="C106" s="1177" t="s">
        <v>102</v>
      </c>
      <c r="D106" s="1187" t="s">
        <v>103</v>
      </c>
      <c r="E106" s="1235" t="s">
        <v>19</v>
      </c>
      <c r="F106" s="1189">
        <v>200</v>
      </c>
      <c r="G106" s="67" t="s">
        <v>20</v>
      </c>
      <c r="H106" s="545"/>
      <c r="I106" s="82"/>
      <c r="J106" s="800"/>
      <c r="K106" s="200"/>
      <c r="L106" s="200"/>
      <c r="M106" s="200"/>
      <c r="N106" s="200"/>
      <c r="O106" s="186"/>
      <c r="P106" s="806"/>
      <c r="Q106" s="200"/>
      <c r="R106" s="205"/>
      <c r="S106" s="205"/>
      <c r="T106" s="205"/>
      <c r="U106" s="806"/>
      <c r="V106" s="205"/>
      <c r="W106" s="205"/>
      <c r="X106" s="205"/>
      <c r="Y106" s="205"/>
      <c r="Z106" s="186"/>
      <c r="AA106" s="806"/>
      <c r="AB106" s="205"/>
      <c r="AC106" s="251"/>
      <c r="AD106" s="187"/>
      <c r="AE106" s="205"/>
      <c r="AF106" s="251"/>
      <c r="AG106" s="187"/>
      <c r="AH106" s="222"/>
      <c r="AI106" s="205"/>
      <c r="AJ106" s="350"/>
      <c r="AK106" s="205"/>
      <c r="AL106" s="350"/>
      <c r="AM106" s="350"/>
      <c r="AN106" s="205"/>
      <c r="AO106" s="70"/>
      <c r="AP106" s="71">
        <f t="shared" si="6"/>
        <v>0</v>
      </c>
      <c r="AQ106" s="1161"/>
      <c r="AR106" s="1121"/>
      <c r="AS106" s="1150"/>
      <c r="AT106" s="103"/>
    </row>
    <row r="107" spans="2:46" ht="60" hidden="1" customHeight="1" thickBot="1" x14ac:dyDescent="0.25">
      <c r="B107" s="1254"/>
      <c r="C107" s="1166"/>
      <c r="D107" s="1255"/>
      <c r="E107" s="1223"/>
      <c r="F107" s="1192"/>
      <c r="G107" s="109" t="s">
        <v>23</v>
      </c>
      <c r="H107" s="366"/>
      <c r="I107" s="94"/>
      <c r="J107" s="803"/>
      <c r="K107" s="203"/>
      <c r="L107" s="203"/>
      <c r="M107" s="203"/>
      <c r="N107" s="203"/>
      <c r="O107" s="93"/>
      <c r="P107" s="803"/>
      <c r="Q107" s="203"/>
      <c r="R107" s="203"/>
      <c r="S107" s="203"/>
      <c r="T107" s="203"/>
      <c r="U107" s="803"/>
      <c r="V107" s="203"/>
      <c r="W107" s="203"/>
      <c r="X107" s="230"/>
      <c r="Y107" s="203"/>
      <c r="Z107" s="93"/>
      <c r="AA107" s="803"/>
      <c r="AB107" s="203"/>
      <c r="AC107" s="248"/>
      <c r="AD107" s="94"/>
      <c r="AE107" s="203"/>
      <c r="AF107" s="248"/>
      <c r="AG107" s="94"/>
      <c r="AH107" s="230"/>
      <c r="AI107" s="203"/>
      <c r="AJ107" s="325"/>
      <c r="AK107" s="203"/>
      <c r="AL107" s="325"/>
      <c r="AM107" s="325"/>
      <c r="AN107" s="203"/>
      <c r="AO107" s="56"/>
      <c r="AP107" s="57">
        <f t="shared" si="6"/>
        <v>0</v>
      </c>
      <c r="AQ107" s="1161"/>
      <c r="AR107" s="1121"/>
      <c r="AS107" s="1150"/>
      <c r="AT107" s="834"/>
    </row>
    <row r="108" spans="2:46" s="36" customFormat="1" ht="60" hidden="1" customHeight="1" thickTop="1" x14ac:dyDescent="0.2">
      <c r="B108" s="1214">
        <v>9</v>
      </c>
      <c r="C108" s="1173" t="s">
        <v>102</v>
      </c>
      <c r="D108" s="1167" t="s">
        <v>133</v>
      </c>
      <c r="E108" s="1229" t="s">
        <v>19</v>
      </c>
      <c r="F108" s="1170">
        <v>200</v>
      </c>
      <c r="G108" s="38" t="s">
        <v>20</v>
      </c>
      <c r="H108" s="587"/>
      <c r="I108" s="933"/>
      <c r="J108" s="917"/>
      <c r="K108" s="231"/>
      <c r="L108" s="231"/>
      <c r="M108" s="231"/>
      <c r="N108" s="231"/>
      <c r="O108" s="162"/>
      <c r="P108" s="850"/>
      <c r="Q108" s="231"/>
      <c r="R108" s="231"/>
      <c r="S108" s="231"/>
      <c r="T108" s="231"/>
      <c r="U108" s="850"/>
      <c r="V108" s="231"/>
      <c r="W108" s="231"/>
      <c r="X108" s="231"/>
      <c r="Y108" s="192"/>
      <c r="Z108" s="162"/>
      <c r="AA108" s="850"/>
      <c r="AB108" s="192"/>
      <c r="AC108" s="861"/>
      <c r="AD108" s="39"/>
      <c r="AE108" s="192"/>
      <c r="AF108" s="238"/>
      <c r="AG108" s="39"/>
      <c r="AH108" s="192"/>
      <c r="AI108" s="192"/>
      <c r="AJ108" s="347"/>
      <c r="AK108" s="192"/>
      <c r="AL108" s="347"/>
      <c r="AM108" s="347"/>
      <c r="AN108" s="192"/>
      <c r="AO108" s="39">
        <v>0</v>
      </c>
      <c r="AP108" s="41">
        <f t="shared" si="6"/>
        <v>0</v>
      </c>
      <c r="AQ108" s="1161"/>
      <c r="AR108" s="1121"/>
      <c r="AS108" s="1150"/>
      <c r="AT108" s="103"/>
    </row>
    <row r="109" spans="2:46" ht="60" hidden="1" customHeight="1" thickBot="1" x14ac:dyDescent="0.25">
      <c r="B109" s="1206"/>
      <c r="C109" s="1174"/>
      <c r="D109" s="1179"/>
      <c r="E109" s="1224"/>
      <c r="F109" s="1172"/>
      <c r="G109" s="92" t="s">
        <v>23</v>
      </c>
      <c r="H109" s="365"/>
      <c r="I109" s="78"/>
      <c r="J109" s="799"/>
      <c r="K109" s="199"/>
      <c r="L109" s="199"/>
      <c r="M109" s="199"/>
      <c r="N109" s="199"/>
      <c r="O109" s="77"/>
      <c r="P109" s="799"/>
      <c r="Q109" s="199"/>
      <c r="R109" s="199"/>
      <c r="S109" s="199"/>
      <c r="T109" s="235"/>
      <c r="U109" s="847"/>
      <c r="V109" s="235"/>
      <c r="W109" s="199"/>
      <c r="X109" s="199"/>
      <c r="Y109" s="199"/>
      <c r="Z109" s="77"/>
      <c r="AA109" s="799"/>
      <c r="AB109" s="199"/>
      <c r="AC109" s="244"/>
      <c r="AD109" s="78"/>
      <c r="AE109" s="199"/>
      <c r="AF109" s="244"/>
      <c r="AG109" s="78"/>
      <c r="AH109" s="235"/>
      <c r="AI109" s="199"/>
      <c r="AJ109" s="321"/>
      <c r="AK109" s="199"/>
      <c r="AL109" s="321"/>
      <c r="AM109" s="321"/>
      <c r="AN109" s="199"/>
      <c r="AO109" s="63"/>
      <c r="AP109" s="79">
        <f t="shared" si="6"/>
        <v>0</v>
      </c>
      <c r="AQ109" s="1234"/>
      <c r="AR109" s="1121"/>
      <c r="AS109" s="1150"/>
      <c r="AT109" s="834"/>
    </row>
    <row r="110" spans="2:46" ht="60" hidden="1" customHeight="1" thickTop="1" x14ac:dyDescent="0.2">
      <c r="B110" s="1214">
        <v>9</v>
      </c>
      <c r="C110" s="832"/>
      <c r="D110" s="1259" t="s">
        <v>131</v>
      </c>
      <c r="E110" s="1239" t="s">
        <v>38</v>
      </c>
      <c r="F110" s="1217">
        <v>160</v>
      </c>
      <c r="G110" s="188" t="s">
        <v>20</v>
      </c>
      <c r="H110" s="588"/>
      <c r="I110" s="934"/>
      <c r="J110" s="918"/>
      <c r="K110" s="908"/>
      <c r="L110" s="315"/>
      <c r="M110" s="315"/>
      <c r="N110" s="315"/>
      <c r="O110" s="308"/>
      <c r="P110" s="827"/>
      <c r="Q110" s="315"/>
      <c r="R110" s="315"/>
      <c r="S110" s="315"/>
      <c r="T110" s="315"/>
      <c r="U110" s="827"/>
      <c r="V110" s="315"/>
      <c r="W110" s="315"/>
      <c r="X110" s="315"/>
      <c r="Y110" s="315"/>
      <c r="Z110" s="308"/>
      <c r="AA110" s="827"/>
      <c r="AB110" s="315"/>
      <c r="AC110" s="307"/>
      <c r="AD110" s="672"/>
      <c r="AE110" s="315"/>
      <c r="AF110" s="307"/>
      <c r="AG110" s="672"/>
      <c r="AH110" s="315"/>
      <c r="AI110" s="221"/>
      <c r="AJ110" s="341"/>
      <c r="AK110" s="221"/>
      <c r="AL110" s="341"/>
      <c r="AM110" s="341"/>
      <c r="AN110" s="221"/>
      <c r="AO110" s="189"/>
      <c r="AP110" s="190">
        <f t="shared" si="6"/>
        <v>0</v>
      </c>
      <c r="AQ110" s="841"/>
      <c r="AR110" s="1121"/>
      <c r="AS110" s="1150"/>
      <c r="AT110" s="834"/>
    </row>
    <row r="111" spans="2:46" ht="60" hidden="1" customHeight="1" x14ac:dyDescent="0.2">
      <c r="B111" s="1193"/>
      <c r="C111" s="835"/>
      <c r="D111" s="1260"/>
      <c r="E111" s="1208"/>
      <c r="F111" s="1200"/>
      <c r="G111" s="109" t="s">
        <v>23</v>
      </c>
      <c r="H111" s="366"/>
      <c r="I111" s="94"/>
      <c r="J111" s="803"/>
      <c r="K111" s="203"/>
      <c r="L111" s="203"/>
      <c r="M111" s="203"/>
      <c r="N111" s="203"/>
      <c r="O111" s="93"/>
      <c r="P111" s="803"/>
      <c r="Q111" s="203"/>
      <c r="R111" s="203"/>
      <c r="S111" s="203"/>
      <c r="T111" s="203"/>
      <c r="U111" s="803"/>
      <c r="V111" s="203"/>
      <c r="W111" s="203"/>
      <c r="X111" s="203"/>
      <c r="Y111" s="196"/>
      <c r="Z111" s="93"/>
      <c r="AA111" s="803"/>
      <c r="AB111" s="196"/>
      <c r="AC111" s="248"/>
      <c r="AD111" s="94"/>
      <c r="AE111" s="203"/>
      <c r="AF111" s="248"/>
      <c r="AG111" s="94"/>
      <c r="AH111" s="203"/>
      <c r="AI111" s="203"/>
      <c r="AJ111" s="325"/>
      <c r="AK111" s="203"/>
      <c r="AL111" s="325"/>
      <c r="AM111" s="325"/>
      <c r="AN111" s="203"/>
      <c r="AO111" s="56"/>
      <c r="AP111" s="57">
        <f t="shared" si="6"/>
        <v>0</v>
      </c>
      <c r="AQ111" s="841"/>
      <c r="AR111" s="1121"/>
      <c r="AS111" s="1150"/>
      <c r="AT111" s="834"/>
    </row>
    <row r="112" spans="2:46" ht="60" hidden="1" customHeight="1" thickBot="1" x14ac:dyDescent="0.25">
      <c r="B112" s="1206"/>
      <c r="C112" s="833"/>
      <c r="D112" s="1261"/>
      <c r="E112" s="1213"/>
      <c r="F112" s="1209"/>
      <c r="G112" s="283" t="s">
        <v>137</v>
      </c>
      <c r="H112" s="548"/>
      <c r="I112" s="285"/>
      <c r="J112" s="805"/>
      <c r="K112" s="287"/>
      <c r="L112" s="287"/>
      <c r="M112" s="287"/>
      <c r="N112" s="287"/>
      <c r="O112" s="284"/>
      <c r="P112" s="805"/>
      <c r="Q112" s="287"/>
      <c r="R112" s="287"/>
      <c r="S112" s="287"/>
      <c r="T112" s="287"/>
      <c r="U112" s="805"/>
      <c r="V112" s="287"/>
      <c r="W112" s="287"/>
      <c r="X112" s="287"/>
      <c r="Y112" s="287"/>
      <c r="Z112" s="284"/>
      <c r="AA112" s="805"/>
      <c r="AB112" s="287"/>
      <c r="AC112" s="286"/>
      <c r="AD112" s="285"/>
      <c r="AE112" s="287"/>
      <c r="AF112" s="286"/>
      <c r="AG112" s="285"/>
      <c r="AH112" s="287"/>
      <c r="AI112" s="287"/>
      <c r="AJ112" s="327"/>
      <c r="AK112" s="287"/>
      <c r="AL112" s="327"/>
      <c r="AM112" s="327"/>
      <c r="AN112" s="287"/>
      <c r="AO112" s="285"/>
      <c r="AP112" s="288">
        <f t="shared" si="6"/>
        <v>0</v>
      </c>
      <c r="AQ112" s="841"/>
      <c r="AR112" s="1121"/>
      <c r="AS112" s="1150"/>
      <c r="AT112" s="834"/>
    </row>
    <row r="113" spans="2:46" ht="60" customHeight="1" thickTop="1" x14ac:dyDescent="0.2">
      <c r="B113" s="1214">
        <v>7</v>
      </c>
      <c r="C113" s="832"/>
      <c r="D113" s="1407" t="s">
        <v>153</v>
      </c>
      <c r="E113" s="1239" t="s">
        <v>38</v>
      </c>
      <c r="F113" s="1217">
        <v>160</v>
      </c>
      <c r="G113" s="188" t="s">
        <v>20</v>
      </c>
      <c r="H113" s="588"/>
      <c r="I113" s="934"/>
      <c r="J113" s="918"/>
      <c r="K113" s="908"/>
      <c r="L113" s="315">
        <v>150</v>
      </c>
      <c r="M113" s="315">
        <v>150</v>
      </c>
      <c r="N113" s="315">
        <v>110</v>
      </c>
      <c r="O113" s="308">
        <v>125</v>
      </c>
      <c r="P113" s="827"/>
      <c r="Q113" s="315">
        <v>166</v>
      </c>
      <c r="R113" s="315">
        <v>100</v>
      </c>
      <c r="S113" s="315">
        <v>110</v>
      </c>
      <c r="T113" s="315">
        <v>71</v>
      </c>
      <c r="U113" s="827">
        <v>73</v>
      </c>
      <c r="V113" s="315">
        <v>75</v>
      </c>
      <c r="W113" s="315">
        <v>65</v>
      </c>
      <c r="X113" s="315">
        <v>90</v>
      </c>
      <c r="Y113" s="315">
        <v>75</v>
      </c>
      <c r="Z113" s="308">
        <v>80</v>
      </c>
      <c r="AA113" s="827"/>
      <c r="AB113" s="315">
        <v>100</v>
      </c>
      <c r="AC113" s="307">
        <v>115</v>
      </c>
      <c r="AD113" s="672">
        <v>95</v>
      </c>
      <c r="AE113" s="315">
        <v>103</v>
      </c>
      <c r="AF113" s="307">
        <v>118</v>
      </c>
      <c r="AG113" s="672"/>
      <c r="AH113" s="315"/>
      <c r="AI113" s="315"/>
      <c r="AJ113" s="669"/>
      <c r="AK113" s="221"/>
      <c r="AL113" s="341"/>
      <c r="AM113" s="341"/>
      <c r="AN113" s="221"/>
      <c r="AO113" s="189"/>
      <c r="AP113" s="190">
        <f t="shared" si="6"/>
        <v>1971</v>
      </c>
      <c r="AQ113" s="1332">
        <f>SUBTOTAL(9, H113:AF113)</f>
        <v>1971</v>
      </c>
      <c r="AR113" s="36"/>
      <c r="AS113" s="1150"/>
      <c r="AT113" s="834"/>
    </row>
    <row r="114" spans="2:46" ht="60" customHeight="1" x14ac:dyDescent="0.2">
      <c r="B114" s="1193"/>
      <c r="C114" s="835"/>
      <c r="D114" s="1408"/>
      <c r="E114" s="1208"/>
      <c r="F114" s="1200"/>
      <c r="G114" s="109" t="s">
        <v>23</v>
      </c>
      <c r="H114" s="366">
        <v>117</v>
      </c>
      <c r="I114" s="94">
        <v>90</v>
      </c>
      <c r="J114" s="803">
        <v>100</v>
      </c>
      <c r="K114" s="203"/>
      <c r="L114" s="203"/>
      <c r="M114" s="203"/>
      <c r="N114" s="203"/>
      <c r="O114" s="93"/>
      <c r="P114" s="803"/>
      <c r="Q114" s="203"/>
      <c r="R114" s="203"/>
      <c r="S114" s="203"/>
      <c r="T114" s="203"/>
      <c r="U114" s="803"/>
      <c r="V114" s="203"/>
      <c r="W114" s="203"/>
      <c r="X114" s="203"/>
      <c r="Y114" s="196"/>
      <c r="Z114" s="93"/>
      <c r="AA114" s="803"/>
      <c r="AB114" s="196"/>
      <c r="AC114" s="248"/>
      <c r="AD114" s="94"/>
      <c r="AE114" s="203"/>
      <c r="AF114" s="248"/>
      <c r="AG114" s="94"/>
      <c r="AH114" s="203"/>
      <c r="AI114" s="203"/>
      <c r="AJ114" s="325"/>
      <c r="AK114" s="203"/>
      <c r="AL114" s="325"/>
      <c r="AM114" s="325"/>
      <c r="AN114" s="203"/>
      <c r="AO114" s="56"/>
      <c r="AP114" s="57">
        <f t="shared" si="6"/>
        <v>307</v>
      </c>
      <c r="AQ114" s="103"/>
      <c r="AR114" s="11">
        <f>SUBTOTAL(9,H114:AF114)</f>
        <v>307</v>
      </c>
      <c r="AS114" s="1150"/>
      <c r="AT114" s="834"/>
    </row>
    <row r="115" spans="2:46" ht="60" customHeight="1" thickBot="1" x14ac:dyDescent="0.25">
      <c r="B115" s="1206"/>
      <c r="C115" s="833"/>
      <c r="D115" s="1409"/>
      <c r="E115" s="1213"/>
      <c r="F115" s="1209"/>
      <c r="G115" s="283" t="s">
        <v>137</v>
      </c>
      <c r="H115" s="548">
        <v>217</v>
      </c>
      <c r="I115" s="285">
        <v>150</v>
      </c>
      <c r="J115" s="805">
        <v>150</v>
      </c>
      <c r="K115" s="287"/>
      <c r="L115" s="287"/>
      <c r="M115" s="287"/>
      <c r="N115" s="287"/>
      <c r="O115" s="284"/>
      <c r="P115" s="805"/>
      <c r="Q115" s="287"/>
      <c r="R115" s="287"/>
      <c r="S115" s="287"/>
      <c r="T115" s="287"/>
      <c r="U115" s="805"/>
      <c r="V115" s="287"/>
      <c r="W115" s="287"/>
      <c r="X115" s="287"/>
      <c r="Y115" s="287"/>
      <c r="Z115" s="284"/>
      <c r="AA115" s="805"/>
      <c r="AB115" s="287"/>
      <c r="AC115" s="286"/>
      <c r="AD115" s="285"/>
      <c r="AE115" s="287"/>
      <c r="AF115" s="286"/>
      <c r="AG115" s="285"/>
      <c r="AH115" s="287"/>
      <c r="AI115" s="287"/>
      <c r="AJ115" s="327"/>
      <c r="AK115" s="287"/>
      <c r="AL115" s="327"/>
      <c r="AM115" s="327"/>
      <c r="AN115" s="287"/>
      <c r="AO115" s="285"/>
      <c r="AP115" s="288">
        <f t="shared" si="6"/>
        <v>517</v>
      </c>
      <c r="AQ115" s="841"/>
      <c r="AR115" s="1121"/>
      <c r="AS115" s="1150"/>
      <c r="AT115" s="834"/>
    </row>
    <row r="116" spans="2:46" s="36" customFormat="1" ht="60" customHeight="1" thickTop="1" x14ac:dyDescent="0.2">
      <c r="B116" s="1193">
        <v>8</v>
      </c>
      <c r="C116" s="1177" t="s">
        <v>102</v>
      </c>
      <c r="D116" s="1404" t="s">
        <v>152</v>
      </c>
      <c r="E116" s="1235" t="s">
        <v>38</v>
      </c>
      <c r="F116" s="1189">
        <v>160</v>
      </c>
      <c r="G116" s="67" t="s">
        <v>20</v>
      </c>
      <c r="H116" s="589"/>
      <c r="I116" s="935"/>
      <c r="J116" s="866"/>
      <c r="K116" s="226"/>
      <c r="L116" s="533">
        <v>150</v>
      </c>
      <c r="M116" s="533">
        <v>150</v>
      </c>
      <c r="N116" s="533">
        <v>150</v>
      </c>
      <c r="O116" s="534">
        <v>40</v>
      </c>
      <c r="P116" s="851"/>
      <c r="Q116" s="533">
        <v>40</v>
      </c>
      <c r="R116" s="533">
        <v>141</v>
      </c>
      <c r="S116" s="533">
        <v>146</v>
      </c>
      <c r="T116" s="533">
        <v>124</v>
      </c>
      <c r="U116" s="866">
        <v>134</v>
      </c>
      <c r="V116" s="226">
        <v>91</v>
      </c>
      <c r="W116" s="226">
        <v>92</v>
      </c>
      <c r="X116" s="226">
        <v>81</v>
      </c>
      <c r="Y116" s="226">
        <v>56</v>
      </c>
      <c r="Z116" s="705">
        <v>71</v>
      </c>
      <c r="AA116" s="866"/>
      <c r="AB116" s="226">
        <v>0</v>
      </c>
      <c r="AC116" s="257">
        <v>0</v>
      </c>
      <c r="AD116" s="70">
        <v>51</v>
      </c>
      <c r="AE116" s="222">
        <v>103</v>
      </c>
      <c r="AF116" s="257">
        <v>85</v>
      </c>
      <c r="AG116" s="70"/>
      <c r="AH116" s="646"/>
      <c r="AI116" s="222"/>
      <c r="AJ116" s="334"/>
      <c r="AK116" s="646"/>
      <c r="AL116" s="334"/>
      <c r="AM116" s="334"/>
      <c r="AN116" s="222"/>
      <c r="AO116" s="70">
        <v>0</v>
      </c>
      <c r="AP116" s="71">
        <f t="shared" si="6"/>
        <v>1705</v>
      </c>
      <c r="AQ116" s="1332">
        <f>SUBTOTAL(9, H116:AF116)</f>
        <v>1705</v>
      </c>
      <c r="AS116" s="1150"/>
      <c r="AT116" s="103"/>
    </row>
    <row r="117" spans="2:46" s="36" customFormat="1" ht="60" customHeight="1" x14ac:dyDescent="0.2">
      <c r="B117" s="1193"/>
      <c r="C117" s="1177"/>
      <c r="D117" s="1401"/>
      <c r="E117" s="1230"/>
      <c r="F117" s="1200"/>
      <c r="G117" s="109" t="s">
        <v>23</v>
      </c>
      <c r="H117" s="366"/>
      <c r="I117" s="56"/>
      <c r="J117" s="803"/>
      <c r="K117" s="203"/>
      <c r="L117" s="203"/>
      <c r="M117" s="203"/>
      <c r="N117" s="203"/>
      <c r="O117" s="93">
        <v>41</v>
      </c>
      <c r="P117" s="803"/>
      <c r="Q117" s="203">
        <v>46</v>
      </c>
      <c r="R117" s="203"/>
      <c r="S117" s="203"/>
      <c r="T117" s="203">
        <v>91</v>
      </c>
      <c r="U117" s="803"/>
      <c r="V117" s="203">
        <v>51</v>
      </c>
      <c r="W117" s="203"/>
      <c r="X117" s="203"/>
      <c r="Y117" s="203"/>
      <c r="Z117" s="93"/>
      <c r="AA117" s="803"/>
      <c r="AB117" s="203"/>
      <c r="AC117" s="248"/>
      <c r="AD117" s="94"/>
      <c r="AE117" s="203"/>
      <c r="AF117" s="248"/>
      <c r="AG117" s="94"/>
      <c r="AH117" s="203"/>
      <c r="AI117" s="230"/>
      <c r="AJ117" s="325"/>
      <c r="AK117" s="203"/>
      <c r="AL117" s="325"/>
      <c r="AM117" s="325"/>
      <c r="AN117" s="203"/>
      <c r="AO117" s="56"/>
      <c r="AP117" s="57">
        <f t="shared" si="6"/>
        <v>229</v>
      </c>
      <c r="AQ117" s="103"/>
      <c r="AR117" s="11">
        <f>SUBTOTAL(9,H117:AF117)</f>
        <v>229</v>
      </c>
      <c r="AS117" s="1150"/>
      <c r="AT117" s="103"/>
    </row>
    <row r="118" spans="2:46" ht="60" customHeight="1" thickBot="1" x14ac:dyDescent="0.25">
      <c r="B118" s="1206"/>
      <c r="C118" s="1174"/>
      <c r="D118" s="1405"/>
      <c r="E118" s="1224"/>
      <c r="F118" s="1172"/>
      <c r="G118" s="283" t="s">
        <v>137</v>
      </c>
      <c r="H118" s="551"/>
      <c r="I118" s="285"/>
      <c r="J118" s="805"/>
      <c r="K118" s="287"/>
      <c r="L118" s="287"/>
      <c r="M118" s="287"/>
      <c r="N118" s="287"/>
      <c r="O118" s="284">
        <v>141</v>
      </c>
      <c r="P118" s="805"/>
      <c r="Q118" s="287">
        <v>146</v>
      </c>
      <c r="R118" s="287"/>
      <c r="S118" s="287"/>
      <c r="T118" s="287">
        <v>91</v>
      </c>
      <c r="U118" s="805"/>
      <c r="V118" s="287"/>
      <c r="W118" s="287"/>
      <c r="X118" s="287"/>
      <c r="Y118" s="287"/>
      <c r="Z118" s="284"/>
      <c r="AA118" s="805"/>
      <c r="AB118" s="287"/>
      <c r="AC118" s="286"/>
      <c r="AD118" s="285"/>
      <c r="AE118" s="287"/>
      <c r="AF118" s="286"/>
      <c r="AG118" s="285"/>
      <c r="AH118" s="287"/>
      <c r="AI118" s="287"/>
      <c r="AJ118" s="327"/>
      <c r="AK118" s="287"/>
      <c r="AL118" s="327"/>
      <c r="AM118" s="327"/>
      <c r="AN118" s="287"/>
      <c r="AO118" s="285"/>
      <c r="AP118" s="288">
        <f t="shared" si="6"/>
        <v>378</v>
      </c>
      <c r="AQ118" s="841"/>
      <c r="AR118" s="1121"/>
      <c r="AS118" s="1150"/>
      <c r="AT118" s="834"/>
    </row>
    <row r="119" spans="2:46" s="36" customFormat="1" ht="60" hidden="1" customHeight="1" thickTop="1" x14ac:dyDescent="0.2">
      <c r="B119" s="1193">
        <v>12</v>
      </c>
      <c r="C119" s="1177" t="s">
        <v>102</v>
      </c>
      <c r="D119" s="1187" t="s">
        <v>171</v>
      </c>
      <c r="E119" s="1235" t="s">
        <v>38</v>
      </c>
      <c r="F119" s="1189">
        <v>160</v>
      </c>
      <c r="G119" s="67" t="s">
        <v>20</v>
      </c>
      <c r="H119" s="528"/>
      <c r="I119" s="935"/>
      <c r="J119" s="866"/>
      <c r="K119" s="226"/>
      <c r="L119" s="533"/>
      <c r="M119" s="533"/>
      <c r="N119" s="533"/>
      <c r="O119" s="534"/>
      <c r="P119" s="851"/>
      <c r="Q119" s="533"/>
      <c r="R119" s="533"/>
      <c r="S119" s="533"/>
      <c r="T119" s="533"/>
      <c r="U119" s="866"/>
      <c r="V119" s="226"/>
      <c r="W119" s="226"/>
      <c r="X119" s="226"/>
      <c r="Y119" s="226"/>
      <c r="Z119" s="705"/>
      <c r="AA119" s="866"/>
      <c r="AB119" s="226"/>
      <c r="AC119" s="257"/>
      <c r="AD119" s="70"/>
      <c r="AE119" s="222"/>
      <c r="AF119" s="257"/>
      <c r="AG119" s="70"/>
      <c r="AH119" s="646"/>
      <c r="AI119" s="222"/>
      <c r="AJ119" s="334"/>
      <c r="AK119" s="646"/>
      <c r="AL119" s="334"/>
      <c r="AM119" s="334"/>
      <c r="AN119" s="222"/>
      <c r="AO119" s="70">
        <v>0</v>
      </c>
      <c r="AP119" s="71">
        <f t="shared" ref="AP119:AP121" si="7">SUM(H119:AO119)</f>
        <v>0</v>
      </c>
      <c r="AQ119" s="901"/>
      <c r="AR119" s="1121"/>
      <c r="AS119" s="1150"/>
      <c r="AT119" s="103"/>
    </row>
    <row r="120" spans="2:46" s="36" customFormat="1" ht="60" hidden="1" customHeight="1" x14ac:dyDescent="0.2">
      <c r="B120" s="1193"/>
      <c r="C120" s="1177"/>
      <c r="D120" s="1207"/>
      <c r="E120" s="1230"/>
      <c r="F120" s="1200"/>
      <c r="G120" s="109" t="s">
        <v>23</v>
      </c>
      <c r="H120" s="366"/>
      <c r="I120" s="56"/>
      <c r="J120" s="803"/>
      <c r="K120" s="203"/>
      <c r="L120" s="203"/>
      <c r="M120" s="203"/>
      <c r="N120" s="203"/>
      <c r="O120" s="93"/>
      <c r="P120" s="803"/>
      <c r="Q120" s="203"/>
      <c r="R120" s="203"/>
      <c r="S120" s="203"/>
      <c r="T120" s="203"/>
      <c r="U120" s="803"/>
      <c r="V120" s="203"/>
      <c r="W120" s="203"/>
      <c r="X120" s="203"/>
      <c r="Y120" s="203"/>
      <c r="Z120" s="93"/>
      <c r="AA120" s="803"/>
      <c r="AB120" s="203"/>
      <c r="AC120" s="248"/>
      <c r="AD120" s="94"/>
      <c r="AE120" s="203"/>
      <c r="AF120" s="248"/>
      <c r="AG120" s="94"/>
      <c r="AH120" s="203"/>
      <c r="AI120" s="230"/>
      <c r="AJ120" s="325"/>
      <c r="AK120" s="203"/>
      <c r="AL120" s="325"/>
      <c r="AM120" s="325"/>
      <c r="AN120" s="203"/>
      <c r="AO120" s="56"/>
      <c r="AP120" s="57">
        <f t="shared" si="7"/>
        <v>0</v>
      </c>
      <c r="AQ120" s="901"/>
      <c r="AR120" s="1121"/>
      <c r="AS120" s="1150"/>
      <c r="AT120" s="103"/>
    </row>
    <row r="121" spans="2:46" ht="60" hidden="1" customHeight="1" thickBot="1" x14ac:dyDescent="0.25">
      <c r="B121" s="1206"/>
      <c r="C121" s="1174"/>
      <c r="D121" s="1179"/>
      <c r="E121" s="1224"/>
      <c r="F121" s="1172"/>
      <c r="G121" s="283" t="s">
        <v>137</v>
      </c>
      <c r="H121" s="551"/>
      <c r="I121" s="285"/>
      <c r="J121" s="805"/>
      <c r="K121" s="287"/>
      <c r="L121" s="287"/>
      <c r="M121" s="287"/>
      <c r="N121" s="287"/>
      <c r="O121" s="284"/>
      <c r="P121" s="805"/>
      <c r="Q121" s="287"/>
      <c r="R121" s="287"/>
      <c r="S121" s="287"/>
      <c r="T121" s="287"/>
      <c r="U121" s="805"/>
      <c r="V121" s="287"/>
      <c r="W121" s="287"/>
      <c r="X121" s="287"/>
      <c r="Y121" s="287"/>
      <c r="Z121" s="284"/>
      <c r="AA121" s="805"/>
      <c r="AB121" s="287"/>
      <c r="AC121" s="286"/>
      <c r="AD121" s="285"/>
      <c r="AE121" s="287"/>
      <c r="AF121" s="286"/>
      <c r="AG121" s="285"/>
      <c r="AH121" s="287"/>
      <c r="AI121" s="287"/>
      <c r="AJ121" s="327"/>
      <c r="AK121" s="287"/>
      <c r="AL121" s="327"/>
      <c r="AM121" s="327"/>
      <c r="AN121" s="287"/>
      <c r="AO121" s="285"/>
      <c r="AP121" s="288">
        <f t="shared" si="7"/>
        <v>0</v>
      </c>
      <c r="AQ121" s="901"/>
      <c r="AR121" s="1121"/>
      <c r="AS121" s="1150"/>
      <c r="AT121" s="900"/>
    </row>
    <row r="122" spans="2:46" s="36" customFormat="1" ht="60" customHeight="1" thickTop="1" x14ac:dyDescent="0.2">
      <c r="B122" s="1214">
        <v>9</v>
      </c>
      <c r="C122" s="1165" t="s">
        <v>104</v>
      </c>
      <c r="D122" s="1404" t="s">
        <v>167</v>
      </c>
      <c r="E122" s="1235" t="s">
        <v>38</v>
      </c>
      <c r="F122" s="1217">
        <v>110</v>
      </c>
      <c r="G122" s="67" t="s">
        <v>20</v>
      </c>
      <c r="H122" s="547"/>
      <c r="I122" s="164"/>
      <c r="J122" s="828"/>
      <c r="K122" s="223">
        <v>0</v>
      </c>
      <c r="L122" s="223">
        <v>0</v>
      </c>
      <c r="M122" s="223">
        <v>0</v>
      </c>
      <c r="N122" s="223">
        <v>0</v>
      </c>
      <c r="O122" s="163">
        <v>0</v>
      </c>
      <c r="P122" s="828"/>
      <c r="Q122" s="223">
        <v>100</v>
      </c>
      <c r="R122" s="223">
        <v>100</v>
      </c>
      <c r="S122" s="223">
        <v>100</v>
      </c>
      <c r="T122" s="223">
        <v>100</v>
      </c>
      <c r="U122" s="828">
        <v>200</v>
      </c>
      <c r="V122" s="223">
        <v>100</v>
      </c>
      <c r="W122" s="223">
        <v>200</v>
      </c>
      <c r="X122" s="223">
        <v>200</v>
      </c>
      <c r="Y122" s="223">
        <v>200</v>
      </c>
      <c r="Z122" s="163">
        <v>200</v>
      </c>
      <c r="AA122" s="828"/>
      <c r="AB122" s="223">
        <v>200</v>
      </c>
      <c r="AC122" s="268">
        <v>200</v>
      </c>
      <c r="AD122" s="164">
        <v>100</v>
      </c>
      <c r="AE122" s="223">
        <v>100</v>
      </c>
      <c r="AF122" s="268">
        <v>100</v>
      </c>
      <c r="AG122" s="164"/>
      <c r="AH122" s="223"/>
      <c r="AI122" s="223"/>
      <c r="AJ122" s="343"/>
      <c r="AK122" s="223"/>
      <c r="AL122" s="343"/>
      <c r="AM122" s="344"/>
      <c r="AN122" s="224"/>
      <c r="AO122" s="164">
        <v>0</v>
      </c>
      <c r="AP122" s="165">
        <f t="shared" si="6"/>
        <v>2200</v>
      </c>
      <c r="AQ122" s="1332">
        <f>SUBTOTAL(9, H122:AF122)</f>
        <v>2200</v>
      </c>
      <c r="AS122" s="1150"/>
      <c r="AT122" s="103"/>
    </row>
    <row r="123" spans="2:46" s="36" customFormat="1" ht="60" customHeight="1" x14ac:dyDescent="0.2">
      <c r="B123" s="1193"/>
      <c r="C123" s="1177"/>
      <c r="D123" s="1404"/>
      <c r="E123" s="1235"/>
      <c r="F123" s="1200"/>
      <c r="G123" s="109" t="s">
        <v>23</v>
      </c>
      <c r="H123" s="549"/>
      <c r="I123" s="673"/>
      <c r="J123" s="807"/>
      <c r="K123" s="206"/>
      <c r="L123" s="206"/>
      <c r="M123" s="206"/>
      <c r="N123" s="206"/>
      <c r="O123" s="110">
        <v>100</v>
      </c>
      <c r="P123" s="807">
        <v>100</v>
      </c>
      <c r="Q123" s="206">
        <v>100</v>
      </c>
      <c r="R123" s="195">
        <v>100</v>
      </c>
      <c r="S123" s="206">
        <v>100</v>
      </c>
      <c r="T123" s="206">
        <v>100</v>
      </c>
      <c r="U123" s="807">
        <v>100</v>
      </c>
      <c r="V123" s="206">
        <v>200</v>
      </c>
      <c r="W123" s="206">
        <v>200</v>
      </c>
      <c r="X123" s="206">
        <v>200</v>
      </c>
      <c r="Y123" s="206">
        <v>200</v>
      </c>
      <c r="Z123" s="110">
        <v>200</v>
      </c>
      <c r="AA123" s="807"/>
      <c r="AB123" s="206">
        <v>200</v>
      </c>
      <c r="AC123" s="252">
        <v>100</v>
      </c>
      <c r="AD123" s="76">
        <v>100</v>
      </c>
      <c r="AE123" s="195">
        <v>100</v>
      </c>
      <c r="AF123" s="239"/>
      <c r="AG123" s="44"/>
      <c r="AH123" s="206"/>
      <c r="AI123" s="206"/>
      <c r="AJ123" s="328"/>
      <c r="AK123" s="206"/>
      <c r="AL123" s="328"/>
      <c r="AM123" s="328"/>
      <c r="AN123" s="206"/>
      <c r="AO123" s="44"/>
      <c r="AP123" s="166">
        <f t="shared" si="6"/>
        <v>2200</v>
      </c>
      <c r="AQ123" s="103"/>
      <c r="AR123" s="11">
        <f>SUBTOTAL(9,H123:AF123)</f>
        <v>2200</v>
      </c>
      <c r="AS123" s="1150"/>
      <c r="AT123" s="103"/>
    </row>
    <row r="124" spans="2:46" ht="60" customHeight="1" x14ac:dyDescent="0.2">
      <c r="B124" s="1193"/>
      <c r="C124" s="1166"/>
      <c r="D124" s="1399"/>
      <c r="E124" s="1222"/>
      <c r="F124" s="1200"/>
      <c r="G124" s="289" t="s">
        <v>137</v>
      </c>
      <c r="H124" s="544"/>
      <c r="I124" s="291"/>
      <c r="J124" s="797"/>
      <c r="K124" s="293"/>
      <c r="L124" s="293"/>
      <c r="M124" s="293">
        <v>100</v>
      </c>
      <c r="N124" s="293">
        <v>100</v>
      </c>
      <c r="O124" s="290">
        <v>100</v>
      </c>
      <c r="P124" s="797"/>
      <c r="Q124" s="293">
        <v>100</v>
      </c>
      <c r="R124" s="293">
        <v>200</v>
      </c>
      <c r="S124" s="293">
        <v>100</v>
      </c>
      <c r="T124" s="293">
        <v>200</v>
      </c>
      <c r="U124" s="797">
        <v>200</v>
      </c>
      <c r="V124" s="293">
        <v>200</v>
      </c>
      <c r="W124" s="293">
        <v>200</v>
      </c>
      <c r="X124" s="293">
        <v>200</v>
      </c>
      <c r="Y124" s="293">
        <v>200</v>
      </c>
      <c r="Z124" s="290">
        <v>100</v>
      </c>
      <c r="AA124" s="797"/>
      <c r="AB124" s="293">
        <v>100</v>
      </c>
      <c r="AC124" s="292">
        <v>100</v>
      </c>
      <c r="AD124" s="291"/>
      <c r="AE124" s="293"/>
      <c r="AF124" s="292"/>
      <c r="AG124" s="291"/>
      <c r="AH124" s="293"/>
      <c r="AI124" s="293"/>
      <c r="AJ124" s="320"/>
      <c r="AK124" s="293"/>
      <c r="AL124" s="320"/>
      <c r="AM124" s="320"/>
      <c r="AN124" s="293"/>
      <c r="AO124" s="291"/>
      <c r="AP124" s="306">
        <f t="shared" si="6"/>
        <v>2200</v>
      </c>
      <c r="AQ124" s="1121"/>
      <c r="AR124" s="1121"/>
      <c r="AS124" s="1150"/>
      <c r="AT124" s="834"/>
    </row>
    <row r="125" spans="2:46" s="36" customFormat="1" ht="60" customHeight="1" x14ac:dyDescent="0.2">
      <c r="B125" s="1193"/>
      <c r="C125" s="1173" t="s">
        <v>105</v>
      </c>
      <c r="D125" s="1398" t="s">
        <v>106</v>
      </c>
      <c r="E125" s="1222" t="s">
        <v>38</v>
      </c>
      <c r="F125" s="1200"/>
      <c r="G125" s="49" t="s">
        <v>20</v>
      </c>
      <c r="H125" s="543"/>
      <c r="I125" s="59"/>
      <c r="J125" s="828"/>
      <c r="K125" s="223">
        <v>0</v>
      </c>
      <c r="L125" s="223">
        <v>0</v>
      </c>
      <c r="M125" s="603">
        <v>100</v>
      </c>
      <c r="N125" s="223">
        <v>100</v>
      </c>
      <c r="O125" s="163">
        <v>0</v>
      </c>
      <c r="P125" s="828"/>
      <c r="Q125" s="223">
        <v>100</v>
      </c>
      <c r="R125" s="223">
        <v>100</v>
      </c>
      <c r="S125" s="223">
        <v>100</v>
      </c>
      <c r="T125" s="223">
        <v>0</v>
      </c>
      <c r="U125" s="828">
        <v>0</v>
      </c>
      <c r="V125" s="223">
        <v>0</v>
      </c>
      <c r="W125" s="223">
        <v>0</v>
      </c>
      <c r="X125" s="223">
        <v>0</v>
      </c>
      <c r="Y125" s="603">
        <v>0</v>
      </c>
      <c r="Z125" s="652">
        <v>0</v>
      </c>
      <c r="AA125" s="867"/>
      <c r="AB125" s="603">
        <v>0</v>
      </c>
      <c r="AC125" s="268">
        <v>0</v>
      </c>
      <c r="AD125" s="164">
        <v>0</v>
      </c>
      <c r="AE125" s="223">
        <v>0</v>
      </c>
      <c r="AF125" s="268">
        <v>0</v>
      </c>
      <c r="AG125" s="164"/>
      <c r="AH125" s="223"/>
      <c r="AI125" s="223"/>
      <c r="AJ125" s="343"/>
      <c r="AK125" s="223"/>
      <c r="AL125" s="343"/>
      <c r="AM125" s="344"/>
      <c r="AN125" s="224"/>
      <c r="AO125" s="164">
        <v>0</v>
      </c>
      <c r="AP125" s="167">
        <f t="shared" si="6"/>
        <v>500</v>
      </c>
      <c r="AQ125" s="1332">
        <f>SUBTOTAL(9, H125:AF125)</f>
        <v>500</v>
      </c>
      <c r="AS125" s="1150"/>
      <c r="AT125" s="103"/>
    </row>
    <row r="126" spans="2:46" s="36" customFormat="1" ht="60" customHeight="1" x14ac:dyDescent="1.35">
      <c r="B126" s="1193"/>
      <c r="C126" s="1177"/>
      <c r="D126" s="1398"/>
      <c r="E126" s="1222"/>
      <c r="F126" s="1200"/>
      <c r="G126" s="109" t="s">
        <v>23</v>
      </c>
      <c r="H126" s="549"/>
      <c r="I126" s="76"/>
      <c r="J126" s="677" ph="1"/>
      <c r="K126" s="195" ph="1"/>
      <c r="L126" s="195" ph="1">
        <v>100</v>
      </c>
      <c r="M126" s="195" ph="1">
        <v>100</v>
      </c>
      <c r="N126" s="195" ph="1"/>
      <c r="O126" s="45" ph="1">
        <v>100</v>
      </c>
      <c r="P126" s="677" ph="1">
        <v>100</v>
      </c>
      <c r="Q126" s="195" ph="1">
        <v>100</v>
      </c>
      <c r="R126" s="195" ph="1">
        <v>0</v>
      </c>
      <c r="S126" s="195" ph="1"/>
      <c r="T126" s="195" ph="1"/>
      <c r="U126" s="677" ph="1"/>
      <c r="V126" s="195" ph="1"/>
      <c r="W126" s="195" ph="1"/>
      <c r="X126" s="195" ph="1"/>
      <c r="Y126" s="195" ph="1"/>
      <c r="Z126" s="45" ph="1"/>
      <c r="AA126" s="677" ph="1"/>
      <c r="AB126" s="195" ph="1"/>
      <c r="AC126" s="239" ph="1"/>
      <c r="AD126" s="44" ph="1"/>
      <c r="AE126" s="195" ph="1"/>
      <c r="AF126" s="239" ph="1"/>
      <c r="AG126" s="44" ph="1"/>
      <c r="AH126" s="206"/>
      <c r="AI126" s="206"/>
      <c r="AJ126" s="328"/>
      <c r="AK126" s="206"/>
      <c r="AL126" s="328"/>
      <c r="AM126" s="328"/>
      <c r="AN126" s="206"/>
      <c r="AO126" s="44"/>
      <c r="AP126" s="47">
        <f t="shared" si="6"/>
        <v>500</v>
      </c>
      <c r="AQ126" s="103"/>
      <c r="AR126" s="11">
        <f>SUBTOTAL(9,H126:AF126)</f>
        <v>500</v>
      </c>
      <c r="AS126" s="1150"/>
      <c r="AT126" s="103"/>
    </row>
    <row r="127" spans="2:46" ht="62.15" customHeight="1" x14ac:dyDescent="1.35">
      <c r="B127" s="1193"/>
      <c r="C127" s="1166"/>
      <c r="D127" s="1399"/>
      <c r="E127" s="1222"/>
      <c r="F127" s="1200"/>
      <c r="G127" s="289" t="s">
        <v>137</v>
      </c>
      <c r="H127" s="544"/>
      <c r="I127" s="291">
        <v>100</v>
      </c>
      <c r="J127" s="797" ph="1">
        <v>100</v>
      </c>
      <c r="K127" s="293" ph="1"/>
      <c r="L127" s="293" ph="1">
        <v>0</v>
      </c>
      <c r="M127" s="293" ph="1">
        <v>100</v>
      </c>
      <c r="N127" s="293" ph="1">
        <v>100</v>
      </c>
      <c r="O127" s="290" ph="1">
        <v>100</v>
      </c>
      <c r="P127" s="797" ph="1"/>
      <c r="Q127" s="293" ph="1"/>
      <c r="R127" s="293" ph="1"/>
      <c r="S127" s="293" ph="1"/>
      <c r="T127" s="293" ph="1"/>
      <c r="U127" s="797" ph="1"/>
      <c r="V127" s="293" ph="1"/>
      <c r="W127" s="293" ph="1"/>
      <c r="X127" s="293" ph="1"/>
      <c r="Y127" s="293" ph="1"/>
      <c r="Z127" s="290" ph="1"/>
      <c r="AA127" s="797" ph="1"/>
      <c r="AB127" s="293" ph="1"/>
      <c r="AC127" s="292" ph="1"/>
      <c r="AD127" s="291" ph="1"/>
      <c r="AE127" s="293" ph="1"/>
      <c r="AF127" s="292" ph="1"/>
      <c r="AG127" s="291" ph="1"/>
      <c r="AH127" s="293"/>
      <c r="AI127" s="293"/>
      <c r="AJ127" s="320"/>
      <c r="AK127" s="293"/>
      <c r="AL127" s="320"/>
      <c r="AM127" s="320"/>
      <c r="AN127" s="293"/>
      <c r="AO127" s="291"/>
      <c r="AP127" s="294">
        <f t="shared" si="6"/>
        <v>500</v>
      </c>
      <c r="AQ127" s="1121"/>
      <c r="AR127" s="1121"/>
      <c r="AS127" s="1150"/>
      <c r="AT127" s="834"/>
    </row>
    <row r="128" spans="2:46" s="36" customFormat="1" ht="60" customHeight="1" x14ac:dyDescent="0.2">
      <c r="B128" s="1193"/>
      <c r="C128" s="1173" t="s">
        <v>107</v>
      </c>
      <c r="D128" s="1398" t="s">
        <v>108</v>
      </c>
      <c r="E128" s="1222" t="s">
        <v>38</v>
      </c>
      <c r="F128" s="1200"/>
      <c r="G128" s="49" t="s">
        <v>20</v>
      </c>
      <c r="H128" s="550"/>
      <c r="I128" s="97"/>
      <c r="J128" s="825"/>
      <c r="K128" s="224">
        <v>0</v>
      </c>
      <c r="L128" s="224">
        <v>0</v>
      </c>
      <c r="M128" s="224">
        <v>0</v>
      </c>
      <c r="N128" s="224">
        <v>0</v>
      </c>
      <c r="O128" s="168">
        <v>0</v>
      </c>
      <c r="P128" s="825"/>
      <c r="Q128" s="224">
        <v>0</v>
      </c>
      <c r="R128" s="224">
        <v>0</v>
      </c>
      <c r="S128" s="224">
        <v>0</v>
      </c>
      <c r="T128" s="224">
        <v>0</v>
      </c>
      <c r="U128" s="825">
        <v>0</v>
      </c>
      <c r="V128" s="224">
        <v>0</v>
      </c>
      <c r="W128" s="224">
        <v>0</v>
      </c>
      <c r="X128" s="224">
        <v>0</v>
      </c>
      <c r="Y128" s="224">
        <v>0</v>
      </c>
      <c r="Z128" s="168">
        <v>0</v>
      </c>
      <c r="AA128" s="825"/>
      <c r="AB128" s="224">
        <v>0</v>
      </c>
      <c r="AC128" s="537">
        <v>0</v>
      </c>
      <c r="AD128" s="120">
        <v>100</v>
      </c>
      <c r="AE128" s="224">
        <v>100</v>
      </c>
      <c r="AF128" s="269">
        <v>0</v>
      </c>
      <c r="AG128" s="120"/>
      <c r="AH128" s="224"/>
      <c r="AI128" s="224"/>
      <c r="AJ128" s="344"/>
      <c r="AK128" s="224"/>
      <c r="AL128" s="344"/>
      <c r="AM128" s="344"/>
      <c r="AN128" s="224"/>
      <c r="AO128" s="164"/>
      <c r="AP128" s="167">
        <f t="shared" si="6"/>
        <v>200</v>
      </c>
      <c r="AQ128" s="1332">
        <f>SUBTOTAL(9, H128:AF128)</f>
        <v>200</v>
      </c>
      <c r="AS128" s="1150"/>
      <c r="AT128" s="103"/>
    </row>
    <row r="129" spans="2:98" s="36" customFormat="1" ht="60" customHeight="1" x14ac:dyDescent="0.2">
      <c r="B129" s="1193"/>
      <c r="C129" s="1177"/>
      <c r="D129" s="1398"/>
      <c r="E129" s="1222"/>
      <c r="F129" s="1200"/>
      <c r="G129" s="109" t="s">
        <v>23</v>
      </c>
      <c r="H129" s="549"/>
      <c r="I129" s="76"/>
      <c r="J129" s="677"/>
      <c r="K129" s="195"/>
      <c r="L129" s="195"/>
      <c r="M129" s="195"/>
      <c r="N129" s="195"/>
      <c r="O129" s="45"/>
      <c r="P129" s="677"/>
      <c r="Q129" s="195"/>
      <c r="R129" s="195"/>
      <c r="S129" s="195"/>
      <c r="T129" s="195"/>
      <c r="U129" s="677"/>
      <c r="V129" s="195"/>
      <c r="W129" s="195"/>
      <c r="X129" s="195"/>
      <c r="Y129" s="195"/>
      <c r="Z129" s="45"/>
      <c r="AA129" s="677"/>
      <c r="AB129" s="195"/>
      <c r="AC129" s="239">
        <v>100</v>
      </c>
      <c r="AD129" s="44">
        <v>100</v>
      </c>
      <c r="AE129" s="195"/>
      <c r="AF129" s="239"/>
      <c r="AG129" s="44"/>
      <c r="AH129" s="195"/>
      <c r="AI129" s="195"/>
      <c r="AJ129" s="317"/>
      <c r="AK129" s="195"/>
      <c r="AL129" s="352"/>
      <c r="AM129" s="352"/>
      <c r="AN129" s="193"/>
      <c r="AO129" s="44"/>
      <c r="AP129" s="47">
        <f t="shared" si="6"/>
        <v>200</v>
      </c>
      <c r="AQ129" s="103"/>
      <c r="AR129" s="11">
        <f>SUBTOTAL(9,H129:AF129)</f>
        <v>200</v>
      </c>
      <c r="AS129" s="1150"/>
      <c r="AT129" s="103"/>
    </row>
    <row r="130" spans="2:98" ht="61.5" customHeight="1" x14ac:dyDescent="0.2">
      <c r="B130" s="1193"/>
      <c r="C130" s="1166"/>
      <c r="D130" s="1399"/>
      <c r="E130" s="1222"/>
      <c r="F130" s="1200"/>
      <c r="G130" s="289" t="s">
        <v>137</v>
      </c>
      <c r="H130" s="544"/>
      <c r="I130" s="291"/>
      <c r="J130" s="797"/>
      <c r="K130" s="293"/>
      <c r="L130" s="293"/>
      <c r="M130" s="293"/>
      <c r="N130" s="293"/>
      <c r="O130" s="290"/>
      <c r="P130" s="797"/>
      <c r="Q130" s="293"/>
      <c r="R130" s="293"/>
      <c r="S130" s="293"/>
      <c r="T130" s="293"/>
      <c r="U130" s="797"/>
      <c r="V130" s="293"/>
      <c r="W130" s="293"/>
      <c r="X130" s="293"/>
      <c r="Y130" s="293"/>
      <c r="Z130" s="290">
        <v>100</v>
      </c>
      <c r="AA130" s="797"/>
      <c r="AB130" s="293">
        <v>100</v>
      </c>
      <c r="AC130" s="292"/>
      <c r="AD130" s="291"/>
      <c r="AE130" s="293"/>
      <c r="AF130" s="292"/>
      <c r="AG130" s="291"/>
      <c r="AH130" s="293"/>
      <c r="AI130" s="293"/>
      <c r="AJ130" s="320"/>
      <c r="AK130" s="293"/>
      <c r="AL130" s="320"/>
      <c r="AM130" s="320"/>
      <c r="AN130" s="293"/>
      <c r="AO130" s="291"/>
      <c r="AP130" s="294">
        <f t="shared" si="6"/>
        <v>200</v>
      </c>
      <c r="AQ130" s="1121"/>
      <c r="AR130" s="1121"/>
      <c r="AS130" s="1150"/>
      <c r="AT130" s="834"/>
    </row>
    <row r="131" spans="2:98" s="36" customFormat="1" ht="61.25" customHeight="1" x14ac:dyDescent="0.2">
      <c r="B131" s="1193"/>
      <c r="C131" s="1173" t="s">
        <v>109</v>
      </c>
      <c r="D131" s="1398" t="s">
        <v>110</v>
      </c>
      <c r="E131" s="1144" t="s">
        <v>38</v>
      </c>
      <c r="F131" s="1200"/>
      <c r="G131" s="49" t="s">
        <v>20</v>
      </c>
      <c r="H131" s="557"/>
      <c r="I131" s="97"/>
      <c r="J131" s="811"/>
      <c r="K131" s="210">
        <v>0</v>
      </c>
      <c r="L131" s="210">
        <v>0</v>
      </c>
      <c r="M131" s="210">
        <v>0</v>
      </c>
      <c r="N131" s="570">
        <v>0</v>
      </c>
      <c r="O131" s="536">
        <v>100</v>
      </c>
      <c r="P131" s="852"/>
      <c r="Q131" s="570">
        <v>0</v>
      </c>
      <c r="R131" s="570">
        <v>0</v>
      </c>
      <c r="S131" s="570">
        <v>0</v>
      </c>
      <c r="T131" s="570">
        <v>0</v>
      </c>
      <c r="U131" s="852">
        <v>0</v>
      </c>
      <c r="V131" s="570">
        <v>0</v>
      </c>
      <c r="W131" s="210">
        <v>0</v>
      </c>
      <c r="X131" s="210">
        <v>0</v>
      </c>
      <c r="Y131" s="210">
        <v>0</v>
      </c>
      <c r="Z131" s="118">
        <v>0</v>
      </c>
      <c r="AA131" s="811"/>
      <c r="AB131" s="210">
        <v>0</v>
      </c>
      <c r="AC131" s="255">
        <v>0</v>
      </c>
      <c r="AD131" s="97">
        <v>0</v>
      </c>
      <c r="AE131" s="210">
        <v>0</v>
      </c>
      <c r="AF131" s="255">
        <v>100</v>
      </c>
      <c r="AG131" s="97"/>
      <c r="AH131" s="210"/>
      <c r="AI131" s="210"/>
      <c r="AJ131" s="331"/>
      <c r="AK131" s="225"/>
      <c r="AL131" s="345"/>
      <c r="AM131" s="345"/>
      <c r="AN131" s="225"/>
      <c r="AO131" s="50">
        <v>0</v>
      </c>
      <c r="AP131" s="167">
        <f t="shared" si="6"/>
        <v>200</v>
      </c>
      <c r="AQ131" s="1332">
        <f>SUBTOTAL(9, H131:AF131)</f>
        <v>200</v>
      </c>
      <c r="AS131" s="1150"/>
      <c r="AT131" s="103"/>
    </row>
    <row r="132" spans="2:98" s="36" customFormat="1" ht="61.25" customHeight="1" x14ac:dyDescent="0.2">
      <c r="B132" s="1193"/>
      <c r="C132" s="1177"/>
      <c r="D132" s="1398"/>
      <c r="E132" s="1144"/>
      <c r="F132" s="1200"/>
      <c r="G132" s="109" t="s">
        <v>23</v>
      </c>
      <c r="H132" s="549"/>
      <c r="I132" s="76"/>
      <c r="J132" s="677"/>
      <c r="K132" s="195"/>
      <c r="L132" s="195"/>
      <c r="M132" s="195"/>
      <c r="N132" s="195">
        <v>100</v>
      </c>
      <c r="O132" s="45">
        <v>0</v>
      </c>
      <c r="P132" s="677"/>
      <c r="Q132" s="195">
        <v>0</v>
      </c>
      <c r="R132" s="195">
        <v>0</v>
      </c>
      <c r="S132" s="195">
        <v>0</v>
      </c>
      <c r="T132" s="195">
        <v>0</v>
      </c>
      <c r="U132" s="677">
        <v>0</v>
      </c>
      <c r="V132" s="195">
        <v>0</v>
      </c>
      <c r="W132" s="195">
        <v>0</v>
      </c>
      <c r="X132" s="195">
        <v>0</v>
      </c>
      <c r="Y132" s="195">
        <v>0</v>
      </c>
      <c r="Z132" s="45">
        <v>0</v>
      </c>
      <c r="AA132" s="677"/>
      <c r="AB132" s="195">
        <v>0</v>
      </c>
      <c r="AC132" s="239">
        <v>0</v>
      </c>
      <c r="AD132" s="44"/>
      <c r="AE132" s="206">
        <v>100</v>
      </c>
      <c r="AF132" s="252"/>
      <c r="AG132" s="76"/>
      <c r="AH132" s="206"/>
      <c r="AI132" s="206"/>
      <c r="AJ132" s="328"/>
      <c r="AK132" s="195"/>
      <c r="AL132" s="352"/>
      <c r="AM132" s="352"/>
      <c r="AN132" s="193"/>
      <c r="AO132" s="44"/>
      <c r="AP132" s="47">
        <f t="shared" si="6"/>
        <v>200</v>
      </c>
      <c r="AQ132" s="103"/>
      <c r="AR132" s="11">
        <f>SUBTOTAL(9,H132:AF132)</f>
        <v>200</v>
      </c>
      <c r="AS132" s="1150"/>
      <c r="AT132" s="103"/>
    </row>
    <row r="133" spans="2:98" ht="58.5" customHeight="1" x14ac:dyDescent="0.2">
      <c r="B133" s="1193"/>
      <c r="C133" s="1166"/>
      <c r="D133" s="1399"/>
      <c r="E133" s="1144"/>
      <c r="F133" s="1200"/>
      <c r="G133" s="289" t="s">
        <v>137</v>
      </c>
      <c r="H133" s="544"/>
      <c r="I133" s="291"/>
      <c r="J133" s="797"/>
      <c r="K133" s="293"/>
      <c r="L133" s="293">
        <v>100</v>
      </c>
      <c r="M133" s="293">
        <v>0</v>
      </c>
      <c r="N133" s="293">
        <v>0</v>
      </c>
      <c r="O133" s="290">
        <v>0</v>
      </c>
      <c r="P133" s="797"/>
      <c r="Q133" s="293">
        <v>0</v>
      </c>
      <c r="R133" s="293">
        <v>0</v>
      </c>
      <c r="S133" s="293">
        <v>0</v>
      </c>
      <c r="T133" s="293">
        <v>0</v>
      </c>
      <c r="U133" s="797">
        <v>0</v>
      </c>
      <c r="V133" s="293">
        <v>0</v>
      </c>
      <c r="W133" s="293">
        <v>0</v>
      </c>
      <c r="X133" s="293">
        <v>0</v>
      </c>
      <c r="Y133" s="293">
        <v>0</v>
      </c>
      <c r="Z133" s="290">
        <v>0</v>
      </c>
      <c r="AA133" s="797"/>
      <c r="AB133" s="293">
        <v>0</v>
      </c>
      <c r="AC133" s="292">
        <v>100</v>
      </c>
      <c r="AD133" s="291"/>
      <c r="AE133" s="293"/>
      <c r="AF133" s="292"/>
      <c r="AG133" s="291"/>
      <c r="AH133" s="293"/>
      <c r="AI133" s="293"/>
      <c r="AJ133" s="320"/>
      <c r="AK133" s="293"/>
      <c r="AL133" s="320"/>
      <c r="AM133" s="320"/>
      <c r="AN133" s="293"/>
      <c r="AO133" s="291"/>
      <c r="AP133" s="294">
        <f t="shared" si="6"/>
        <v>200</v>
      </c>
      <c r="AQ133" s="1121"/>
      <c r="AR133" s="1121"/>
      <c r="AS133" s="1150"/>
      <c r="AT133" s="834"/>
    </row>
    <row r="134" spans="2:98" s="36" customFormat="1" ht="62.15" customHeight="1" x14ac:dyDescent="0.2">
      <c r="B134" s="1193"/>
      <c r="C134" s="1173" t="s">
        <v>109</v>
      </c>
      <c r="D134" s="1398" t="s">
        <v>111</v>
      </c>
      <c r="E134" s="1144" t="s">
        <v>38</v>
      </c>
      <c r="F134" s="1200"/>
      <c r="G134" s="49" t="s">
        <v>20</v>
      </c>
      <c r="H134" s="590"/>
      <c r="I134" s="936"/>
      <c r="J134" s="919"/>
      <c r="K134" s="224"/>
      <c r="L134" s="224">
        <v>100</v>
      </c>
      <c r="M134" s="224">
        <v>0</v>
      </c>
      <c r="N134" s="224">
        <v>0</v>
      </c>
      <c r="O134" s="168">
        <v>0</v>
      </c>
      <c r="P134" s="825"/>
      <c r="Q134" s="224">
        <v>0</v>
      </c>
      <c r="R134" s="224">
        <v>0</v>
      </c>
      <c r="S134" s="224">
        <v>0</v>
      </c>
      <c r="T134" s="224">
        <v>0</v>
      </c>
      <c r="U134" s="825">
        <v>0</v>
      </c>
      <c r="V134" s="224">
        <v>0</v>
      </c>
      <c r="W134" s="535">
        <v>0</v>
      </c>
      <c r="X134" s="224">
        <v>0</v>
      </c>
      <c r="Y134" s="224">
        <v>0</v>
      </c>
      <c r="Z134" s="168">
        <v>0</v>
      </c>
      <c r="AA134" s="825"/>
      <c r="AB134" s="224">
        <v>0</v>
      </c>
      <c r="AC134" s="269">
        <v>0</v>
      </c>
      <c r="AD134" s="120">
        <v>0</v>
      </c>
      <c r="AE134" s="224">
        <v>0</v>
      </c>
      <c r="AF134" s="269"/>
      <c r="AG134" s="120"/>
      <c r="AH134" s="224"/>
      <c r="AI134" s="224"/>
      <c r="AJ134" s="344"/>
      <c r="AK134" s="226"/>
      <c r="AL134" s="342"/>
      <c r="AM134" s="342"/>
      <c r="AN134" s="226"/>
      <c r="AO134" s="50">
        <v>0</v>
      </c>
      <c r="AP134" s="61">
        <f t="shared" si="6"/>
        <v>100</v>
      </c>
      <c r="AQ134" s="1332">
        <f>SUBTOTAL(9, H134:AF134)</f>
        <v>100</v>
      </c>
      <c r="AS134" s="1150"/>
      <c r="AT134" s="103"/>
    </row>
    <row r="135" spans="2:98" s="36" customFormat="1" ht="62.15" customHeight="1" x14ac:dyDescent="0.2">
      <c r="B135" s="1193"/>
      <c r="C135" s="1177"/>
      <c r="D135" s="1398"/>
      <c r="E135" s="1144"/>
      <c r="F135" s="1200"/>
      <c r="G135" s="109" t="s">
        <v>23</v>
      </c>
      <c r="H135" s="366"/>
      <c r="I135" s="94">
        <v>100</v>
      </c>
      <c r="J135" s="764"/>
      <c r="K135" s="196"/>
      <c r="L135" s="196"/>
      <c r="M135" s="196"/>
      <c r="N135" s="196"/>
      <c r="O135" s="55"/>
      <c r="P135" s="764"/>
      <c r="Q135" s="230">
        <v>2</v>
      </c>
      <c r="R135" s="196"/>
      <c r="S135" s="196"/>
      <c r="T135" s="196"/>
      <c r="U135" s="764"/>
      <c r="V135" s="196"/>
      <c r="W135" s="196"/>
      <c r="X135" s="196"/>
      <c r="Y135" s="196"/>
      <c r="Z135" s="55"/>
      <c r="AA135" s="764"/>
      <c r="AB135" s="196"/>
      <c r="AC135" s="241"/>
      <c r="AD135" s="56"/>
      <c r="AE135" s="196"/>
      <c r="AF135" s="241"/>
      <c r="AG135" s="56"/>
      <c r="AH135" s="203"/>
      <c r="AI135" s="203"/>
      <c r="AJ135" s="325"/>
      <c r="AK135" s="203"/>
      <c r="AL135" s="325"/>
      <c r="AM135" s="325"/>
      <c r="AN135" s="206"/>
      <c r="AO135" s="44"/>
      <c r="AP135" s="47">
        <f t="shared" si="6"/>
        <v>102</v>
      </c>
      <c r="AQ135" s="103"/>
      <c r="AR135" s="11">
        <f>SUBTOTAL(9,H135:AF135)</f>
        <v>102</v>
      </c>
      <c r="AS135" s="1150"/>
      <c r="AT135" s="103"/>
    </row>
    <row r="136" spans="2:98" ht="69.900000000000006" customHeight="1" thickBot="1" x14ac:dyDescent="0.25">
      <c r="B136" s="1206"/>
      <c r="C136" s="1174"/>
      <c r="D136" s="1399"/>
      <c r="E136" s="1144"/>
      <c r="F136" s="1209"/>
      <c r="G136" s="283" t="s">
        <v>137</v>
      </c>
      <c r="H136" s="551">
        <v>100</v>
      </c>
      <c r="I136" s="296"/>
      <c r="J136" s="812"/>
      <c r="K136" s="298"/>
      <c r="L136" s="298"/>
      <c r="M136" s="298"/>
      <c r="N136" s="298"/>
      <c r="O136" s="295"/>
      <c r="P136" s="812"/>
      <c r="Q136" s="287">
        <v>2</v>
      </c>
      <c r="R136" s="298"/>
      <c r="S136" s="298"/>
      <c r="T136" s="298"/>
      <c r="U136" s="812"/>
      <c r="V136" s="298"/>
      <c r="W136" s="298"/>
      <c r="X136" s="298"/>
      <c r="Y136" s="298"/>
      <c r="Z136" s="295"/>
      <c r="AA136" s="812"/>
      <c r="AB136" s="298"/>
      <c r="AC136" s="286"/>
      <c r="AD136" s="285"/>
      <c r="AE136" s="298"/>
      <c r="AF136" s="297"/>
      <c r="AG136" s="296"/>
      <c r="AH136" s="298"/>
      <c r="AI136" s="298"/>
      <c r="AJ136" s="332"/>
      <c r="AK136" s="287"/>
      <c r="AL136" s="327"/>
      <c r="AM136" s="327"/>
      <c r="AN136" s="293"/>
      <c r="AO136" s="291"/>
      <c r="AP136" s="294">
        <f t="shared" si="6"/>
        <v>102</v>
      </c>
      <c r="AQ136" s="1121"/>
      <c r="AR136" s="1121"/>
      <c r="AS136" s="1150"/>
      <c r="AT136" s="834"/>
    </row>
    <row r="137" spans="2:98" ht="61.25" customHeight="1" thickTop="1" thickBot="1" x14ac:dyDescent="0.25">
      <c r="B137" s="1262" t="s">
        <v>112</v>
      </c>
      <c r="C137" s="1263"/>
      <c r="D137" s="1263"/>
      <c r="E137" s="1263"/>
      <c r="F137" s="1263"/>
      <c r="G137" s="1263"/>
      <c r="H137" s="369">
        <f>SUM(H56,H117,H135,H16,H28,H129,H13,H35,H82,H33,H109,H107,H98,H132,H126,H123,H104,H93,H84,H77,H75,H73,H70,H68,H66,H62,H50,H47,H44,H41,H37,H30,H11,H9,H7,H111,H90,H101,H59,H87,H53,H120,H114)</f>
        <v>383</v>
      </c>
      <c r="I137" s="169">
        <f>SUM(I56,I117,I135,I16,I28,I129,I13,I35,I82,I33,I109,I107,I98,I132,I126,I123,I104,I93,I84,I77,I75,I73,I70,I68,I66,I62,I50,I47,I44,I41,I37,I30,I11,I9,I7,I111,I90,I101,I59,I87,I53,I120,I114)</f>
        <v>416</v>
      </c>
      <c r="J137" s="228">
        <f t="shared" ref="J137:AO137" si="8">SUM(J56,J117,J135,J16,J28,J129,J13,J35,J82,J33,J109,J107,J98,J132,J126,J123,J104,J93,J84,J77,J75,J73,J70,J68,J66,J62,J50,J47,J44,J41,J37,J30,J11,J9,J7,J111,J90,J101,J59,J87,J53,J120,J114)</f>
        <v>337</v>
      </c>
      <c r="K137" s="227">
        <f t="shared" si="8"/>
        <v>120</v>
      </c>
      <c r="L137" s="227">
        <f t="shared" si="8"/>
        <v>357</v>
      </c>
      <c r="M137" s="227">
        <f t="shared" si="8"/>
        <v>412</v>
      </c>
      <c r="N137" s="227">
        <f t="shared" si="8"/>
        <v>357</v>
      </c>
      <c r="O137" s="170">
        <f t="shared" si="8"/>
        <v>467</v>
      </c>
      <c r="P137" s="228">
        <f t="shared" si="8"/>
        <v>379</v>
      </c>
      <c r="Q137" s="227">
        <f t="shared" si="8"/>
        <v>426</v>
      </c>
      <c r="R137" s="227">
        <f t="shared" si="8"/>
        <v>368</v>
      </c>
      <c r="S137" s="227">
        <f t="shared" si="8"/>
        <v>330</v>
      </c>
      <c r="T137" s="227">
        <f t="shared" si="8"/>
        <v>410</v>
      </c>
      <c r="U137" s="228">
        <f t="shared" si="8"/>
        <v>348</v>
      </c>
      <c r="V137" s="227">
        <f t="shared" si="8"/>
        <v>456</v>
      </c>
      <c r="W137" s="227">
        <f t="shared" si="8"/>
        <v>410</v>
      </c>
      <c r="X137" s="227">
        <f t="shared" si="8"/>
        <v>460</v>
      </c>
      <c r="Y137" s="227">
        <f t="shared" si="8"/>
        <v>435</v>
      </c>
      <c r="Z137" s="170">
        <f t="shared" si="8"/>
        <v>463</v>
      </c>
      <c r="AA137" s="228">
        <f t="shared" si="8"/>
        <v>0</v>
      </c>
      <c r="AB137" s="227">
        <f t="shared" si="8"/>
        <v>461</v>
      </c>
      <c r="AC137" s="270">
        <f t="shared" si="8"/>
        <v>418</v>
      </c>
      <c r="AD137" s="169">
        <f t="shared" si="8"/>
        <v>427</v>
      </c>
      <c r="AE137" s="227">
        <f t="shared" si="8"/>
        <v>200</v>
      </c>
      <c r="AF137" s="227">
        <f t="shared" si="8"/>
        <v>0</v>
      </c>
      <c r="AG137" s="169">
        <f t="shared" si="8"/>
        <v>0</v>
      </c>
      <c r="AH137" s="227">
        <f t="shared" si="8"/>
        <v>0</v>
      </c>
      <c r="AI137" s="227">
        <f t="shared" si="8"/>
        <v>0</v>
      </c>
      <c r="AJ137" s="360">
        <f t="shared" si="8"/>
        <v>0</v>
      </c>
      <c r="AK137" s="227">
        <f t="shared" si="8"/>
        <v>0</v>
      </c>
      <c r="AL137" s="228">
        <f t="shared" si="8"/>
        <v>0</v>
      </c>
      <c r="AM137" s="360">
        <f t="shared" si="8"/>
        <v>0</v>
      </c>
      <c r="AN137" s="227">
        <f t="shared" si="8"/>
        <v>0</v>
      </c>
      <c r="AO137" s="170">
        <f t="shared" si="8"/>
        <v>0</v>
      </c>
      <c r="AP137" s="171">
        <f>SUM(AP57,AP118,AP136,AP16,AP28,AP130,AP14,AP35,AP82,AP33,AP88,AP109,AP107,AP99,AP133,AP127,AP124,AP105,AP94:AP95,AP84,AP78,AP75,AP73,AP71,AP68,AP66,AP62,AP60,AP51,AP48,AP45,AP42,AP37,AP31,AP11,AP9,AP7,AP112)</f>
        <v>4143</v>
      </c>
      <c r="AQ137" s="872"/>
      <c r="AR137" s="437"/>
      <c r="AS137" s="1150"/>
    </row>
    <row r="138" spans="2:98" ht="69" customHeight="1" thickTop="1" thickBot="1" x14ac:dyDescent="0.25">
      <c r="B138" s="1264" t="s">
        <v>113</v>
      </c>
      <c r="C138" s="1265"/>
      <c r="D138" s="1265"/>
      <c r="E138" s="1265"/>
      <c r="F138" s="1265"/>
      <c r="G138" s="1265"/>
      <c r="H138" s="177">
        <f t="shared" ref="H138:AM138" si="9">H211</f>
        <v>1.2964444444444445</v>
      </c>
      <c r="I138" s="172">
        <f t="shared" si="9"/>
        <v>1.3066666666666666</v>
      </c>
      <c r="J138" s="831">
        <f t="shared" si="9"/>
        <v>1.292</v>
      </c>
      <c r="K138" s="176">
        <f t="shared" si="9"/>
        <v>0.66666666666666663</v>
      </c>
      <c r="L138" s="569">
        <f t="shared" si="9"/>
        <v>1.1893333333333334</v>
      </c>
      <c r="M138" s="569">
        <f t="shared" si="9"/>
        <v>1.296</v>
      </c>
      <c r="N138" s="176">
        <f t="shared" si="9"/>
        <v>1.1031111111111112</v>
      </c>
      <c r="O138" s="173">
        <f t="shared" si="9"/>
        <v>1.2906666666666666</v>
      </c>
      <c r="P138" s="831">
        <f t="shared" ref="P138" si="10">P211</f>
        <v>0.9662222222222222</v>
      </c>
      <c r="Q138" s="176">
        <f t="shared" si="9"/>
        <v>1.195111111111111</v>
      </c>
      <c r="R138" s="176">
        <f t="shared" si="9"/>
        <v>1.028888888888889</v>
      </c>
      <c r="S138" s="176">
        <f t="shared" si="9"/>
        <v>0.90600000000000003</v>
      </c>
      <c r="T138" s="176">
        <f>T211</f>
        <v>1.2</v>
      </c>
      <c r="U138" s="831">
        <f>U211</f>
        <v>1.0395555555555556</v>
      </c>
      <c r="V138" s="176">
        <f t="shared" si="9"/>
        <v>1.3035555555555556</v>
      </c>
      <c r="W138" s="172">
        <f t="shared" si="9"/>
        <v>1.1275555555555556</v>
      </c>
      <c r="X138" s="176">
        <f t="shared" si="9"/>
        <v>1.2626666666666666</v>
      </c>
      <c r="Y138" s="176">
        <f>Y211</f>
        <v>1.288888888888889</v>
      </c>
      <c r="Z138" s="173">
        <f t="shared" si="9"/>
        <v>1.1902222222222223</v>
      </c>
      <c r="AA138" s="831">
        <f t="shared" ref="AA138" si="11">AA211</f>
        <v>0</v>
      </c>
      <c r="AB138" s="176">
        <f>AB211</f>
        <v>1.2364444444444445</v>
      </c>
      <c r="AC138" s="271">
        <f t="shared" si="9"/>
        <v>1.1217777777777778</v>
      </c>
      <c r="AD138" s="172">
        <f t="shared" si="9"/>
        <v>1.1368888888888888</v>
      </c>
      <c r="AE138" s="176">
        <f t="shared" si="9"/>
        <v>0.48888888888888887</v>
      </c>
      <c r="AF138" s="271">
        <f t="shared" si="9"/>
        <v>0</v>
      </c>
      <c r="AG138" s="172">
        <f t="shared" si="9"/>
        <v>0</v>
      </c>
      <c r="AH138" s="176">
        <f t="shared" si="9"/>
        <v>0</v>
      </c>
      <c r="AI138" s="176">
        <f>AI211</f>
        <v>0</v>
      </c>
      <c r="AJ138" s="354">
        <f t="shared" si="9"/>
        <v>0</v>
      </c>
      <c r="AK138" s="176">
        <f t="shared" si="9"/>
        <v>0</v>
      </c>
      <c r="AL138" s="354">
        <f t="shared" si="9"/>
        <v>0</v>
      </c>
      <c r="AM138" s="354">
        <f t="shared" si="9"/>
        <v>0</v>
      </c>
      <c r="AN138" s="176">
        <f>AN213</f>
        <v>0</v>
      </c>
      <c r="AO138" s="172">
        <f>AO211</f>
        <v>0</v>
      </c>
      <c r="AP138" s="175"/>
      <c r="AQ138" s="873"/>
      <c r="AR138" s="1336"/>
      <c r="AS138" s="1151"/>
    </row>
    <row r="139" spans="2:98" s="7" customFormat="1" ht="103.25" customHeight="1" thickTop="1" x14ac:dyDescent="0.2">
      <c r="B139" s="1"/>
      <c r="D139" s="3" t="s">
        <v>0</v>
      </c>
      <c r="E139" s="1126" t="s">
        <v>1</v>
      </c>
      <c r="F139" s="1127"/>
      <c r="G139" s="1128"/>
      <c r="H139" s="36"/>
      <c r="I139" s="11"/>
      <c r="J139" s="950"/>
      <c r="K139" s="11"/>
      <c r="L139" s="951"/>
      <c r="M139" s="950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952"/>
    </row>
    <row r="140" spans="2:98" s="7" customFormat="1" ht="103.25" customHeight="1" thickBot="1" x14ac:dyDescent="0.25">
      <c r="B140" s="1"/>
      <c r="D140" s="13" t="s">
        <v>172</v>
      </c>
      <c r="E140" s="1130" t="s">
        <v>173</v>
      </c>
      <c r="F140" s="1131"/>
      <c r="G140" s="1132"/>
      <c r="H140" s="36"/>
      <c r="I140" s="953"/>
      <c r="J140" s="953"/>
      <c r="K140" s="954"/>
      <c r="L140" s="953"/>
      <c r="M140" s="953"/>
      <c r="N140" s="35"/>
      <c r="O140" s="35"/>
      <c r="P140" s="35"/>
      <c r="Q140" s="35"/>
      <c r="R140" s="35"/>
      <c r="S140" s="35"/>
      <c r="T140" s="35"/>
      <c r="U140" s="35"/>
      <c r="V140" s="35"/>
      <c r="W140" s="722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952"/>
    </row>
    <row r="141" spans="2:98" s="7" customFormat="1" ht="47.4" customHeight="1" thickBot="1" x14ac:dyDescent="0.25">
      <c r="B141" s="1"/>
      <c r="I141" s="955"/>
      <c r="J141" s="955"/>
      <c r="K141" s="955"/>
      <c r="L141" s="955"/>
      <c r="M141" s="955"/>
      <c r="N141" s="955"/>
      <c r="O141" s="955"/>
      <c r="P141" s="955"/>
      <c r="Q141" s="955"/>
      <c r="R141" s="955"/>
      <c r="S141" s="955"/>
      <c r="T141" s="955"/>
      <c r="U141" s="955"/>
      <c r="V141" s="955"/>
      <c r="W141" s="955"/>
      <c r="X141" s="955"/>
      <c r="Y141" s="955"/>
      <c r="Z141" s="955"/>
      <c r="AA141" s="955"/>
      <c r="AB141" s="955"/>
      <c r="AC141" s="955"/>
      <c r="AD141" s="955"/>
      <c r="AE141" s="955"/>
      <c r="AF141" s="955"/>
      <c r="AG141" s="955"/>
      <c r="AH141" s="955"/>
      <c r="AI141" s="955"/>
      <c r="AJ141" s="955"/>
      <c r="AK141" s="955"/>
      <c r="AL141" s="955"/>
      <c r="AM141" s="955"/>
      <c r="AN141" s="955"/>
      <c r="AO141" s="956"/>
    </row>
    <row r="142" spans="2:98" s="35" customFormat="1" ht="103.25" customHeight="1" thickTop="1" thickBot="1" x14ac:dyDescent="0.25">
      <c r="B142" s="24"/>
      <c r="C142" s="948" t="s">
        <v>9</v>
      </c>
      <c r="D142" s="25" t="s">
        <v>10</v>
      </c>
      <c r="E142" s="26" t="s">
        <v>11</v>
      </c>
      <c r="F142" s="25" t="s">
        <v>12</v>
      </c>
      <c r="G142" s="957" t="s">
        <v>13</v>
      </c>
      <c r="H142" s="182">
        <f>H5</f>
        <v>45377</v>
      </c>
      <c r="I142" s="928">
        <f t="shared" ref="I142:AF142" si="12">I5</f>
        <v>27</v>
      </c>
      <c r="J142" s="920">
        <f t="shared" si="12"/>
        <v>28</v>
      </c>
      <c r="K142" s="232" t="str">
        <f t="shared" si="12"/>
        <v>31</v>
      </c>
      <c r="L142" s="641">
        <f t="shared" si="12"/>
        <v>45748</v>
      </c>
      <c r="M142" s="232">
        <f t="shared" si="12"/>
        <v>2</v>
      </c>
      <c r="N142" s="232">
        <f t="shared" si="12"/>
        <v>3</v>
      </c>
      <c r="O142" s="433">
        <f t="shared" si="12"/>
        <v>4</v>
      </c>
      <c r="P142" s="920">
        <f t="shared" si="12"/>
        <v>5</v>
      </c>
      <c r="Q142" s="947">
        <f t="shared" si="12"/>
        <v>7</v>
      </c>
      <c r="R142" s="30">
        <f t="shared" si="12"/>
        <v>8</v>
      </c>
      <c r="S142" s="232">
        <f t="shared" si="12"/>
        <v>9</v>
      </c>
      <c r="T142" s="232">
        <f t="shared" si="12"/>
        <v>10</v>
      </c>
      <c r="U142" s="920">
        <f t="shared" si="12"/>
        <v>11</v>
      </c>
      <c r="V142" s="947">
        <f t="shared" si="12"/>
        <v>14</v>
      </c>
      <c r="W142" s="30">
        <f t="shared" si="12"/>
        <v>15</v>
      </c>
      <c r="X142" s="232">
        <f t="shared" si="12"/>
        <v>16</v>
      </c>
      <c r="Y142" s="232">
        <f t="shared" si="12"/>
        <v>17</v>
      </c>
      <c r="Z142" s="433">
        <f t="shared" si="12"/>
        <v>18</v>
      </c>
      <c r="AA142" s="920">
        <f t="shared" si="12"/>
        <v>19</v>
      </c>
      <c r="AB142" s="947">
        <f t="shared" si="12"/>
        <v>21</v>
      </c>
      <c r="AC142" s="30">
        <f t="shared" si="12"/>
        <v>22</v>
      </c>
      <c r="AD142" s="232">
        <f t="shared" si="12"/>
        <v>23</v>
      </c>
      <c r="AE142" s="232">
        <f t="shared" si="12"/>
        <v>24</v>
      </c>
      <c r="AF142" s="947">
        <f t="shared" si="12"/>
        <v>25</v>
      </c>
      <c r="AG142" s="232">
        <f t="shared" ref="AG142:AN142" si="13">AG82</f>
        <v>0</v>
      </c>
      <c r="AH142" s="949">
        <f t="shared" si="13"/>
        <v>0</v>
      </c>
      <c r="AI142" s="232">
        <f t="shared" si="13"/>
        <v>0</v>
      </c>
      <c r="AJ142" s="949">
        <f t="shared" si="13"/>
        <v>0</v>
      </c>
      <c r="AK142" s="232">
        <f t="shared" si="13"/>
        <v>0</v>
      </c>
      <c r="AL142" s="30">
        <f t="shared" si="13"/>
        <v>0</v>
      </c>
      <c r="AM142" s="958">
        <f t="shared" si="13"/>
        <v>0</v>
      </c>
      <c r="AN142" s="958">
        <f t="shared" si="13"/>
        <v>0</v>
      </c>
      <c r="AO142" s="32" t="s">
        <v>14</v>
      </c>
      <c r="AP142" s="434" t="s">
        <v>14</v>
      </c>
      <c r="AQ142" s="435" t="s">
        <v>16</v>
      </c>
      <c r="AR142" s="435"/>
      <c r="AS142" s="435" t="s">
        <v>16</v>
      </c>
      <c r="BB142" s="7"/>
      <c r="BC142" s="7"/>
      <c r="BD142" s="7"/>
      <c r="BE142" s="7"/>
      <c r="BF142" s="8"/>
      <c r="BG142" s="8"/>
      <c r="BH142" s="8"/>
      <c r="BI142" s="8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CG142" s="36"/>
      <c r="CH142" s="36"/>
      <c r="CI142" s="36"/>
      <c r="CJ142" s="36"/>
      <c r="CK142" s="36"/>
      <c r="CL142" s="36"/>
      <c r="CM142" s="36"/>
      <c r="CN142" s="36"/>
      <c r="CT142" s="37"/>
    </row>
    <row r="143" spans="2:98" s="36" customFormat="1" ht="60" customHeight="1" thickTop="1" x14ac:dyDescent="0.2">
      <c r="B143" s="1322">
        <v>1</v>
      </c>
      <c r="C143" s="1320" t="s">
        <v>114</v>
      </c>
      <c r="D143" s="1190" t="s">
        <v>174</v>
      </c>
      <c r="E143" s="1223" t="s">
        <v>38</v>
      </c>
      <c r="F143" s="1325">
        <v>110</v>
      </c>
      <c r="G143" s="458" t="s">
        <v>20</v>
      </c>
      <c r="H143" s="1010"/>
      <c r="I143" s="1019"/>
      <c r="J143" s="804"/>
      <c r="K143" s="204"/>
      <c r="L143" s="223"/>
      <c r="M143" s="223">
        <v>100</v>
      </c>
      <c r="N143" s="223">
        <v>100</v>
      </c>
      <c r="O143" s="164"/>
      <c r="P143" s="268"/>
      <c r="Q143" s="406">
        <v>200</v>
      </c>
      <c r="R143" s="223">
        <v>200</v>
      </c>
      <c r="S143" s="223">
        <v>200</v>
      </c>
      <c r="T143" s="223">
        <v>100</v>
      </c>
      <c r="U143" s="828">
        <v>200</v>
      </c>
      <c r="V143" s="406">
        <v>100</v>
      </c>
      <c r="W143" s="223">
        <v>200</v>
      </c>
      <c r="X143" s="959">
        <v>200</v>
      </c>
      <c r="Y143" s="959">
        <v>200</v>
      </c>
      <c r="Z143" s="1025">
        <v>200</v>
      </c>
      <c r="AA143" s="1035"/>
      <c r="AB143" s="959">
        <v>200</v>
      </c>
      <c r="AC143" s="223">
        <v>200</v>
      </c>
      <c r="AD143" s="223">
        <v>200</v>
      </c>
      <c r="AE143" s="100">
        <v>200</v>
      </c>
      <c r="AF143" s="223">
        <v>100</v>
      </c>
      <c r="AG143" s="223"/>
      <c r="AH143" s="343"/>
      <c r="AI143" s="204"/>
      <c r="AJ143" s="828"/>
      <c r="AK143" s="204"/>
      <c r="AL143" s="828"/>
      <c r="AM143" s="223"/>
      <c r="AN143" s="164"/>
      <c r="AO143" s="167">
        <f>SUM(J143:AL143)</f>
        <v>2900</v>
      </c>
      <c r="AP143" s="720">
        <f>SUM(I143:AL143)</f>
        <v>2900</v>
      </c>
      <c r="AQ143" s="1327" t="s">
        <v>22</v>
      </c>
      <c r="AR143" s="1124"/>
      <c r="AS143" s="1315" t="s">
        <v>22</v>
      </c>
    </row>
    <row r="144" spans="2:98" s="36" customFormat="1" ht="60" customHeight="1" thickBot="1" x14ac:dyDescent="0.25">
      <c r="B144" s="1322"/>
      <c r="C144" s="1323"/>
      <c r="D144" s="1207"/>
      <c r="E144" s="1230"/>
      <c r="F144" s="1325"/>
      <c r="G144" s="470" t="s">
        <v>23</v>
      </c>
      <c r="H144" s="1011"/>
      <c r="I144" s="961">
        <v>100</v>
      </c>
      <c r="J144" s="966">
        <v>100</v>
      </c>
      <c r="K144" s="963"/>
      <c r="L144" s="963"/>
      <c r="M144" s="963"/>
      <c r="N144" s="964">
        <v>200</v>
      </c>
      <c r="O144" s="965">
        <v>200</v>
      </c>
      <c r="P144" s="961">
        <v>200</v>
      </c>
      <c r="Q144" s="960">
        <v>100</v>
      </c>
      <c r="R144" s="963">
        <v>200</v>
      </c>
      <c r="S144" s="963">
        <v>100</v>
      </c>
      <c r="T144" s="963">
        <v>200</v>
      </c>
      <c r="U144" s="966">
        <v>200</v>
      </c>
      <c r="V144" s="960">
        <v>200</v>
      </c>
      <c r="W144" s="963">
        <v>200</v>
      </c>
      <c r="X144" s="963">
        <v>200</v>
      </c>
      <c r="Y144" s="963">
        <v>200</v>
      </c>
      <c r="Z144" s="962">
        <v>200</v>
      </c>
      <c r="AA144" s="966"/>
      <c r="AB144" s="963">
        <v>200</v>
      </c>
      <c r="AC144" s="963">
        <v>100</v>
      </c>
      <c r="AD144" s="963"/>
      <c r="AE144" s="968"/>
      <c r="AF144" s="963"/>
      <c r="AG144" s="963"/>
      <c r="AH144" s="967"/>
      <c r="AI144" s="196"/>
      <c r="AJ144" s="966"/>
      <c r="AK144" s="963"/>
      <c r="AL144" s="966"/>
      <c r="AM144" s="963"/>
      <c r="AN144" s="968"/>
      <c r="AO144" s="969">
        <f>SUM(I144:AI144)</f>
        <v>2900</v>
      </c>
      <c r="AP144" s="472">
        <f>SUM(G144:AK144)</f>
        <v>2900</v>
      </c>
      <c r="AQ144" s="1328"/>
      <c r="AR144" s="1125"/>
      <c r="AS144" s="1316"/>
    </row>
    <row r="145" spans="2:56" s="36" customFormat="1" ht="60" customHeight="1" thickTop="1" x14ac:dyDescent="0.2">
      <c r="B145" s="1318">
        <v>2</v>
      </c>
      <c r="C145" s="1320" t="s">
        <v>114</v>
      </c>
      <c r="D145" s="1312" t="s">
        <v>175</v>
      </c>
      <c r="E145" s="1330" t="s">
        <v>38</v>
      </c>
      <c r="F145" s="1324">
        <v>110</v>
      </c>
      <c r="G145" s="1008" t="s">
        <v>20</v>
      </c>
      <c r="H145" s="1012"/>
      <c r="I145" s="250"/>
      <c r="J145" s="804"/>
      <c r="K145" s="192"/>
      <c r="L145" s="192">
        <v>100</v>
      </c>
      <c r="M145" s="192"/>
      <c r="N145" s="192"/>
      <c r="O145" s="39"/>
      <c r="P145" s="238"/>
      <c r="Q145" s="371"/>
      <c r="R145" s="192"/>
      <c r="S145" s="192"/>
      <c r="T145" s="192"/>
      <c r="U145" s="794"/>
      <c r="V145" s="371"/>
      <c r="W145" s="192"/>
      <c r="X145" s="192"/>
      <c r="Y145" s="971"/>
      <c r="Z145" s="40"/>
      <c r="AA145" s="1036"/>
      <c r="AB145" s="971"/>
      <c r="AC145" s="971"/>
      <c r="AD145" s="192"/>
      <c r="AE145" s="39">
        <v>0</v>
      </c>
      <c r="AF145" s="192">
        <v>100</v>
      </c>
      <c r="AG145" s="192"/>
      <c r="AH145" s="347">
        <v>0</v>
      </c>
      <c r="AI145" s="192"/>
      <c r="AJ145" s="794"/>
      <c r="AK145" s="192"/>
      <c r="AL145" s="794"/>
      <c r="AM145" s="192"/>
      <c r="AN145" s="39"/>
      <c r="AO145" s="41">
        <f>SUM(J145:AJ145)</f>
        <v>200</v>
      </c>
      <c r="AP145" s="1007">
        <f>SUM(G145:AK145)</f>
        <v>200</v>
      </c>
      <c r="AQ145" s="1328"/>
      <c r="AR145" s="1125"/>
      <c r="AS145" s="1316"/>
    </row>
    <row r="146" spans="2:56" s="36" customFormat="1" ht="60" customHeight="1" thickBot="1" x14ac:dyDescent="0.25">
      <c r="B146" s="1322"/>
      <c r="C146" s="1323"/>
      <c r="D146" s="1212"/>
      <c r="E146" s="1321"/>
      <c r="F146" s="1326"/>
      <c r="G146" s="694" t="s">
        <v>23</v>
      </c>
      <c r="H146" s="1013">
        <v>100</v>
      </c>
      <c r="I146" s="1020"/>
      <c r="J146" s="977"/>
      <c r="K146" s="975"/>
      <c r="L146" s="975"/>
      <c r="M146" s="975"/>
      <c r="N146" s="975"/>
      <c r="O146" s="976"/>
      <c r="P146" s="972"/>
      <c r="Q146" s="1038">
        <v>2</v>
      </c>
      <c r="R146" s="975"/>
      <c r="S146" s="975"/>
      <c r="T146" s="975"/>
      <c r="U146" s="977"/>
      <c r="V146" s="974"/>
      <c r="W146" s="975"/>
      <c r="X146" s="975"/>
      <c r="Y146" s="975"/>
      <c r="Z146" s="973"/>
      <c r="AA146" s="977"/>
      <c r="AB146" s="975"/>
      <c r="AC146" s="975">
        <v>100</v>
      </c>
      <c r="AD146" s="975"/>
      <c r="AE146" s="976"/>
      <c r="AF146" s="975"/>
      <c r="AG146" s="975"/>
      <c r="AH146" s="978"/>
      <c r="AI146" s="196"/>
      <c r="AJ146" s="979"/>
      <c r="AK146" s="980"/>
      <c r="AL146" s="979"/>
      <c r="AM146" s="980"/>
      <c r="AN146" s="981"/>
      <c r="AO146" s="982">
        <f>SUM(H146:AN146)</f>
        <v>202</v>
      </c>
      <c r="AP146" s="1006">
        <f>SUM(I146:AL146)</f>
        <v>102</v>
      </c>
      <c r="AQ146" s="1328"/>
      <c r="AR146" s="1125"/>
      <c r="AS146" s="1316"/>
    </row>
    <row r="147" spans="2:56" s="36" customFormat="1" ht="60" hidden="1" customHeight="1" thickTop="1" x14ac:dyDescent="0.2">
      <c r="B147" s="1318">
        <v>3</v>
      </c>
      <c r="C147" s="1320" t="s">
        <v>176</v>
      </c>
      <c r="D147" s="1207" t="s">
        <v>177</v>
      </c>
      <c r="E147" s="1230" t="s">
        <v>19</v>
      </c>
      <c r="G147" s="458" t="s">
        <v>51</v>
      </c>
      <c r="H147" s="1014"/>
      <c r="I147" s="1019"/>
      <c r="J147" s="1030"/>
      <c r="K147" s="984"/>
      <c r="L147" s="984"/>
      <c r="M147" s="984"/>
      <c r="N147" s="204"/>
      <c r="O147" s="100"/>
      <c r="P147" s="256"/>
      <c r="Q147" s="383"/>
      <c r="R147" s="204"/>
      <c r="S147" s="204"/>
      <c r="T147" s="204"/>
      <c r="U147" s="804"/>
      <c r="V147" s="383"/>
      <c r="W147" s="204"/>
      <c r="X147" s="204"/>
      <c r="Y147" s="204"/>
      <c r="Z147" s="101"/>
      <c r="AA147" s="804"/>
      <c r="AB147" s="204"/>
      <c r="AC147" s="985"/>
      <c r="AD147" s="204"/>
      <c r="AE147" s="100"/>
      <c r="AF147" s="204"/>
      <c r="AG147" s="204"/>
      <c r="AH147" s="333"/>
      <c r="AI147" s="204"/>
      <c r="AJ147" s="333"/>
      <c r="AK147" s="192"/>
      <c r="AL147" s="828"/>
      <c r="AM147" s="223"/>
      <c r="AN147" s="164">
        <v>0</v>
      </c>
      <c r="AO147" s="167">
        <f>SUM(N147:AN147)</f>
        <v>0</v>
      </c>
      <c r="AP147" s="720">
        <f>SUM(I147:AL147)</f>
        <v>0</v>
      </c>
      <c r="AQ147" s="1328"/>
      <c r="AR147" s="1125"/>
      <c r="AS147" s="1316"/>
    </row>
    <row r="148" spans="2:56" s="36" customFormat="1" ht="60" hidden="1" customHeight="1" thickBot="1" x14ac:dyDescent="0.25">
      <c r="B148" s="1322"/>
      <c r="C148" s="1323"/>
      <c r="D148" s="1207"/>
      <c r="E148" s="1230"/>
      <c r="G148" s="470" t="s">
        <v>23</v>
      </c>
      <c r="H148" s="1011"/>
      <c r="I148" s="1021"/>
      <c r="J148" s="1031"/>
      <c r="K148" s="1027"/>
      <c r="L148" s="963"/>
      <c r="M148" s="963"/>
      <c r="N148" s="986"/>
      <c r="O148" s="968"/>
      <c r="P148" s="987"/>
      <c r="Q148" s="960"/>
      <c r="R148" s="963"/>
      <c r="S148" s="986"/>
      <c r="T148" s="986"/>
      <c r="U148" s="988"/>
      <c r="V148" s="989"/>
      <c r="W148" s="963"/>
      <c r="X148" s="963"/>
      <c r="Y148" s="963"/>
      <c r="Z148" s="962"/>
      <c r="AA148" s="966"/>
      <c r="AB148" s="963"/>
      <c r="AC148" s="963"/>
      <c r="AD148" s="963"/>
      <c r="AE148" s="968"/>
      <c r="AF148" s="963"/>
      <c r="AG148" s="963"/>
      <c r="AH148" s="990"/>
      <c r="AI148" s="963"/>
      <c r="AJ148" s="967"/>
      <c r="AK148" s="963"/>
      <c r="AL148" s="966"/>
      <c r="AM148" s="963"/>
      <c r="AN148" s="968"/>
      <c r="AO148" s="969">
        <f>SUM(L148:AN148)</f>
        <v>0</v>
      </c>
      <c r="AP148" s="472">
        <f>SUM(G148:AK148)</f>
        <v>0</v>
      </c>
      <c r="AQ148" s="1328"/>
      <c r="AR148" s="1125"/>
      <c r="AS148" s="1316"/>
    </row>
    <row r="149" spans="2:56" s="36" customFormat="1" ht="60" hidden="1" customHeight="1" x14ac:dyDescent="0.2">
      <c r="B149" s="1318">
        <v>4</v>
      </c>
      <c r="C149" s="1320" t="s">
        <v>176</v>
      </c>
      <c r="D149" s="1190" t="s">
        <v>178</v>
      </c>
      <c r="E149" s="1223" t="s">
        <v>19</v>
      </c>
      <c r="G149" s="458" t="s">
        <v>20</v>
      </c>
      <c r="H149" s="1014"/>
      <c r="I149" s="983"/>
      <c r="J149" s="1030"/>
      <c r="K149" s="984"/>
      <c r="L149" s="984"/>
      <c r="M149" s="984"/>
      <c r="N149" s="204"/>
      <c r="O149" s="100"/>
      <c r="P149" s="256"/>
      <c r="Q149" s="383"/>
      <c r="R149" s="204"/>
      <c r="S149" s="204"/>
      <c r="T149" s="204"/>
      <c r="U149" s="804"/>
      <c r="V149" s="383"/>
      <c r="W149" s="204"/>
      <c r="X149" s="204"/>
      <c r="Y149" s="204"/>
      <c r="Z149" s="101"/>
      <c r="AA149" s="804"/>
      <c r="AB149" s="204"/>
      <c r="AC149" s="985"/>
      <c r="AD149" s="204"/>
      <c r="AE149" s="100"/>
      <c r="AF149" s="204"/>
      <c r="AG149" s="204"/>
      <c r="AH149" s="333"/>
      <c r="AI149" s="204"/>
      <c r="AJ149" s="333"/>
      <c r="AK149" s="985"/>
      <c r="AL149" s="828"/>
      <c r="AM149" s="223"/>
      <c r="AN149" s="164">
        <v>0</v>
      </c>
      <c r="AO149" s="167">
        <f>SUM(N149:AN149)</f>
        <v>0</v>
      </c>
      <c r="AP149" s="541">
        <f t="shared" ref="AP149" si="14">SUM(G149:AK149)</f>
        <v>0</v>
      </c>
      <c r="AQ149" s="1328"/>
      <c r="AR149" s="1125"/>
      <c r="AS149" s="1316"/>
    </row>
    <row r="150" spans="2:56" ht="60" hidden="1" customHeight="1" x14ac:dyDescent="0.2">
      <c r="B150" s="1319"/>
      <c r="C150" s="1311"/>
      <c r="D150" s="1212"/>
      <c r="E150" s="1321"/>
      <c r="F150" s="991"/>
      <c r="G150" s="494" t="s">
        <v>23</v>
      </c>
      <c r="H150" s="1015"/>
      <c r="I150" s="992"/>
      <c r="J150" s="1032"/>
      <c r="K150" s="1009"/>
      <c r="L150" s="994"/>
      <c r="M150" s="994"/>
      <c r="N150" s="995"/>
      <c r="O150" s="996"/>
      <c r="P150" s="997"/>
      <c r="Q150" s="993"/>
      <c r="R150" s="994"/>
      <c r="S150" s="994"/>
      <c r="T150" s="994"/>
      <c r="U150" s="998"/>
      <c r="V150" s="999"/>
      <c r="W150" s="994"/>
      <c r="X150" s="994"/>
      <c r="Y150" s="994"/>
      <c r="Z150" s="1026"/>
      <c r="AA150" s="1037"/>
      <c r="AB150" s="994"/>
      <c r="AC150" s="994"/>
      <c r="AD150" s="994"/>
      <c r="AE150" s="996"/>
      <c r="AF150" s="994"/>
      <c r="AG150" s="994"/>
      <c r="AH150" s="1000"/>
      <c r="AI150" s="994"/>
      <c r="AJ150" s="1001"/>
      <c r="AK150" s="994"/>
      <c r="AL150" s="998"/>
      <c r="AM150" s="994"/>
      <c r="AN150" s="996"/>
      <c r="AO150" s="1002">
        <f>SUM(L150:AN150)</f>
        <v>0</v>
      </c>
      <c r="AP150" s="466">
        <f t="shared" ref="AP150" si="15">SUM(I150:AL150)</f>
        <v>0</v>
      </c>
      <c r="AQ150" s="1328"/>
      <c r="AR150" s="1125"/>
      <c r="AS150" s="1316"/>
    </row>
    <row r="151" spans="2:56" s="36" customFormat="1" ht="60" hidden="1" customHeight="1" x14ac:dyDescent="0.2">
      <c r="B151" s="1318">
        <v>5</v>
      </c>
      <c r="C151" s="1320" t="s">
        <v>176</v>
      </c>
      <c r="D151" s="1190" t="s">
        <v>179</v>
      </c>
      <c r="E151" s="1223" t="s">
        <v>19</v>
      </c>
      <c r="G151" s="458" t="s">
        <v>20</v>
      </c>
      <c r="H151" s="1014"/>
      <c r="I151" s="983"/>
      <c r="J151" s="1030"/>
      <c r="K151" s="984"/>
      <c r="L151" s="984"/>
      <c r="M151" s="984"/>
      <c r="N151" s="204"/>
      <c r="O151" s="100"/>
      <c r="P151" s="256"/>
      <c r="Q151" s="383"/>
      <c r="R151" s="204"/>
      <c r="S151" s="204"/>
      <c r="T151" s="204"/>
      <c r="U151" s="804"/>
      <c r="V151" s="383"/>
      <c r="W151" s="204"/>
      <c r="X151" s="204"/>
      <c r="Y151" s="204"/>
      <c r="Z151" s="101"/>
      <c r="AA151" s="804"/>
      <c r="AB151" s="204"/>
      <c r="AC151" s="985"/>
      <c r="AD151" s="204"/>
      <c r="AE151" s="100"/>
      <c r="AF151" s="204"/>
      <c r="AG151" s="204"/>
      <c r="AH151" s="333"/>
      <c r="AI151" s="204"/>
      <c r="AJ151" s="333"/>
      <c r="AK151" s="985"/>
      <c r="AL151" s="828"/>
      <c r="AM151" s="223"/>
      <c r="AN151" s="164">
        <v>0</v>
      </c>
      <c r="AO151" s="167">
        <f>SUM(N151:AN151)</f>
        <v>0</v>
      </c>
      <c r="AP151" s="541">
        <f t="shared" ref="AP151" si="16">SUM(G151:AK151)</f>
        <v>0</v>
      </c>
      <c r="AQ151" s="1328"/>
      <c r="AR151" s="1125"/>
      <c r="AS151" s="1316"/>
    </row>
    <row r="152" spans="2:56" ht="60" hidden="1" customHeight="1" x14ac:dyDescent="0.2">
      <c r="B152" s="1319"/>
      <c r="C152" s="1311"/>
      <c r="D152" s="1212"/>
      <c r="E152" s="1321"/>
      <c r="F152" s="991"/>
      <c r="G152" s="494" t="s">
        <v>23</v>
      </c>
      <c r="H152" s="1015"/>
      <c r="I152" s="992"/>
      <c r="J152" s="1032"/>
      <c r="K152" s="1009"/>
      <c r="L152" s="994"/>
      <c r="M152" s="994"/>
      <c r="N152" s="995"/>
      <c r="O152" s="996"/>
      <c r="P152" s="997"/>
      <c r="Q152" s="993"/>
      <c r="R152" s="994"/>
      <c r="S152" s="994"/>
      <c r="T152" s="994"/>
      <c r="U152" s="998"/>
      <c r="V152" s="999"/>
      <c r="W152" s="994"/>
      <c r="X152" s="994"/>
      <c r="Y152" s="994"/>
      <c r="Z152" s="1026"/>
      <c r="AA152" s="1037"/>
      <c r="AB152" s="994"/>
      <c r="AC152" s="994"/>
      <c r="AD152" s="994"/>
      <c r="AE152" s="996"/>
      <c r="AF152" s="994"/>
      <c r="AG152" s="994"/>
      <c r="AH152" s="1000"/>
      <c r="AI152" s="994"/>
      <c r="AJ152" s="1001"/>
      <c r="AK152" s="994"/>
      <c r="AL152" s="998"/>
      <c r="AM152" s="994"/>
      <c r="AN152" s="996"/>
      <c r="AO152" s="1002">
        <f>SUM(L152:AN152)</f>
        <v>0</v>
      </c>
      <c r="AP152" s="614">
        <f t="shared" ref="AP152" si="17">SUM(I152:AL152)</f>
        <v>0</v>
      </c>
      <c r="AQ152" s="1328"/>
      <c r="AR152" s="1125"/>
      <c r="AS152" s="1316"/>
    </row>
    <row r="153" spans="2:56" s="36" customFormat="1" ht="60" hidden="1" customHeight="1" x14ac:dyDescent="0.2">
      <c r="B153" s="1318">
        <v>3</v>
      </c>
      <c r="C153" s="1320" t="s">
        <v>180</v>
      </c>
      <c r="D153" s="1190" t="s">
        <v>181</v>
      </c>
      <c r="E153" s="1223" t="s">
        <v>38</v>
      </c>
      <c r="F153" s="1324">
        <v>180</v>
      </c>
      <c r="G153" s="458" t="s">
        <v>51</v>
      </c>
      <c r="H153" s="1014"/>
      <c r="I153" s="983"/>
      <c r="J153" s="1030"/>
      <c r="K153" s="984"/>
      <c r="L153" s="984"/>
      <c r="M153" s="984"/>
      <c r="N153" s="204"/>
      <c r="O153" s="100"/>
      <c r="P153" s="256"/>
      <c r="Q153" s="383"/>
      <c r="R153" s="204"/>
      <c r="S153" s="204"/>
      <c r="T153" s="204"/>
      <c r="U153" s="804"/>
      <c r="V153" s="383"/>
      <c r="W153" s="204"/>
      <c r="X153" s="204"/>
      <c r="Y153" s="204"/>
      <c r="Z153" s="101"/>
      <c r="AA153" s="804"/>
      <c r="AB153" s="204"/>
      <c r="AC153" s="204"/>
      <c r="AD153" s="204"/>
      <c r="AE153" s="100"/>
      <c r="AF153" s="204"/>
      <c r="AG153" s="204"/>
      <c r="AH153" s="333"/>
      <c r="AI153" s="204"/>
      <c r="AJ153" s="333"/>
      <c r="AK153" s="209"/>
      <c r="AL153" s="828"/>
      <c r="AM153" s="223"/>
      <c r="AN153" s="164">
        <v>0</v>
      </c>
      <c r="AO153" s="167">
        <f>SUM(K153:AL153)</f>
        <v>0</v>
      </c>
      <c r="AP153" s="541">
        <f t="shared" ref="AP153" si="18">SUM(G153:AK153)</f>
        <v>0</v>
      </c>
      <c r="AQ153" s="1328"/>
      <c r="AR153" s="1125"/>
      <c r="AS153" s="1316"/>
    </row>
    <row r="154" spans="2:56" s="36" customFormat="1" ht="60" hidden="1" customHeight="1" x14ac:dyDescent="0.2">
      <c r="B154" s="1322"/>
      <c r="C154" s="1323"/>
      <c r="D154" s="1207"/>
      <c r="E154" s="1230"/>
      <c r="F154" s="1325"/>
      <c r="G154" s="470" t="s">
        <v>23</v>
      </c>
      <c r="H154" s="1016">
        <v>4</v>
      </c>
      <c r="I154" s="1022"/>
      <c r="J154" s="966"/>
      <c r="K154" s="1028"/>
      <c r="L154" s="963"/>
      <c r="M154" s="963"/>
      <c r="N154" s="963"/>
      <c r="O154" s="968"/>
      <c r="P154" s="961"/>
      <c r="Q154" s="960"/>
      <c r="R154" s="963"/>
      <c r="S154" s="963"/>
      <c r="T154" s="963"/>
      <c r="U154" s="966"/>
      <c r="V154" s="960"/>
      <c r="W154" s="963"/>
      <c r="X154" s="963"/>
      <c r="Y154" s="963"/>
      <c r="Z154" s="962"/>
      <c r="AA154" s="966"/>
      <c r="AB154" s="963"/>
      <c r="AC154" s="963"/>
      <c r="AD154" s="963"/>
      <c r="AE154" s="968"/>
      <c r="AF154" s="963"/>
      <c r="AG154" s="963"/>
      <c r="AH154" s="1003"/>
      <c r="AI154" s="963"/>
      <c r="AJ154" s="967"/>
      <c r="AK154" s="963"/>
      <c r="AL154" s="966"/>
      <c r="AM154" s="963"/>
      <c r="AN154" s="968"/>
      <c r="AO154" s="969">
        <f>SUM(I154:AL154)</f>
        <v>0</v>
      </c>
      <c r="AP154" s="720">
        <f t="shared" ref="AP154" si="19">SUM(I154:AL154)</f>
        <v>0</v>
      </c>
      <c r="AQ154" s="1328"/>
      <c r="AR154" s="1125"/>
      <c r="AS154" s="1316"/>
    </row>
    <row r="155" spans="2:56" ht="60" hidden="1" customHeight="1" x14ac:dyDescent="0.2">
      <c r="B155" s="1319"/>
      <c r="C155" s="1311"/>
      <c r="D155" s="1212"/>
      <c r="E155" s="1321"/>
      <c r="F155" s="1326"/>
      <c r="G155" s="970" t="s">
        <v>145</v>
      </c>
      <c r="H155" s="1017">
        <v>4</v>
      </c>
      <c r="I155" s="1023"/>
      <c r="J155" s="1033"/>
      <c r="K155" s="1029"/>
      <c r="L155" s="313"/>
      <c r="M155" s="313"/>
      <c r="N155" s="313"/>
      <c r="O155" s="311"/>
      <c r="P155" s="312"/>
      <c r="Q155" s="395"/>
      <c r="R155" s="313"/>
      <c r="S155" s="313"/>
      <c r="T155" s="313"/>
      <c r="U155" s="772"/>
      <c r="V155" s="395"/>
      <c r="W155" s="313"/>
      <c r="X155" s="313"/>
      <c r="Y155" s="313"/>
      <c r="Z155" s="310"/>
      <c r="AA155" s="772"/>
      <c r="AB155" s="313"/>
      <c r="AC155" s="313"/>
      <c r="AD155" s="313"/>
      <c r="AE155" s="311"/>
      <c r="AF155" s="313"/>
      <c r="AG155" s="313"/>
      <c r="AH155" s="335"/>
      <c r="AI155" s="313"/>
      <c r="AJ155" s="335"/>
      <c r="AK155" s="313"/>
      <c r="AL155" s="772"/>
      <c r="AM155" s="313"/>
      <c r="AN155" s="311"/>
      <c r="AO155" s="314">
        <f>SUM(I155:AL155)</f>
        <v>0</v>
      </c>
      <c r="AP155" s="541">
        <f t="shared" ref="AP155" si="20">SUM(G155:AK155)</f>
        <v>4</v>
      </c>
      <c r="AQ155" s="1329"/>
      <c r="AR155" s="1125"/>
      <c r="AS155" s="1316"/>
    </row>
    <row r="156" spans="2:56" ht="103.25" customHeight="1" thickTop="1" thickBot="1" x14ac:dyDescent="0.25">
      <c r="B156" s="1262" t="s">
        <v>112</v>
      </c>
      <c r="C156" s="1263"/>
      <c r="D156" s="1263"/>
      <c r="E156" s="1263"/>
      <c r="F156" s="1263"/>
      <c r="G156" s="1314"/>
      <c r="H156" s="1018">
        <f>SUM(H144,H146,H148)</f>
        <v>100</v>
      </c>
      <c r="I156" s="1024">
        <f t="shared" ref="I156:AF156" si="21">SUM(I144,I146,I148)</f>
        <v>100</v>
      </c>
      <c r="J156" s="1034">
        <f t="shared" si="21"/>
        <v>100</v>
      </c>
      <c r="K156" s="227">
        <f t="shared" si="21"/>
        <v>0</v>
      </c>
      <c r="L156" s="227">
        <f t="shared" si="21"/>
        <v>0</v>
      </c>
      <c r="M156" s="227">
        <f t="shared" si="21"/>
        <v>0</v>
      </c>
      <c r="N156" s="227">
        <f t="shared" si="21"/>
        <v>200</v>
      </c>
      <c r="O156" s="169">
        <f t="shared" si="21"/>
        <v>200</v>
      </c>
      <c r="P156" s="270">
        <f t="shared" si="21"/>
        <v>200</v>
      </c>
      <c r="Q156" s="408">
        <f t="shared" si="21"/>
        <v>102</v>
      </c>
      <c r="R156" s="227">
        <f t="shared" si="21"/>
        <v>200</v>
      </c>
      <c r="S156" s="227">
        <f t="shared" si="21"/>
        <v>100</v>
      </c>
      <c r="T156" s="227">
        <f t="shared" si="21"/>
        <v>200</v>
      </c>
      <c r="U156" s="228">
        <f t="shared" si="21"/>
        <v>200</v>
      </c>
      <c r="V156" s="408">
        <f t="shared" si="21"/>
        <v>200</v>
      </c>
      <c r="W156" s="227">
        <f t="shared" si="21"/>
        <v>200</v>
      </c>
      <c r="X156" s="227">
        <f t="shared" si="21"/>
        <v>200</v>
      </c>
      <c r="Y156" s="227">
        <f t="shared" si="21"/>
        <v>200</v>
      </c>
      <c r="Z156" s="170">
        <f t="shared" si="21"/>
        <v>200</v>
      </c>
      <c r="AA156" s="228">
        <f t="shared" si="21"/>
        <v>0</v>
      </c>
      <c r="AB156" s="227">
        <f t="shared" si="21"/>
        <v>200</v>
      </c>
      <c r="AC156" s="227">
        <f t="shared" si="21"/>
        <v>200</v>
      </c>
      <c r="AD156" s="227">
        <f t="shared" si="21"/>
        <v>0</v>
      </c>
      <c r="AE156" s="169">
        <f t="shared" si="21"/>
        <v>0</v>
      </c>
      <c r="AF156" s="227">
        <f t="shared" si="21"/>
        <v>0</v>
      </c>
      <c r="AG156" s="227">
        <f t="shared" ref="AG156:AN156" si="22">SUM(AG144,AG146,AG154,AG148,AG150,AG152)</f>
        <v>0</v>
      </c>
      <c r="AH156" s="360">
        <f t="shared" si="22"/>
        <v>0</v>
      </c>
      <c r="AI156" s="227">
        <f t="shared" si="22"/>
        <v>0</v>
      </c>
      <c r="AJ156" s="360">
        <f t="shared" si="22"/>
        <v>0</v>
      </c>
      <c r="AK156" s="227">
        <f t="shared" si="22"/>
        <v>0</v>
      </c>
      <c r="AL156" s="228">
        <f t="shared" si="22"/>
        <v>0</v>
      </c>
      <c r="AM156" s="227">
        <f t="shared" si="22"/>
        <v>0</v>
      </c>
      <c r="AN156" s="170">
        <f t="shared" si="22"/>
        <v>0</v>
      </c>
      <c r="AO156" s="171" t="e">
        <f>SUM(#REF!,#REF!,AO147,AO155)</f>
        <v>#REF!</v>
      </c>
      <c r="AP156" s="1005">
        <f t="shared" ref="AP156" si="23">SUM(I156:AL156)</f>
        <v>3002</v>
      </c>
      <c r="AQ156" s="1004"/>
      <c r="AR156" s="1337"/>
      <c r="AS156" s="1317"/>
    </row>
    <row r="157" spans="2:56" ht="69" customHeight="1" thickTop="1" thickBot="1" x14ac:dyDescent="0.25">
      <c r="B157" s="178"/>
      <c r="C157" s="122"/>
      <c r="D157" s="122"/>
      <c r="E157" s="122"/>
      <c r="F157" s="122"/>
      <c r="G157" s="122"/>
      <c r="H157" s="1279"/>
      <c r="I157" s="1279"/>
      <c r="J157" s="1279"/>
      <c r="K157" s="1279"/>
      <c r="L157" s="1279"/>
      <c r="M157" s="1279"/>
      <c r="N157" s="1279"/>
      <c r="O157" s="1279"/>
      <c r="P157" s="1279"/>
      <c r="Q157" s="1279"/>
      <c r="R157" s="1279"/>
      <c r="S157" s="1279"/>
      <c r="T157" s="1279"/>
      <c r="U157" s="1279"/>
      <c r="V157" s="1279"/>
      <c r="W157" s="1279"/>
      <c r="X157" s="1279"/>
      <c r="Y157" s="1279"/>
      <c r="Z157" s="1279"/>
      <c r="AA157" s="1279"/>
      <c r="AB157" s="1279"/>
      <c r="AC157" s="1279"/>
      <c r="AD157" s="1279"/>
      <c r="AE157" s="1279"/>
      <c r="AF157" s="1279"/>
      <c r="AG157" s="1279"/>
      <c r="AH157" s="1279"/>
      <c r="AI157" s="1279"/>
      <c r="AJ157" s="1279"/>
      <c r="AK157" s="1279"/>
      <c r="AL157" s="1279"/>
      <c r="AM157" s="1279"/>
      <c r="AN157" s="1279"/>
      <c r="AO157" s="1279"/>
      <c r="AP157" s="1279"/>
      <c r="AQ157" s="184"/>
      <c r="AR157" s="184"/>
      <c r="AS157" s="184"/>
    </row>
    <row r="158" spans="2:56" s="36" customFormat="1" ht="103.25" customHeight="1" x14ac:dyDescent="0.2">
      <c r="B158" s="420"/>
      <c r="D158" s="3" t="s">
        <v>0</v>
      </c>
      <c r="E158" s="1126" t="s">
        <v>1</v>
      </c>
      <c r="F158" s="1127"/>
      <c r="G158" s="1128"/>
      <c r="H158" s="421"/>
      <c r="I158" s="422"/>
      <c r="J158" s="422"/>
      <c r="K158" s="422"/>
      <c r="L158" s="422"/>
      <c r="M158" s="422"/>
      <c r="N158" s="422"/>
      <c r="O158" s="422"/>
      <c r="P158" s="422"/>
      <c r="Q158" s="422"/>
      <c r="R158" s="422"/>
      <c r="T158" s="422"/>
      <c r="U158" s="422"/>
      <c r="V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F158" s="422"/>
      <c r="AG158" s="422"/>
      <c r="AH158" s="606"/>
      <c r="AI158" s="422"/>
      <c r="AJ158" s="422"/>
      <c r="AK158" s="422"/>
      <c r="AL158" s="422"/>
      <c r="AM158" s="422"/>
      <c r="AN158" s="422"/>
      <c r="AO158" s="422"/>
      <c r="AP158" s="422"/>
      <c r="AQ158" s="422"/>
      <c r="AR158" s="422"/>
      <c r="AS158" s="422"/>
      <c r="AT158" s="422"/>
      <c r="AU158" s="422"/>
      <c r="AV158" s="422"/>
      <c r="AW158" s="422"/>
      <c r="AX158" s="422"/>
      <c r="AY158" s="422"/>
      <c r="AZ158" s="422"/>
      <c r="BA158" s="422"/>
      <c r="BB158" s="422"/>
      <c r="BC158" s="422"/>
      <c r="BD158" s="422"/>
    </row>
    <row r="159" spans="2:56" s="36" customFormat="1" ht="103.25" customHeight="1" thickBot="1" x14ac:dyDescent="0.25">
      <c r="B159" s="420"/>
      <c r="D159" s="13" t="s">
        <v>139</v>
      </c>
      <c r="E159" s="1130" t="s">
        <v>134</v>
      </c>
      <c r="F159" s="1131"/>
      <c r="G159" s="1132"/>
      <c r="H159" s="421"/>
      <c r="I159" s="422"/>
      <c r="J159" s="422"/>
      <c r="K159" s="422"/>
      <c r="L159" s="422"/>
      <c r="M159" s="422"/>
      <c r="N159" s="422"/>
      <c r="O159" s="422"/>
      <c r="P159" s="422"/>
      <c r="Q159" s="422"/>
      <c r="R159" s="422"/>
      <c r="T159" s="422"/>
      <c r="U159" s="422"/>
      <c r="V159" s="422"/>
      <c r="W159" s="422"/>
      <c r="X159" s="422"/>
      <c r="Y159" s="422"/>
      <c r="Z159" s="422"/>
      <c r="AA159" s="422"/>
      <c r="AB159" s="422"/>
      <c r="AC159" s="422"/>
      <c r="AD159" s="422"/>
      <c r="AE159" s="422"/>
      <c r="AF159" s="422"/>
      <c r="AG159" s="422"/>
      <c r="AH159" s="606"/>
      <c r="AI159" s="422"/>
      <c r="AJ159" s="422"/>
      <c r="AK159" s="422"/>
      <c r="AL159" s="422"/>
      <c r="AM159" s="422"/>
      <c r="AN159" s="422"/>
      <c r="AO159" s="422"/>
      <c r="AP159" s="422"/>
      <c r="AQ159" s="422"/>
      <c r="AR159" s="422"/>
      <c r="AS159" s="422"/>
      <c r="AT159" s="422"/>
      <c r="AU159" s="422"/>
      <c r="AV159" s="422"/>
      <c r="AW159" s="422"/>
      <c r="AX159" s="422"/>
      <c r="AY159" s="422"/>
      <c r="AZ159" s="422"/>
      <c r="BA159" s="422"/>
      <c r="BB159" s="422"/>
      <c r="BC159" s="422"/>
      <c r="BD159" s="422"/>
    </row>
    <row r="160" spans="2:56" ht="40.25" customHeight="1" thickBot="1" x14ac:dyDescent="0.25">
      <c r="B160" s="420"/>
      <c r="C160" s="420"/>
      <c r="D160" s="423"/>
      <c r="E160" s="420"/>
      <c r="F160" s="420"/>
      <c r="G160" s="424"/>
      <c r="H160" s="424"/>
      <c r="I160" s="425"/>
      <c r="J160" s="425"/>
      <c r="K160" s="425"/>
      <c r="L160" s="425"/>
      <c r="M160" s="425"/>
      <c r="N160" s="425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5"/>
      <c r="AD160" s="425"/>
      <c r="AE160" s="425"/>
      <c r="AF160" s="425"/>
      <c r="AG160" s="425"/>
      <c r="AH160" s="425"/>
      <c r="AI160" s="425"/>
      <c r="AJ160" s="425"/>
      <c r="AK160" s="425"/>
      <c r="AL160" s="425"/>
      <c r="AM160" s="425"/>
      <c r="AN160" s="425"/>
      <c r="AO160" s="425"/>
      <c r="AP160" s="425"/>
      <c r="AQ160" s="425"/>
      <c r="AR160" s="425"/>
      <c r="AS160" s="425"/>
      <c r="AT160" s="507"/>
      <c r="AU160" s="426"/>
      <c r="AV160" s="426"/>
      <c r="AW160" s="426"/>
      <c r="AX160" s="426"/>
      <c r="AY160" s="426"/>
      <c r="AZ160" s="426"/>
      <c r="BA160" s="426"/>
      <c r="BB160" s="426"/>
      <c r="BC160" s="426"/>
      <c r="BD160" s="426"/>
    </row>
    <row r="161" spans="1:104" s="35" customFormat="1" ht="103.25" customHeight="1" thickTop="1" thickBot="1" x14ac:dyDescent="0.25">
      <c r="A161" s="427"/>
      <c r="B161" s="428"/>
      <c r="C161" s="429" t="s">
        <v>9</v>
      </c>
      <c r="D161" s="29" t="s">
        <v>9</v>
      </c>
      <c r="E161" s="430" t="s">
        <v>11</v>
      </c>
      <c r="F161" s="431" t="s">
        <v>12</v>
      </c>
      <c r="G161" s="430" t="s">
        <v>13</v>
      </c>
      <c r="H161" s="182">
        <f t="shared" ref="H161:AL161" si="24">H5</f>
        <v>45377</v>
      </c>
      <c r="I161" s="928">
        <f t="shared" si="24"/>
        <v>27</v>
      </c>
      <c r="J161" s="920">
        <f t="shared" si="24"/>
        <v>28</v>
      </c>
      <c r="K161" s="232" t="str">
        <f t="shared" si="24"/>
        <v>31</v>
      </c>
      <c r="L161" s="641">
        <f t="shared" si="24"/>
        <v>45748</v>
      </c>
      <c r="M161" s="232">
        <f t="shared" si="24"/>
        <v>2</v>
      </c>
      <c r="N161" s="232">
        <f t="shared" si="24"/>
        <v>3</v>
      </c>
      <c r="O161" s="433">
        <f t="shared" si="24"/>
        <v>4</v>
      </c>
      <c r="P161" s="920">
        <f t="shared" si="24"/>
        <v>5</v>
      </c>
      <c r="Q161" s="899">
        <f t="shared" si="24"/>
        <v>7</v>
      </c>
      <c r="R161" s="30">
        <f t="shared" si="24"/>
        <v>8</v>
      </c>
      <c r="S161" s="232">
        <f t="shared" si="24"/>
        <v>9</v>
      </c>
      <c r="T161" s="232">
        <f t="shared" si="24"/>
        <v>10</v>
      </c>
      <c r="U161" s="920">
        <f t="shared" si="24"/>
        <v>11</v>
      </c>
      <c r="V161" s="842">
        <f t="shared" si="24"/>
        <v>14</v>
      </c>
      <c r="W161" s="30">
        <f t="shared" si="24"/>
        <v>15</v>
      </c>
      <c r="X161" s="232">
        <f t="shared" si="24"/>
        <v>16</v>
      </c>
      <c r="Y161" s="232">
        <f t="shared" si="24"/>
        <v>17</v>
      </c>
      <c r="Z161" s="433">
        <f t="shared" si="24"/>
        <v>18</v>
      </c>
      <c r="AA161" s="920">
        <f t="shared" si="24"/>
        <v>19</v>
      </c>
      <c r="AB161" s="899">
        <f t="shared" si="24"/>
        <v>21</v>
      </c>
      <c r="AC161" s="30">
        <f t="shared" si="24"/>
        <v>22</v>
      </c>
      <c r="AD161" s="232">
        <f t="shared" si="24"/>
        <v>23</v>
      </c>
      <c r="AE161" s="232">
        <f t="shared" si="24"/>
        <v>24</v>
      </c>
      <c r="AF161" s="842">
        <f t="shared" si="24"/>
        <v>25</v>
      </c>
      <c r="AG161" s="433">
        <f t="shared" si="24"/>
        <v>28</v>
      </c>
      <c r="AH161" s="30">
        <f t="shared" si="24"/>
        <v>31</v>
      </c>
      <c r="AI161" s="232">
        <f t="shared" si="24"/>
        <v>0</v>
      </c>
      <c r="AJ161" s="844">
        <f t="shared" si="24"/>
        <v>29</v>
      </c>
      <c r="AK161" s="232">
        <f t="shared" si="24"/>
        <v>31</v>
      </c>
      <c r="AL161" s="842">
        <f t="shared" si="24"/>
        <v>29</v>
      </c>
      <c r="AM161" s="433">
        <f>AM34</f>
        <v>0</v>
      </c>
      <c r="AN161" s="433">
        <f>AN34</f>
        <v>0</v>
      </c>
      <c r="AO161" s="232" t="e">
        <f>#REF!</f>
        <v>#REF!</v>
      </c>
      <c r="AP161" s="434" t="s">
        <v>14</v>
      </c>
      <c r="AQ161" s="27" t="e">
        <f>#REF!</f>
        <v>#REF!</v>
      </c>
      <c r="AR161" s="26"/>
      <c r="AS161" s="435" t="s">
        <v>16</v>
      </c>
      <c r="AT161" s="508"/>
      <c r="AU161" s="436" t="e">
        <f>#REF!</f>
        <v>#REF!</v>
      </c>
      <c r="AV161" s="436"/>
      <c r="AW161" s="436"/>
      <c r="AX161" s="436"/>
      <c r="AY161" s="436"/>
      <c r="AZ161" s="436"/>
      <c r="BA161" s="436"/>
      <c r="BB161" s="436" t="e">
        <f>#REF!</f>
        <v>#REF!</v>
      </c>
      <c r="BC161" s="436" t="e">
        <f>#REF!</f>
        <v>#REF!</v>
      </c>
      <c r="BD161" s="436" t="e">
        <f>#REF!</f>
        <v>#REF!</v>
      </c>
      <c r="BE161" s="436"/>
      <c r="BG161" s="436"/>
      <c r="BH161" s="7"/>
      <c r="BI161" s="7"/>
      <c r="BJ161" s="7"/>
      <c r="BK161" s="7"/>
      <c r="BL161" s="8"/>
      <c r="BM161" s="8"/>
      <c r="BN161" s="8"/>
      <c r="BO161" s="8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M161" s="36"/>
      <c r="CN161" s="36"/>
      <c r="CO161" s="36"/>
      <c r="CP161" s="36"/>
      <c r="CQ161" s="36"/>
      <c r="CR161" s="36"/>
      <c r="CS161" s="36"/>
      <c r="CT161" s="36"/>
      <c r="CZ161" s="37"/>
    </row>
    <row r="162" spans="1:104" s="36" customFormat="1" ht="103.25" hidden="1" customHeight="1" thickTop="1" x14ac:dyDescent="0.2">
      <c r="A162" s="437"/>
      <c r="B162" s="1285">
        <v>1</v>
      </c>
      <c r="C162" s="1301" t="s">
        <v>140</v>
      </c>
      <c r="D162" s="1305" t="s">
        <v>141</v>
      </c>
      <c r="E162" s="1299" t="s">
        <v>142</v>
      </c>
      <c r="F162" s="1307">
        <v>150</v>
      </c>
      <c r="G162" s="438" t="s">
        <v>20</v>
      </c>
      <c r="H162" s="594"/>
      <c r="I162" s="440"/>
      <c r="J162" s="444"/>
      <c r="K162" s="443"/>
      <c r="L162" s="443"/>
      <c r="M162" s="443"/>
      <c r="N162" s="443"/>
      <c r="O162" s="439"/>
      <c r="P162" s="444"/>
      <c r="Q162" s="442"/>
      <c r="R162" s="440"/>
      <c r="S162" s="443"/>
      <c r="T162" s="443"/>
      <c r="U162" s="444"/>
      <c r="V162" s="442"/>
      <c r="W162" s="682"/>
      <c r="X162" s="443"/>
      <c r="Y162" s="443"/>
      <c r="Z162" s="439"/>
      <c r="AA162" s="444"/>
      <c r="AB162" s="442"/>
      <c r="AC162" s="440"/>
      <c r="AD162" s="443"/>
      <c r="AE162" s="443"/>
      <c r="AF162" s="442"/>
      <c r="AG162" s="562"/>
      <c r="AH162" s="440"/>
      <c r="AI162" s="443"/>
      <c r="AJ162" s="680"/>
      <c r="AK162" s="443"/>
      <c r="AL162" s="443"/>
      <c r="AM162" s="445"/>
      <c r="AN162" s="444"/>
      <c r="AO162" s="443"/>
      <c r="AP162" s="441"/>
      <c r="AQ162" s="439"/>
      <c r="AR162" s="442"/>
      <c r="AS162" s="446"/>
      <c r="AT162" s="509"/>
      <c r="AU162" s="447"/>
      <c r="AV162" s="447"/>
      <c r="AW162" s="447"/>
      <c r="AX162" s="447"/>
      <c r="AY162" s="447"/>
      <c r="AZ162" s="447"/>
      <c r="BA162" s="447"/>
      <c r="BB162" s="447"/>
      <c r="BC162" s="447"/>
      <c r="BD162" s="447"/>
    </row>
    <row r="163" spans="1:104" ht="103.25" hidden="1" customHeight="1" thickBot="1" x14ac:dyDescent="0.25">
      <c r="A163" s="448"/>
      <c r="B163" s="1287"/>
      <c r="C163" s="1304"/>
      <c r="D163" s="1306"/>
      <c r="E163" s="1300"/>
      <c r="F163" s="1308"/>
      <c r="G163" s="449" t="s">
        <v>23</v>
      </c>
      <c r="H163" s="595"/>
      <c r="I163" s="451"/>
      <c r="J163" s="455"/>
      <c r="K163" s="454"/>
      <c r="L163" s="454"/>
      <c r="M163" s="454"/>
      <c r="N163" s="454"/>
      <c r="O163" s="450"/>
      <c r="P163" s="455"/>
      <c r="Q163" s="453"/>
      <c r="R163" s="451"/>
      <c r="S163" s="454"/>
      <c r="T163" s="454"/>
      <c r="U163" s="455"/>
      <c r="V163" s="453"/>
      <c r="W163" s="683"/>
      <c r="X163" s="454"/>
      <c r="Y163" s="454"/>
      <c r="Z163" s="450"/>
      <c r="AA163" s="455"/>
      <c r="AB163" s="453"/>
      <c r="AC163" s="451"/>
      <c r="AD163" s="454"/>
      <c r="AE163" s="660"/>
      <c r="AF163" s="453"/>
      <c r="AG163" s="563"/>
      <c r="AH163" s="451"/>
      <c r="AI163" s="454"/>
      <c r="AJ163" s="681"/>
      <c r="AK163" s="660"/>
      <c r="AL163" s="454"/>
      <c r="AM163" s="451"/>
      <c r="AN163" s="455"/>
      <c r="AO163" s="454"/>
      <c r="AP163" s="452"/>
      <c r="AQ163" s="450"/>
      <c r="AR163" s="453"/>
      <c r="AS163" s="456"/>
      <c r="AT163" s="510"/>
      <c r="AU163" s="457"/>
      <c r="AV163" s="457"/>
      <c r="AW163" s="457"/>
      <c r="AX163" s="457"/>
      <c r="AY163" s="457"/>
      <c r="AZ163" s="457"/>
      <c r="BA163" s="457"/>
      <c r="BB163" s="457"/>
      <c r="BC163" s="457"/>
      <c r="BD163" s="457"/>
    </row>
    <row r="164" spans="1:104" ht="60" customHeight="1" thickTop="1" x14ac:dyDescent="0.2">
      <c r="A164" s="448"/>
      <c r="B164" s="1285">
        <v>1</v>
      </c>
      <c r="C164" s="1301" t="s">
        <v>143</v>
      </c>
      <c r="D164" s="1312" t="s">
        <v>149</v>
      </c>
      <c r="E164" s="1299" t="s">
        <v>38</v>
      </c>
      <c r="F164" s="1217">
        <v>180</v>
      </c>
      <c r="G164" s="458" t="s">
        <v>20</v>
      </c>
      <c r="H164" s="596"/>
      <c r="I164" s="937"/>
      <c r="J164" s="795"/>
      <c r="K164" s="194"/>
      <c r="L164" s="194"/>
      <c r="M164" s="194"/>
      <c r="N164" s="194"/>
      <c r="O164" s="51">
        <v>99</v>
      </c>
      <c r="P164" s="795"/>
      <c r="Q164" s="240">
        <v>158</v>
      </c>
      <c r="R164" s="50">
        <v>118</v>
      </c>
      <c r="S164" s="194">
        <v>154</v>
      </c>
      <c r="T164" s="194">
        <v>182</v>
      </c>
      <c r="U164" s="795">
        <v>172</v>
      </c>
      <c r="V164" s="240">
        <v>165</v>
      </c>
      <c r="W164" s="50">
        <v>165</v>
      </c>
      <c r="X164" s="194">
        <v>180</v>
      </c>
      <c r="Y164" s="194">
        <v>160</v>
      </c>
      <c r="Z164" s="462">
        <v>112</v>
      </c>
      <c r="AA164" s="460"/>
      <c r="AB164" s="240">
        <v>111</v>
      </c>
      <c r="AC164" s="459">
        <v>160</v>
      </c>
      <c r="AD164" s="461">
        <v>106</v>
      </c>
      <c r="AE164" s="461">
        <v>160</v>
      </c>
      <c r="AF164" s="656">
        <v>179</v>
      </c>
      <c r="AG164" s="493"/>
      <c r="AH164" s="459"/>
      <c r="AI164" s="461"/>
      <c r="AJ164" s="684"/>
      <c r="AK164" s="461"/>
      <c r="AL164" s="459"/>
      <c r="AM164" s="459"/>
      <c r="AN164" s="460"/>
      <c r="AO164" s="464"/>
      <c r="AP164" s="466">
        <f>SUM(I164:AL164)</f>
        <v>2381</v>
      </c>
      <c r="AQ164" s="519"/>
      <c r="AR164" s="1338"/>
      <c r="AS164" s="1315" t="s">
        <v>22</v>
      </c>
      <c r="AT164" s="510"/>
      <c r="AU164" s="457"/>
      <c r="AV164" s="457"/>
      <c r="AW164" s="457"/>
      <c r="AX164" s="457"/>
      <c r="AY164" s="457"/>
      <c r="AZ164" s="457"/>
      <c r="BA164" s="457"/>
      <c r="BB164" s="457"/>
      <c r="BC164" s="457"/>
      <c r="BD164" s="457"/>
    </row>
    <row r="165" spans="1:104" ht="60" customHeight="1" thickBot="1" x14ac:dyDescent="0.25">
      <c r="A165" s="448"/>
      <c r="B165" s="1286"/>
      <c r="C165" s="1302"/>
      <c r="D165" s="1212"/>
      <c r="E165" s="1300"/>
      <c r="F165" s="1209"/>
      <c r="G165" s="494" t="s">
        <v>23</v>
      </c>
      <c r="H165" s="615"/>
      <c r="I165" s="78"/>
      <c r="J165" s="799"/>
      <c r="K165" s="199"/>
      <c r="L165" s="199">
        <v>99</v>
      </c>
      <c r="M165" s="199">
        <v>158</v>
      </c>
      <c r="N165" s="199">
        <v>118</v>
      </c>
      <c r="O165" s="77">
        <v>154</v>
      </c>
      <c r="P165" s="799"/>
      <c r="Q165" s="244">
        <v>182</v>
      </c>
      <c r="R165" s="78">
        <v>172</v>
      </c>
      <c r="S165" s="199">
        <v>165</v>
      </c>
      <c r="T165" s="199">
        <v>165</v>
      </c>
      <c r="U165" s="799">
        <v>180</v>
      </c>
      <c r="V165" s="244">
        <v>160</v>
      </c>
      <c r="W165" s="78">
        <v>112</v>
      </c>
      <c r="X165" s="199">
        <v>111</v>
      </c>
      <c r="Y165" s="199">
        <v>160</v>
      </c>
      <c r="Z165" s="618">
        <v>106</v>
      </c>
      <c r="AA165" s="925"/>
      <c r="AB165" s="244">
        <v>160</v>
      </c>
      <c r="AC165" s="685">
        <v>179</v>
      </c>
      <c r="AD165" s="616"/>
      <c r="AE165" s="616"/>
      <c r="AF165" s="657"/>
      <c r="AG165" s="618"/>
      <c r="AH165" s="690"/>
      <c r="AI165" s="497"/>
      <c r="AJ165" s="691"/>
      <c r="AK165" s="499"/>
      <c r="AL165" s="500"/>
      <c r="AM165" s="503"/>
      <c r="AN165" s="619"/>
      <c r="AO165" s="502"/>
      <c r="AP165" s="541">
        <f>SUM(G165:AK165)</f>
        <v>2381</v>
      </c>
      <c r="AQ165" s="519"/>
      <c r="AR165" s="1338"/>
      <c r="AS165" s="1316"/>
      <c r="AT165" s="510"/>
      <c r="AU165" s="457"/>
      <c r="AV165" s="457"/>
      <c r="AW165" s="457"/>
      <c r="AX165" s="457"/>
      <c r="AY165" s="457"/>
      <c r="AZ165" s="457"/>
      <c r="BA165" s="457"/>
      <c r="BB165" s="457"/>
      <c r="BC165" s="457"/>
      <c r="BD165" s="457"/>
    </row>
    <row r="166" spans="1:104" ht="60" hidden="1" customHeight="1" thickTop="1" x14ac:dyDescent="0.2">
      <c r="A166" s="448"/>
      <c r="B166" s="1285">
        <v>2</v>
      </c>
      <c r="C166" s="1301" t="s">
        <v>143</v>
      </c>
      <c r="D166" s="1207" t="s">
        <v>148</v>
      </c>
      <c r="E166" s="1303" t="s">
        <v>38</v>
      </c>
      <c r="F166" s="1200">
        <v>180</v>
      </c>
      <c r="G166" s="458" t="s">
        <v>20</v>
      </c>
      <c r="H166" s="596"/>
      <c r="I166" s="938"/>
      <c r="J166" s="813"/>
      <c r="K166" s="222"/>
      <c r="L166" s="222"/>
      <c r="M166" s="222"/>
      <c r="N166" s="222"/>
      <c r="O166" s="183"/>
      <c r="P166" s="813"/>
      <c r="Q166" s="257"/>
      <c r="R166" s="70"/>
      <c r="S166" s="222"/>
      <c r="T166" s="222"/>
      <c r="U166" s="813"/>
      <c r="V166" s="257"/>
      <c r="W166" s="70"/>
      <c r="X166" s="222"/>
      <c r="Y166" s="222"/>
      <c r="Z166" s="607"/>
      <c r="AA166" s="612"/>
      <c r="AB166" s="257"/>
      <c r="AC166" s="611"/>
      <c r="AD166" s="609"/>
      <c r="AE166" s="609"/>
      <c r="AF166" s="658"/>
      <c r="AG166" s="607"/>
      <c r="AH166" s="611"/>
      <c r="AI166" s="609"/>
      <c r="AJ166" s="686"/>
      <c r="AK166" s="609"/>
      <c r="AL166" s="611"/>
      <c r="AM166" s="611"/>
      <c r="AN166" s="612"/>
      <c r="AO166" s="613"/>
      <c r="AP166" s="614">
        <f>SUM(I166:AL166)</f>
        <v>0</v>
      </c>
      <c r="AQ166" s="519"/>
      <c r="AR166" s="1338"/>
      <c r="AS166" s="1316"/>
      <c r="AT166" s="510"/>
      <c r="AU166" s="457"/>
      <c r="AV166" s="457"/>
      <c r="AW166" s="457"/>
      <c r="AX166" s="457"/>
      <c r="AY166" s="457"/>
      <c r="AZ166" s="457"/>
      <c r="BA166" s="457"/>
      <c r="BB166" s="457"/>
      <c r="BC166" s="457"/>
      <c r="BD166" s="457"/>
    </row>
    <row r="167" spans="1:104" ht="60" hidden="1" customHeight="1" thickBot="1" x14ac:dyDescent="0.25">
      <c r="A167" s="448"/>
      <c r="B167" s="1286"/>
      <c r="C167" s="1302"/>
      <c r="D167" s="1207"/>
      <c r="E167" s="1303"/>
      <c r="F167" s="1200"/>
      <c r="G167" s="694" t="s">
        <v>23</v>
      </c>
      <c r="H167" s="695"/>
      <c r="I167" s="78"/>
      <c r="J167" s="799"/>
      <c r="K167" s="199"/>
      <c r="L167" s="199"/>
      <c r="M167" s="199"/>
      <c r="N167" s="235"/>
      <c r="O167" s="638"/>
      <c r="P167" s="847"/>
      <c r="Q167" s="640"/>
      <c r="R167" s="78"/>
      <c r="S167" s="199"/>
      <c r="T167" s="199"/>
      <c r="U167" s="799"/>
      <c r="V167" s="244"/>
      <c r="W167" s="78"/>
      <c r="X167" s="199"/>
      <c r="Y167" s="199"/>
      <c r="Z167" s="618"/>
      <c r="AA167" s="925"/>
      <c r="AB167" s="244"/>
      <c r="AC167" s="685"/>
      <c r="AD167" s="616"/>
      <c r="AE167" s="616"/>
      <c r="AF167" s="657"/>
      <c r="AG167" s="618"/>
      <c r="AH167" s="690"/>
      <c r="AI167" s="497"/>
      <c r="AJ167" s="691"/>
      <c r="AK167" s="499"/>
      <c r="AL167" s="500"/>
      <c r="AM167" s="503"/>
      <c r="AN167" s="619"/>
      <c r="AO167" s="502"/>
      <c r="AP167" s="541">
        <f>SUM(G167:AK167)</f>
        <v>0</v>
      </c>
      <c r="AQ167" s="519"/>
      <c r="AR167" s="1338"/>
      <c r="AS167" s="1316"/>
      <c r="AT167" s="510"/>
      <c r="AU167" s="457"/>
      <c r="AV167" s="457"/>
      <c r="AW167" s="457"/>
      <c r="AX167" s="457"/>
      <c r="AY167" s="457"/>
      <c r="AZ167" s="457"/>
      <c r="BA167" s="457"/>
      <c r="BB167" s="457"/>
      <c r="BC167" s="457"/>
      <c r="BD167" s="457"/>
    </row>
    <row r="168" spans="1:104" ht="60" customHeight="1" thickTop="1" x14ac:dyDescent="0.2">
      <c r="A168" s="448"/>
      <c r="B168" s="1285">
        <v>2</v>
      </c>
      <c r="C168" s="1301" t="s">
        <v>143</v>
      </c>
      <c r="D168" s="1312" t="s">
        <v>154</v>
      </c>
      <c r="E168" s="1299" t="s">
        <v>38</v>
      </c>
      <c r="F168" s="1217">
        <v>180</v>
      </c>
      <c r="G168" s="458" t="s">
        <v>20</v>
      </c>
      <c r="H168" s="596"/>
      <c r="I168" s="939"/>
      <c r="J168" s="794"/>
      <c r="K168" s="192"/>
      <c r="L168" s="192"/>
      <c r="M168" s="192"/>
      <c r="N168" s="192"/>
      <c r="O168" s="40"/>
      <c r="P168" s="794"/>
      <c r="Q168" s="238"/>
      <c r="R168" s="39">
        <v>6</v>
      </c>
      <c r="S168" s="192">
        <v>6</v>
      </c>
      <c r="T168" s="192">
        <v>6</v>
      </c>
      <c r="U168" s="794">
        <v>6</v>
      </c>
      <c r="V168" s="238"/>
      <c r="W168" s="39"/>
      <c r="X168" s="192"/>
      <c r="Y168" s="192"/>
      <c r="Z168" s="493"/>
      <c r="AA168" s="718"/>
      <c r="AB168" s="238"/>
      <c r="AC168" s="714"/>
      <c r="AD168" s="713"/>
      <c r="AE168" s="713"/>
      <c r="AF168" s="715"/>
      <c r="AG168" s="493"/>
      <c r="AH168" s="714"/>
      <c r="AI168" s="713"/>
      <c r="AJ168" s="717"/>
      <c r="AK168" s="713"/>
      <c r="AL168" s="714"/>
      <c r="AM168" s="714"/>
      <c r="AN168" s="718"/>
      <c r="AO168" s="719"/>
      <c r="AP168" s="720">
        <f>SUM(I168:AL168)</f>
        <v>24</v>
      </c>
      <c r="AQ168" s="519"/>
      <c r="AR168" s="1338"/>
      <c r="AS168" s="1316"/>
      <c r="AT168" s="510"/>
      <c r="AU168" s="457"/>
      <c r="AV168" s="457"/>
      <c r="AW168" s="457"/>
      <c r="AX168" s="457"/>
      <c r="AY168" s="457"/>
      <c r="AZ168" s="457"/>
      <c r="BA168" s="457"/>
      <c r="BB168" s="457"/>
      <c r="BC168" s="457"/>
      <c r="BD168" s="457"/>
    </row>
    <row r="169" spans="1:104" ht="60" customHeight="1" thickBot="1" x14ac:dyDescent="0.25">
      <c r="A169" s="448"/>
      <c r="B169" s="1286"/>
      <c r="C169" s="1302"/>
      <c r="D169" s="1207"/>
      <c r="E169" s="1303"/>
      <c r="F169" s="1200"/>
      <c r="G169" s="694" t="s">
        <v>23</v>
      </c>
      <c r="H169" s="597"/>
      <c r="I169" s="78"/>
      <c r="J169" s="799"/>
      <c r="K169" s="199"/>
      <c r="L169" s="199"/>
      <c r="M169" s="199">
        <v>6</v>
      </c>
      <c r="N169" s="199">
        <v>6</v>
      </c>
      <c r="O169" s="77">
        <v>6</v>
      </c>
      <c r="P169" s="799"/>
      <c r="Q169" s="244"/>
      <c r="R169" s="78">
        <v>6</v>
      </c>
      <c r="S169" s="199"/>
      <c r="T169" s="199"/>
      <c r="U169" s="799"/>
      <c r="V169" s="244"/>
      <c r="W169" s="78"/>
      <c r="X169" s="199"/>
      <c r="Y169" s="199"/>
      <c r="Z169" s="618"/>
      <c r="AA169" s="925"/>
      <c r="AB169" s="244"/>
      <c r="AC169" s="685"/>
      <c r="AD169" s="616"/>
      <c r="AE169" s="616"/>
      <c r="AF169" s="657"/>
      <c r="AG169" s="618"/>
      <c r="AH169" s="690"/>
      <c r="AI169" s="497"/>
      <c r="AJ169" s="691"/>
      <c r="AK169" s="499"/>
      <c r="AL169" s="500"/>
      <c r="AM169" s="503"/>
      <c r="AN169" s="619"/>
      <c r="AO169" s="502"/>
      <c r="AP169" s="541">
        <f>SUM(G169:AK169)</f>
        <v>24</v>
      </c>
      <c r="AQ169" s="519"/>
      <c r="AR169" s="1338"/>
      <c r="AS169" s="1316"/>
      <c r="AT169" s="510"/>
      <c r="AU169" s="457"/>
      <c r="AV169" s="457"/>
      <c r="AW169" s="457"/>
      <c r="AX169" s="457"/>
      <c r="AY169" s="457"/>
      <c r="AZ169" s="457"/>
      <c r="BA169" s="457"/>
      <c r="BB169" s="457"/>
      <c r="BC169" s="457"/>
      <c r="BD169" s="457"/>
    </row>
    <row r="170" spans="1:104" s="36" customFormat="1" ht="60" hidden="1" customHeight="1" thickTop="1" x14ac:dyDescent="0.2">
      <c r="A170" s="437"/>
      <c r="B170" s="1285">
        <v>3</v>
      </c>
      <c r="C170" s="1301" t="s">
        <v>143</v>
      </c>
      <c r="D170" s="1312" t="s">
        <v>154</v>
      </c>
      <c r="E170" s="1299" t="s">
        <v>38</v>
      </c>
      <c r="F170" s="1217">
        <v>180</v>
      </c>
      <c r="G170" s="458" t="s">
        <v>20</v>
      </c>
      <c r="H170" s="596"/>
      <c r="I170" s="938"/>
      <c r="J170" s="813"/>
      <c r="K170" s="222"/>
      <c r="L170" s="222"/>
      <c r="M170" s="222"/>
      <c r="N170" s="222"/>
      <c r="O170" s="183"/>
      <c r="P170" s="813"/>
      <c r="Q170" s="257"/>
      <c r="R170" s="70"/>
      <c r="S170" s="222"/>
      <c r="T170" s="222"/>
      <c r="U170" s="813"/>
      <c r="V170" s="257"/>
      <c r="W170" s="70"/>
      <c r="X170" s="222"/>
      <c r="Y170" s="222"/>
      <c r="Z170" s="607"/>
      <c r="AA170" s="612"/>
      <c r="AB170" s="257"/>
      <c r="AC170" s="611"/>
      <c r="AD170" s="609"/>
      <c r="AE170" s="609"/>
      <c r="AF170" s="658"/>
      <c r="AG170" s="607"/>
      <c r="AH170" s="611"/>
      <c r="AI170" s="609"/>
      <c r="AJ170" s="686"/>
      <c r="AK170" s="609"/>
      <c r="AL170" s="611"/>
      <c r="AM170" s="611"/>
      <c r="AN170" s="612"/>
      <c r="AO170" s="613"/>
      <c r="AP170" s="614">
        <f>SUM(I170:AL170)</f>
        <v>0</v>
      </c>
      <c r="AQ170" s="465"/>
      <c r="AR170" s="1339"/>
      <c r="AS170" s="1316"/>
      <c r="AT170" s="1313"/>
      <c r="AU170" s="467"/>
      <c r="AV170" s="467"/>
      <c r="AW170" s="467"/>
      <c r="AX170" s="467"/>
      <c r="AY170" s="467"/>
      <c r="AZ170" s="467"/>
      <c r="BA170" s="467"/>
      <c r="BB170" s="467"/>
      <c r="BC170" s="467"/>
      <c r="BD170" s="467"/>
      <c r="BE170" s="468">
        <v>12</v>
      </c>
      <c r="BF170" s="469"/>
      <c r="BG170" s="1309"/>
      <c r="BH170" s="469"/>
      <c r="BI170" s="469"/>
      <c r="BJ170" s="469"/>
    </row>
    <row r="171" spans="1:104" s="36" customFormat="1" ht="60" hidden="1" customHeight="1" thickBot="1" x14ac:dyDescent="0.25">
      <c r="A171" s="437"/>
      <c r="B171" s="1286"/>
      <c r="C171" s="1302"/>
      <c r="D171" s="1207"/>
      <c r="E171" s="1303"/>
      <c r="F171" s="1200"/>
      <c r="G171" s="470" t="s">
        <v>23</v>
      </c>
      <c r="H171" s="597"/>
      <c r="I171" s="94"/>
      <c r="J171" s="803"/>
      <c r="K171" s="203"/>
      <c r="L171" s="203"/>
      <c r="M171" s="203"/>
      <c r="N171" s="203"/>
      <c r="O171" s="93"/>
      <c r="P171" s="803"/>
      <c r="Q171" s="248"/>
      <c r="R171" s="94"/>
      <c r="S171" s="203"/>
      <c r="T171" s="203"/>
      <c r="U171" s="803"/>
      <c r="V171" s="248"/>
      <c r="W171" s="94"/>
      <c r="X171" s="203"/>
      <c r="Y171" s="203"/>
      <c r="Z171" s="513"/>
      <c r="AA171" s="926"/>
      <c r="AB171" s="248"/>
      <c r="AC171" s="687"/>
      <c r="AD171" s="471"/>
      <c r="AE171" s="471"/>
      <c r="AF171" s="659"/>
      <c r="AG171" s="513"/>
      <c r="AH171" s="692"/>
      <c r="AI171" s="515"/>
      <c r="AJ171" s="693"/>
      <c r="AK171" s="645"/>
      <c r="AL171" s="473"/>
      <c r="AM171" s="474"/>
      <c r="AN171" s="475"/>
      <c r="AO171" s="476"/>
      <c r="AP171" s="472">
        <f>SUM(G171:AK171)</f>
        <v>0</v>
      </c>
      <c r="AQ171" s="477"/>
      <c r="AR171" s="1339"/>
      <c r="AS171" s="1316"/>
      <c r="AT171" s="1313"/>
      <c r="AU171" s="467"/>
      <c r="AV171" s="467"/>
      <c r="AW171" s="467"/>
      <c r="AX171" s="467"/>
      <c r="AY171" s="467"/>
      <c r="AZ171" s="467"/>
      <c r="BA171" s="467"/>
      <c r="BB171" s="467"/>
      <c r="BC171" s="467"/>
      <c r="BD171" s="467"/>
      <c r="BE171" s="468"/>
      <c r="BF171" s="469"/>
      <c r="BG171" s="1309"/>
      <c r="BH171" s="469"/>
      <c r="BI171" s="469"/>
      <c r="BJ171" s="469"/>
    </row>
    <row r="172" spans="1:104" s="36" customFormat="1" ht="58.75" hidden="1" customHeight="1" thickTop="1" x14ac:dyDescent="0.2">
      <c r="A172" s="437"/>
      <c r="B172" s="1285">
        <v>2</v>
      </c>
      <c r="C172" s="1310" t="s">
        <v>115</v>
      </c>
      <c r="D172" s="1312" t="s">
        <v>144</v>
      </c>
      <c r="E172" s="1299" t="s">
        <v>38</v>
      </c>
      <c r="F172" s="1217">
        <v>180</v>
      </c>
      <c r="G172" s="458" t="s">
        <v>146</v>
      </c>
      <c r="H172" s="596"/>
      <c r="I172" s="485"/>
      <c r="J172" s="921"/>
      <c r="K172" s="517"/>
      <c r="L172" s="517"/>
      <c r="M172" s="517"/>
      <c r="N172" s="517"/>
      <c r="O172" s="484"/>
      <c r="P172" s="921"/>
      <c r="Q172" s="486"/>
      <c r="R172" s="485"/>
      <c r="S172" s="233"/>
      <c r="T172" s="517"/>
      <c r="U172" s="921"/>
      <c r="V172" s="486"/>
      <c r="W172" s="485"/>
      <c r="X172" s="517"/>
      <c r="Y172" s="233"/>
      <c r="Z172" s="941"/>
      <c r="AA172" s="943"/>
      <c r="AB172" s="250"/>
      <c r="AC172" s="688"/>
      <c r="AD172" s="487"/>
      <c r="AE172" s="487"/>
      <c r="AF172" s="489"/>
      <c r="AG172" s="564"/>
      <c r="AH172" s="688"/>
      <c r="AI172" s="487"/>
      <c r="AJ172" s="689"/>
      <c r="AK172" s="487"/>
      <c r="AL172" s="490"/>
      <c r="AM172" s="491"/>
      <c r="AN172" s="488"/>
      <c r="AO172" s="487">
        <v>0</v>
      </c>
      <c r="AP172" s="492">
        <f>SUM(H172:AK172)</f>
        <v>0</v>
      </c>
      <c r="AQ172" s="493"/>
      <c r="AR172" s="1340"/>
      <c r="AS172" s="1316"/>
      <c r="AT172" s="1313"/>
      <c r="AU172" s="467"/>
      <c r="AV172" s="467"/>
      <c r="AW172" s="467"/>
      <c r="AX172" s="467"/>
      <c r="AY172" s="467"/>
      <c r="AZ172" s="467"/>
      <c r="BA172" s="467"/>
      <c r="BB172" s="467"/>
      <c r="BC172" s="467"/>
      <c r="BD172" s="467"/>
      <c r="BE172" s="468"/>
      <c r="BF172" s="469"/>
      <c r="BG172" s="1309"/>
      <c r="BH172" s="469"/>
      <c r="BI172" s="469"/>
      <c r="BJ172" s="469"/>
    </row>
    <row r="173" spans="1:104" ht="59.25" hidden="1" customHeight="1" thickBot="1" x14ac:dyDescent="0.25">
      <c r="A173" s="448"/>
      <c r="B173" s="1287"/>
      <c r="C173" s="1311"/>
      <c r="D173" s="1212"/>
      <c r="E173" s="1300"/>
      <c r="F173" s="1209"/>
      <c r="G173" s="494" t="s">
        <v>147</v>
      </c>
      <c r="H173" s="599"/>
      <c r="I173" s="63"/>
      <c r="J173" s="849"/>
      <c r="K173" s="518"/>
      <c r="L173" s="518"/>
      <c r="M173" s="518"/>
      <c r="N173" s="518"/>
      <c r="O173" s="495"/>
      <c r="P173" s="849"/>
      <c r="Q173" s="496"/>
      <c r="R173" s="63"/>
      <c r="S173" s="518"/>
      <c r="T173" s="518"/>
      <c r="U173" s="849"/>
      <c r="V173" s="496"/>
      <c r="W173" s="63"/>
      <c r="X173" s="199"/>
      <c r="Y173" s="518"/>
      <c r="Z173" s="942"/>
      <c r="AA173" s="927"/>
      <c r="AB173" s="496"/>
      <c r="AC173" s="690"/>
      <c r="AD173" s="497"/>
      <c r="AE173" s="497"/>
      <c r="AF173" s="498"/>
      <c r="AG173" s="565"/>
      <c r="AH173" s="500"/>
      <c r="AI173" s="499"/>
      <c r="AJ173" s="691"/>
      <c r="AK173" s="499"/>
      <c r="AL173" s="502"/>
      <c r="AM173" s="503"/>
      <c r="AN173" s="504"/>
      <c r="AO173" s="502"/>
      <c r="AP173" s="505">
        <f>SUM(G173:AI173)</f>
        <v>0</v>
      </c>
      <c r="AQ173" s="480"/>
      <c r="AR173" s="1341"/>
      <c r="AS173" s="1316"/>
      <c r="AT173" s="1313"/>
      <c r="AU173" s="506"/>
      <c r="AV173" s="481"/>
      <c r="AW173" s="481"/>
      <c r="AX173" s="481"/>
      <c r="AY173" s="481"/>
      <c r="AZ173" s="481"/>
      <c r="BA173" s="481"/>
      <c r="BB173" s="481"/>
      <c r="BC173" s="481"/>
      <c r="BD173" s="481"/>
      <c r="BE173" s="482"/>
      <c r="BF173" s="483"/>
      <c r="BG173" s="1309"/>
      <c r="BH173" s="483"/>
      <c r="BI173" s="483"/>
      <c r="BJ173" s="483"/>
    </row>
    <row r="174" spans="1:104" s="36" customFormat="1" ht="65.5" thickTop="1" thickBot="1" x14ac:dyDescent="0.25">
      <c r="B174" s="1262" t="s">
        <v>112</v>
      </c>
      <c r="C174" s="1263"/>
      <c r="D174" s="1263"/>
      <c r="E174" s="1263"/>
      <c r="F174" s="1263"/>
      <c r="G174" s="1314"/>
      <c r="H174" s="843">
        <f>SUM(H165,H169,H173)</f>
        <v>0</v>
      </c>
      <c r="I174" s="169">
        <f t="shared" ref="I174:AI174" si="25">SUM(I171,I173,I165)</f>
        <v>0</v>
      </c>
      <c r="J174" s="228">
        <f t="shared" si="25"/>
        <v>0</v>
      </c>
      <c r="K174" s="227">
        <f t="shared" si="25"/>
        <v>0</v>
      </c>
      <c r="L174" s="227">
        <f t="shared" si="25"/>
        <v>99</v>
      </c>
      <c r="M174" s="227">
        <f t="shared" si="25"/>
        <v>158</v>
      </c>
      <c r="N174" s="227">
        <f t="shared" si="25"/>
        <v>118</v>
      </c>
      <c r="O174" s="170">
        <f t="shared" si="25"/>
        <v>154</v>
      </c>
      <c r="P174" s="228">
        <f t="shared" si="25"/>
        <v>0</v>
      </c>
      <c r="Q174" s="270">
        <f t="shared" si="25"/>
        <v>182</v>
      </c>
      <c r="R174" s="169">
        <f t="shared" si="25"/>
        <v>172</v>
      </c>
      <c r="S174" s="227">
        <f t="shared" si="25"/>
        <v>165</v>
      </c>
      <c r="T174" s="227">
        <f t="shared" si="25"/>
        <v>165</v>
      </c>
      <c r="U174" s="228">
        <f t="shared" si="25"/>
        <v>180</v>
      </c>
      <c r="V174" s="270">
        <f t="shared" si="25"/>
        <v>160</v>
      </c>
      <c r="W174" s="169">
        <f t="shared" si="25"/>
        <v>112</v>
      </c>
      <c r="X174" s="227">
        <f t="shared" si="25"/>
        <v>111</v>
      </c>
      <c r="Y174" s="227">
        <f t="shared" si="25"/>
        <v>160</v>
      </c>
      <c r="Z174" s="170">
        <f t="shared" si="25"/>
        <v>106</v>
      </c>
      <c r="AA174" s="228">
        <f t="shared" si="25"/>
        <v>0</v>
      </c>
      <c r="AB174" s="270">
        <f t="shared" si="25"/>
        <v>160</v>
      </c>
      <c r="AC174" s="169">
        <f t="shared" si="25"/>
        <v>179</v>
      </c>
      <c r="AD174" s="227">
        <f t="shared" si="25"/>
        <v>0</v>
      </c>
      <c r="AE174" s="227">
        <f t="shared" si="25"/>
        <v>0</v>
      </c>
      <c r="AF174" s="270">
        <f t="shared" si="25"/>
        <v>0</v>
      </c>
      <c r="AG174" s="170">
        <f t="shared" si="25"/>
        <v>0</v>
      </c>
      <c r="AH174" s="169">
        <f t="shared" si="25"/>
        <v>0</v>
      </c>
      <c r="AI174" s="227">
        <f t="shared" si="25"/>
        <v>0</v>
      </c>
      <c r="AJ174" s="360">
        <f>SUM(AJ171,AJ173)</f>
        <v>0</v>
      </c>
      <c r="AK174" s="227">
        <f>SUM(AK171,AK173)</f>
        <v>0</v>
      </c>
      <c r="AL174" s="169">
        <f>SUM(AL171,AL173)</f>
        <v>0</v>
      </c>
      <c r="AM174" s="169">
        <f>AM240</f>
        <v>0</v>
      </c>
      <c r="AN174" s="228">
        <f>AN240</f>
        <v>0</v>
      </c>
      <c r="AO174" s="227">
        <f>AO240</f>
        <v>0</v>
      </c>
      <c r="AP174" s="171">
        <f>SUM(AP165,AP173,AP167,AP169,AP171)</f>
        <v>2405</v>
      </c>
      <c r="AS174" s="1317"/>
      <c r="AT174" s="1313"/>
      <c r="AV174" s="469"/>
      <c r="AW174" s="469"/>
      <c r="AX174" s="469"/>
      <c r="AY174" s="469"/>
      <c r="AZ174" s="469"/>
      <c r="BA174" s="469"/>
      <c r="BB174" s="469"/>
      <c r="BC174" s="469"/>
      <c r="BD174" s="469"/>
      <c r="BE174" s="469"/>
      <c r="BF174" s="469"/>
      <c r="BG174" s="469"/>
      <c r="BH174" s="469"/>
      <c r="BI174" s="469"/>
      <c r="BJ174" s="469"/>
    </row>
    <row r="175" spans="1:104" ht="48.5" thickTop="1" x14ac:dyDescent="0.2">
      <c r="V175" s="5"/>
      <c r="AH175" s="280"/>
    </row>
    <row r="176" spans="1:104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279"/>
      <c r="AG176" s="279"/>
      <c r="AH176" s="279"/>
      <c r="AI176" s="279"/>
      <c r="AJ176" s="279"/>
      <c r="AK176" s="279"/>
      <c r="AL176" s="279"/>
      <c r="AM176" s="279"/>
      <c r="AN176" s="280"/>
      <c r="AO176" s="280"/>
      <c r="AP176" s="184"/>
      <c r="AQ176" s="184"/>
      <c r="AR176" s="184"/>
      <c r="AS176" s="184"/>
    </row>
    <row r="177" spans="2:45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362"/>
      <c r="AE177" s="362"/>
      <c r="AF177" s="279"/>
      <c r="AG177" s="279"/>
      <c r="AH177" s="279"/>
      <c r="AI177" s="279"/>
      <c r="AJ177" s="279"/>
      <c r="AK177" s="279"/>
      <c r="AL177" s="279"/>
      <c r="AM177" s="279"/>
      <c r="AN177" s="280"/>
      <c r="AO177" s="280"/>
      <c r="AP177" s="184"/>
      <c r="AQ177" s="184"/>
      <c r="AR177" s="184"/>
      <c r="AS177" s="184"/>
    </row>
    <row r="178" spans="2:45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279"/>
      <c r="AG178" s="279"/>
      <c r="AH178" s="279"/>
      <c r="AI178" s="279"/>
      <c r="AJ178" s="279"/>
      <c r="AK178" s="279"/>
      <c r="AL178" s="279"/>
      <c r="AM178" s="279"/>
      <c r="AN178" s="280"/>
      <c r="AO178" s="280"/>
      <c r="AP178" s="184"/>
      <c r="AQ178" s="184"/>
      <c r="AR178" s="184"/>
      <c r="AS178" s="184"/>
    </row>
    <row r="179" spans="2:45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362"/>
      <c r="AE179" s="362"/>
      <c r="AF179" s="279"/>
      <c r="AG179" s="279"/>
      <c r="AH179" s="279"/>
      <c r="AI179" s="279"/>
      <c r="AJ179" s="279"/>
      <c r="AK179" s="279"/>
      <c r="AL179" s="279"/>
      <c r="AM179" s="279"/>
      <c r="AN179" s="280"/>
      <c r="AO179" s="280"/>
      <c r="AP179" s="184"/>
      <c r="AQ179" s="184"/>
      <c r="AR179" s="184"/>
      <c r="AS179" s="184"/>
    </row>
    <row r="180" spans="2:45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362"/>
      <c r="AE180" s="362"/>
      <c r="AF180" s="279"/>
      <c r="AG180" s="279"/>
      <c r="AH180" s="279"/>
      <c r="AI180" s="279"/>
      <c r="AJ180" s="279"/>
      <c r="AK180" s="279"/>
      <c r="AL180" s="279"/>
      <c r="AM180" s="279"/>
      <c r="AN180" s="280"/>
      <c r="AO180" s="280"/>
      <c r="AP180" s="184"/>
      <c r="AQ180" s="184"/>
      <c r="AR180" s="184"/>
      <c r="AS180" s="184"/>
    </row>
    <row r="181" spans="2:45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362"/>
      <c r="AE181" s="362"/>
      <c r="AF181" s="279"/>
      <c r="AG181" s="279"/>
      <c r="AH181" s="279"/>
      <c r="AI181" s="279"/>
      <c r="AJ181" s="279"/>
      <c r="AK181" s="279"/>
      <c r="AL181" s="279"/>
      <c r="AM181" s="279"/>
      <c r="AN181" s="280"/>
      <c r="AO181" s="280"/>
      <c r="AP181" s="184"/>
      <c r="AQ181" s="184"/>
      <c r="AR181" s="184"/>
      <c r="AS181" s="184"/>
    </row>
    <row r="182" spans="2:45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279"/>
      <c r="AG182" s="279"/>
      <c r="AH182" s="279"/>
      <c r="AI182" s="279"/>
      <c r="AJ182" s="279"/>
      <c r="AK182" s="279"/>
      <c r="AL182" s="279"/>
      <c r="AM182" s="279"/>
      <c r="AN182" s="280"/>
      <c r="AO182" s="280"/>
      <c r="AP182" s="184"/>
      <c r="AQ182" s="184"/>
      <c r="AR182" s="184"/>
      <c r="AS182" s="184"/>
    </row>
    <row r="183" spans="2:45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362"/>
      <c r="AE183" s="362"/>
      <c r="AF183" s="279"/>
      <c r="AG183" s="279"/>
      <c r="AH183" s="279"/>
      <c r="AI183" s="279"/>
      <c r="AJ183" s="279"/>
      <c r="AK183" s="279"/>
      <c r="AL183" s="279"/>
      <c r="AM183" s="279"/>
      <c r="AN183" s="280"/>
      <c r="AO183" s="280"/>
      <c r="AP183" s="184"/>
      <c r="AQ183" s="184"/>
      <c r="AR183" s="184"/>
      <c r="AS183" s="184"/>
    </row>
    <row r="184" spans="2:45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362"/>
      <c r="AE184" s="362"/>
      <c r="AF184" s="279"/>
      <c r="AG184" s="279"/>
      <c r="AH184" s="279"/>
      <c r="AI184" s="279"/>
      <c r="AJ184" s="279"/>
      <c r="AK184" s="279"/>
      <c r="AL184" s="279"/>
      <c r="AM184" s="279"/>
      <c r="AN184" s="280"/>
      <c r="AO184" s="280"/>
      <c r="AP184" s="184"/>
      <c r="AQ184" s="184"/>
      <c r="AR184" s="184"/>
      <c r="AS184" s="184"/>
    </row>
    <row r="185" spans="2:45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362"/>
      <c r="AE185" s="362"/>
      <c r="AF185" s="279"/>
      <c r="AG185" s="279"/>
      <c r="AH185" s="279"/>
      <c r="AI185" s="279"/>
      <c r="AJ185" s="279"/>
      <c r="AK185" s="279"/>
      <c r="AL185" s="279"/>
      <c r="AM185" s="279"/>
      <c r="AN185" s="280"/>
      <c r="AO185" s="280"/>
      <c r="AP185" s="184"/>
      <c r="AQ185" s="184"/>
      <c r="AR185" s="184"/>
      <c r="AS185" s="184"/>
    </row>
    <row r="186" spans="2:45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362"/>
      <c r="AE186" s="362"/>
      <c r="AF186" s="279"/>
      <c r="AG186" s="279"/>
      <c r="AH186" s="279"/>
      <c r="AI186" s="279"/>
      <c r="AJ186" s="279"/>
      <c r="AK186" s="279"/>
      <c r="AL186" s="279"/>
      <c r="AM186" s="279"/>
      <c r="AN186" s="280"/>
      <c r="AO186" s="280"/>
      <c r="AP186" s="184"/>
      <c r="AQ186" s="184"/>
      <c r="AR186" s="184"/>
      <c r="AS186" s="184"/>
    </row>
    <row r="187" spans="2:45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362"/>
      <c r="AE187" s="362"/>
      <c r="AF187" s="279"/>
      <c r="AG187" s="279"/>
      <c r="AH187" s="279"/>
      <c r="AI187" s="279"/>
      <c r="AJ187" s="279"/>
      <c r="AK187" s="279"/>
      <c r="AL187" s="279"/>
      <c r="AM187" s="279"/>
      <c r="AN187" s="280"/>
      <c r="AO187" s="280"/>
      <c r="AP187" s="184"/>
      <c r="AQ187" s="184"/>
      <c r="AR187" s="184"/>
      <c r="AS187" s="184"/>
    </row>
    <row r="188" spans="2:45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362"/>
      <c r="AE188" s="362"/>
      <c r="AF188" s="279"/>
      <c r="AG188" s="279"/>
      <c r="AH188" s="279"/>
      <c r="AI188" s="279"/>
      <c r="AJ188" s="279"/>
      <c r="AK188" s="279"/>
      <c r="AL188" s="279"/>
      <c r="AM188" s="279"/>
      <c r="AN188" s="280"/>
      <c r="AO188" s="280"/>
      <c r="AP188" s="184"/>
      <c r="AQ188" s="184"/>
      <c r="AR188" s="184"/>
      <c r="AS188" s="184"/>
    </row>
    <row r="189" spans="2:45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362"/>
      <c r="AE189" s="362"/>
      <c r="AF189" s="279"/>
      <c r="AG189" s="279"/>
      <c r="AH189" s="279"/>
      <c r="AI189" s="279"/>
      <c r="AJ189" s="279"/>
      <c r="AK189" s="279"/>
      <c r="AL189" s="279"/>
      <c r="AM189" s="279"/>
      <c r="AN189" s="280"/>
      <c r="AO189" s="280"/>
      <c r="AP189" s="184"/>
      <c r="AQ189" s="184"/>
      <c r="AR189" s="184"/>
      <c r="AS189" s="184"/>
    </row>
    <row r="190" spans="2:45" ht="69" customHeight="1" x14ac:dyDescent="0.2">
      <c r="B190" s="178"/>
      <c r="C190" s="122"/>
      <c r="D190" s="122"/>
      <c r="E190" s="122"/>
      <c r="F190" s="122"/>
      <c r="G190" s="122"/>
      <c r="H190" s="122"/>
      <c r="I190" s="278"/>
      <c r="J190" s="362"/>
      <c r="K190" s="362"/>
      <c r="L190" s="362"/>
      <c r="M190" s="362"/>
      <c r="N190" s="362"/>
      <c r="O190" s="362"/>
      <c r="P190" s="362"/>
      <c r="Q190" s="362"/>
      <c r="R190" s="362"/>
      <c r="S190" s="362"/>
      <c r="T190" s="362"/>
      <c r="U190" s="362"/>
      <c r="V190" s="362"/>
      <c r="W190" s="362"/>
      <c r="X190" s="362"/>
      <c r="Y190" s="362"/>
      <c r="Z190" s="362"/>
      <c r="AA190" s="362"/>
      <c r="AB190" s="362"/>
      <c r="AC190" s="362"/>
      <c r="AD190" s="362"/>
      <c r="AE190" s="362"/>
      <c r="AF190" s="279"/>
      <c r="AG190" s="279"/>
      <c r="AH190" s="279"/>
      <c r="AI190" s="279"/>
      <c r="AJ190" s="279"/>
      <c r="AK190" s="279"/>
      <c r="AL190" s="279"/>
      <c r="AM190" s="279"/>
      <c r="AN190" s="280"/>
      <c r="AO190" s="280"/>
      <c r="AP190" s="184"/>
      <c r="AQ190" s="184"/>
      <c r="AR190" s="184"/>
      <c r="AS190" s="184"/>
    </row>
    <row r="191" spans="2:45" ht="69" customHeight="1" x14ac:dyDescent="0.2">
      <c r="B191" s="178"/>
      <c r="C191" s="122"/>
      <c r="D191" s="122"/>
      <c r="E191" s="122"/>
      <c r="F191" s="122"/>
      <c r="G191" s="122"/>
      <c r="H191" s="122"/>
      <c r="I191" s="278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279"/>
      <c r="AG191" s="279"/>
      <c r="AH191" s="279"/>
      <c r="AI191" s="279"/>
      <c r="AJ191" s="279"/>
      <c r="AK191" s="279"/>
      <c r="AL191" s="279"/>
      <c r="AM191" s="279"/>
      <c r="AN191" s="280"/>
      <c r="AO191" s="280"/>
      <c r="AP191" s="184"/>
      <c r="AQ191" s="184"/>
      <c r="AR191" s="184"/>
      <c r="AS191" s="184"/>
    </row>
    <row r="192" spans="2:45" ht="69" customHeight="1" x14ac:dyDescent="0.2">
      <c r="B192" s="178"/>
      <c r="C192" s="122"/>
      <c r="D192" s="122"/>
      <c r="E192" s="122"/>
      <c r="F192" s="122"/>
      <c r="G192" s="122"/>
      <c r="H192" s="122"/>
      <c r="I192" s="278"/>
      <c r="J192" s="362"/>
      <c r="K192" s="362"/>
      <c r="L192" s="362"/>
      <c r="M192" s="362"/>
      <c r="N192" s="362"/>
      <c r="O192" s="362"/>
      <c r="P192" s="362"/>
      <c r="Q192" s="362"/>
      <c r="R192" s="362"/>
      <c r="S192" s="362"/>
      <c r="T192" s="362"/>
      <c r="U192" s="362"/>
      <c r="V192" s="362"/>
      <c r="W192" s="362"/>
      <c r="X192" s="362"/>
      <c r="Y192" s="362"/>
      <c r="Z192" s="362"/>
      <c r="AA192" s="362"/>
      <c r="AB192" s="362"/>
      <c r="AC192" s="362"/>
      <c r="AD192" s="362"/>
      <c r="AE192" s="362"/>
      <c r="AF192" s="279"/>
      <c r="AG192" s="279"/>
      <c r="AH192" s="279"/>
      <c r="AI192" s="279"/>
      <c r="AJ192" s="279"/>
      <c r="AK192" s="279"/>
      <c r="AL192" s="279"/>
      <c r="AM192" s="279"/>
      <c r="AN192" s="280"/>
      <c r="AO192" s="280"/>
      <c r="AP192" s="184"/>
      <c r="AQ192" s="184"/>
      <c r="AR192" s="184"/>
      <c r="AS192" s="184"/>
    </row>
    <row r="193" spans="2:47" ht="69" customHeight="1" x14ac:dyDescent="0.2">
      <c r="B193" s="178"/>
      <c r="C193" s="122"/>
      <c r="D193" s="122"/>
      <c r="E193" s="122"/>
      <c r="F193" s="122"/>
      <c r="G193" s="122"/>
      <c r="H193" s="122"/>
      <c r="I193" s="278"/>
      <c r="J193" s="362"/>
      <c r="K193" s="362"/>
      <c r="L193" s="362"/>
      <c r="M193" s="362"/>
      <c r="N193" s="362"/>
      <c r="O193" s="362"/>
      <c r="P193" s="362"/>
      <c r="Q193" s="362"/>
      <c r="R193" s="362"/>
      <c r="S193" s="362"/>
      <c r="T193" s="362"/>
      <c r="U193" s="362"/>
      <c r="V193" s="362"/>
      <c r="W193" s="362"/>
      <c r="X193" s="362"/>
      <c r="Y193" s="362"/>
      <c r="Z193" s="362"/>
      <c r="AA193" s="362"/>
      <c r="AB193" s="362"/>
      <c r="AC193" s="362"/>
      <c r="AD193" s="362"/>
      <c r="AE193" s="362"/>
      <c r="AF193" s="279"/>
      <c r="AG193" s="279"/>
      <c r="AH193" s="559"/>
      <c r="AI193" s="279"/>
      <c r="AJ193" s="279"/>
      <c r="AK193" s="279"/>
      <c r="AL193" s="279"/>
      <c r="AM193" s="279"/>
      <c r="AN193" s="280"/>
      <c r="AO193" s="280"/>
      <c r="AP193" s="184"/>
      <c r="AQ193" s="184"/>
      <c r="AR193" s="184"/>
      <c r="AS193" s="184"/>
    </row>
    <row r="194" spans="2:47" s="36" customFormat="1" ht="37.5" x14ac:dyDescent="0.2">
      <c r="B194" s="91"/>
      <c r="H194" s="36" t="e">
        <f>SUM(#REF!,#REF!)</f>
        <v>#REF!</v>
      </c>
      <c r="I194" s="36" t="e">
        <f>SUM(#REF!,#REF!)</f>
        <v>#REF!</v>
      </c>
      <c r="AH194" s="560"/>
      <c r="AQ194" s="36" t="e">
        <f>SUM(AQ37,AQ35,AQ33,AQ31,AQ28,AQ26,AQ22,AQ20,AQ18,#REF!,AQ11,AQ7)</f>
        <v>#REF!</v>
      </c>
    </row>
    <row r="195" spans="2:47" s="11" customFormat="1" ht="122.4" customHeight="1" x14ac:dyDescent="1.05">
      <c r="B195" s="179"/>
      <c r="AH195" s="561"/>
      <c r="AM195" s="180"/>
      <c r="AN195" s="180"/>
      <c r="AO195" s="180"/>
    </row>
    <row r="196" spans="2:47" s="36" customFormat="1" ht="37.5" x14ac:dyDescent="0.2">
      <c r="B196" s="91"/>
      <c r="G196" s="36" t="s">
        <v>116</v>
      </c>
      <c r="H196" s="36">
        <f t="shared" ref="H196:AQ196" si="26">160*(H56+H53)</f>
        <v>8960</v>
      </c>
      <c r="I196" s="36">
        <f t="shared" si="26"/>
        <v>14720</v>
      </c>
      <c r="J196" s="36">
        <f t="shared" si="26"/>
        <v>8000</v>
      </c>
      <c r="K196" s="36">
        <f t="shared" si="26"/>
        <v>0</v>
      </c>
      <c r="L196" s="36">
        <f t="shared" si="26"/>
        <v>15520</v>
      </c>
      <c r="M196" s="36">
        <f t="shared" si="26"/>
        <v>8320</v>
      </c>
      <c r="N196" s="36">
        <f t="shared" si="26"/>
        <v>0</v>
      </c>
      <c r="O196" s="36">
        <f t="shared" si="26"/>
        <v>9600</v>
      </c>
      <c r="P196" s="36">
        <f t="shared" si="26"/>
        <v>0</v>
      </c>
      <c r="Q196" s="36">
        <f t="shared" si="26"/>
        <v>8000</v>
      </c>
      <c r="R196" s="36">
        <f t="shared" si="26"/>
        <v>8960</v>
      </c>
      <c r="S196" s="36">
        <f t="shared" si="26"/>
        <v>6880</v>
      </c>
      <c r="T196" s="36">
        <f t="shared" si="26"/>
        <v>8640</v>
      </c>
      <c r="U196" s="36">
        <f t="shared" si="26"/>
        <v>8480</v>
      </c>
      <c r="V196" s="36">
        <f t="shared" si="26"/>
        <v>10400</v>
      </c>
      <c r="W196" s="36">
        <f t="shared" si="26"/>
        <v>8960</v>
      </c>
      <c r="X196" s="36">
        <f t="shared" si="26"/>
        <v>9280</v>
      </c>
      <c r="Y196" s="36">
        <f t="shared" si="26"/>
        <v>0</v>
      </c>
      <c r="Z196" s="36">
        <f t="shared" si="26"/>
        <v>0</v>
      </c>
      <c r="AA196" s="36">
        <f t="shared" si="26"/>
        <v>0</v>
      </c>
      <c r="AB196" s="36">
        <f t="shared" si="26"/>
        <v>9280</v>
      </c>
      <c r="AC196" s="36">
        <f t="shared" si="26"/>
        <v>9280</v>
      </c>
      <c r="AD196" s="36">
        <f t="shared" si="26"/>
        <v>7680</v>
      </c>
      <c r="AE196" s="36">
        <f t="shared" si="26"/>
        <v>0</v>
      </c>
      <c r="AF196" s="36">
        <f t="shared" si="26"/>
        <v>0</v>
      </c>
      <c r="AG196" s="36">
        <f t="shared" si="26"/>
        <v>0</v>
      </c>
      <c r="AH196" s="36">
        <f t="shared" si="26"/>
        <v>0</v>
      </c>
      <c r="AI196" s="36">
        <f t="shared" si="26"/>
        <v>0</v>
      </c>
      <c r="AJ196" s="36">
        <f t="shared" si="26"/>
        <v>0</v>
      </c>
      <c r="AK196" s="36">
        <f t="shared" si="26"/>
        <v>0</v>
      </c>
      <c r="AL196" s="36">
        <f t="shared" si="26"/>
        <v>0</v>
      </c>
      <c r="AM196" s="36">
        <f t="shared" si="26"/>
        <v>0</v>
      </c>
      <c r="AN196" s="36">
        <f t="shared" si="26"/>
        <v>0</v>
      </c>
      <c r="AO196" s="36">
        <f t="shared" si="26"/>
        <v>0</v>
      </c>
      <c r="AP196" s="36">
        <f t="shared" si="26"/>
        <v>160960</v>
      </c>
      <c r="AQ196" s="36">
        <f t="shared" si="26"/>
        <v>0</v>
      </c>
    </row>
    <row r="197" spans="2:47" s="36" customFormat="1" ht="107.25" customHeight="1" x14ac:dyDescent="0.2">
      <c r="B197" s="91"/>
      <c r="G197" s="36" t="s">
        <v>117</v>
      </c>
      <c r="H197" s="36">
        <f t="shared" ref="H197:AQ197" si="27">120*(H98+H104+H101)</f>
        <v>5760</v>
      </c>
      <c r="I197" s="36">
        <f t="shared" si="27"/>
        <v>13680</v>
      </c>
      <c r="J197" s="36">
        <f t="shared" si="27"/>
        <v>11640</v>
      </c>
      <c r="K197" s="36">
        <f t="shared" si="27"/>
        <v>0</v>
      </c>
      <c r="L197" s="36">
        <f t="shared" si="27"/>
        <v>12000</v>
      </c>
      <c r="M197" s="36">
        <f t="shared" si="27"/>
        <v>12120</v>
      </c>
      <c r="N197" s="36">
        <f t="shared" si="27"/>
        <v>4680</v>
      </c>
      <c r="O197" s="36">
        <f t="shared" si="27"/>
        <v>5760</v>
      </c>
      <c r="P197" s="36">
        <f t="shared" si="27"/>
        <v>0</v>
      </c>
      <c r="Q197" s="36">
        <f t="shared" si="27"/>
        <v>0</v>
      </c>
      <c r="R197" s="36">
        <f t="shared" si="27"/>
        <v>0</v>
      </c>
      <c r="S197" s="36">
        <f t="shared" si="27"/>
        <v>0</v>
      </c>
      <c r="T197" s="36">
        <f t="shared" si="27"/>
        <v>0</v>
      </c>
      <c r="U197" s="36">
        <f t="shared" si="27"/>
        <v>0</v>
      </c>
      <c r="V197" s="36">
        <f t="shared" si="27"/>
        <v>0</v>
      </c>
      <c r="W197" s="36">
        <f t="shared" si="27"/>
        <v>4680</v>
      </c>
      <c r="X197" s="36">
        <f t="shared" si="27"/>
        <v>9600</v>
      </c>
      <c r="Y197" s="36">
        <f t="shared" si="27"/>
        <v>10080</v>
      </c>
      <c r="Z197" s="36">
        <f t="shared" si="27"/>
        <v>12360</v>
      </c>
      <c r="AA197" s="36">
        <f t="shared" si="27"/>
        <v>0</v>
      </c>
      <c r="AB197" s="36">
        <f t="shared" si="27"/>
        <v>11640</v>
      </c>
      <c r="AC197" s="36">
        <f t="shared" si="27"/>
        <v>0</v>
      </c>
      <c r="AD197" s="36">
        <f t="shared" si="27"/>
        <v>0</v>
      </c>
      <c r="AE197" s="36">
        <f t="shared" si="27"/>
        <v>0</v>
      </c>
      <c r="AF197" s="36">
        <f t="shared" si="27"/>
        <v>0</v>
      </c>
      <c r="AG197" s="36">
        <f t="shared" si="27"/>
        <v>0</v>
      </c>
      <c r="AH197" s="36">
        <f t="shared" si="27"/>
        <v>0</v>
      </c>
      <c r="AI197" s="36">
        <f t="shared" si="27"/>
        <v>0</v>
      </c>
      <c r="AJ197" s="36">
        <f t="shared" si="27"/>
        <v>0</v>
      </c>
      <c r="AK197" s="36">
        <f t="shared" si="27"/>
        <v>0</v>
      </c>
      <c r="AL197" s="36">
        <f t="shared" si="27"/>
        <v>0</v>
      </c>
      <c r="AM197" s="36">
        <f t="shared" si="27"/>
        <v>0</v>
      </c>
      <c r="AN197" s="36">
        <f t="shared" si="27"/>
        <v>0</v>
      </c>
      <c r="AO197" s="36">
        <f t="shared" si="27"/>
        <v>0</v>
      </c>
      <c r="AP197" s="36">
        <f t="shared" si="27"/>
        <v>114000</v>
      </c>
      <c r="AQ197" s="36">
        <f t="shared" si="27"/>
        <v>0</v>
      </c>
    </row>
    <row r="198" spans="2:47" s="36" customFormat="1" ht="52.5" customHeight="1" x14ac:dyDescent="0.2">
      <c r="B198" s="91"/>
      <c r="G198" s="36" t="s">
        <v>132</v>
      </c>
      <c r="H198" s="36">
        <f t="shared" ref="H198:AP198" si="28">160*(H26+H28+H117+H111+H114)</f>
        <v>18720</v>
      </c>
      <c r="I198" s="36">
        <f t="shared" si="28"/>
        <v>14400</v>
      </c>
      <c r="J198" s="36">
        <f t="shared" si="28"/>
        <v>16000</v>
      </c>
      <c r="K198" s="36">
        <f t="shared" si="28"/>
        <v>0</v>
      </c>
      <c r="L198" s="36">
        <f t="shared" si="28"/>
        <v>0</v>
      </c>
      <c r="M198" s="36">
        <f t="shared" si="28"/>
        <v>0</v>
      </c>
      <c r="N198" s="36">
        <f t="shared" si="28"/>
        <v>0</v>
      </c>
      <c r="O198" s="36">
        <f t="shared" si="28"/>
        <v>6560</v>
      </c>
      <c r="P198" s="36">
        <f t="shared" si="28"/>
        <v>0</v>
      </c>
      <c r="Q198" s="36">
        <f t="shared" si="28"/>
        <v>7360</v>
      </c>
      <c r="R198" s="36">
        <f t="shared" si="28"/>
        <v>0</v>
      </c>
      <c r="S198" s="36">
        <f t="shared" si="28"/>
        <v>0</v>
      </c>
      <c r="T198" s="36">
        <f t="shared" si="28"/>
        <v>14560</v>
      </c>
      <c r="U198" s="36">
        <f t="shared" si="28"/>
        <v>0</v>
      </c>
      <c r="V198" s="36">
        <f t="shared" si="28"/>
        <v>8160</v>
      </c>
      <c r="W198" s="36">
        <f t="shared" si="28"/>
        <v>0</v>
      </c>
      <c r="X198" s="36">
        <f t="shared" si="28"/>
        <v>0</v>
      </c>
      <c r="Y198" s="36">
        <f t="shared" si="28"/>
        <v>0</v>
      </c>
      <c r="Z198" s="36">
        <f t="shared" si="28"/>
        <v>0</v>
      </c>
      <c r="AA198" s="36">
        <f t="shared" si="28"/>
        <v>0</v>
      </c>
      <c r="AB198" s="36">
        <f t="shared" si="28"/>
        <v>0</v>
      </c>
      <c r="AC198" s="36">
        <f t="shared" si="28"/>
        <v>0</v>
      </c>
      <c r="AD198" s="36">
        <f t="shared" si="28"/>
        <v>0</v>
      </c>
      <c r="AE198" s="36">
        <f t="shared" si="28"/>
        <v>0</v>
      </c>
      <c r="AF198" s="36">
        <f t="shared" si="28"/>
        <v>0</v>
      </c>
      <c r="AG198" s="36">
        <f t="shared" si="28"/>
        <v>0</v>
      </c>
      <c r="AH198" s="36">
        <f t="shared" si="28"/>
        <v>0</v>
      </c>
      <c r="AI198" s="36">
        <f t="shared" si="28"/>
        <v>0</v>
      </c>
      <c r="AJ198" s="36">
        <f t="shared" si="28"/>
        <v>0</v>
      </c>
      <c r="AK198" s="36">
        <f t="shared" si="28"/>
        <v>0</v>
      </c>
      <c r="AL198" s="36">
        <f t="shared" si="28"/>
        <v>0</v>
      </c>
      <c r="AM198" s="36">
        <f t="shared" si="28"/>
        <v>0</v>
      </c>
      <c r="AN198" s="36">
        <f t="shared" si="28"/>
        <v>0</v>
      </c>
      <c r="AO198" s="36">
        <f t="shared" si="28"/>
        <v>0</v>
      </c>
      <c r="AP198" s="36">
        <f t="shared" si="28"/>
        <v>85760</v>
      </c>
    </row>
    <row r="199" spans="2:47" s="36" customFormat="1" ht="107.25" customHeight="1" x14ac:dyDescent="0.2">
      <c r="B199" s="91"/>
      <c r="D199" s="11"/>
      <c r="G199" s="36" t="s">
        <v>118</v>
      </c>
      <c r="H199" s="36">
        <f t="shared" ref="H199:AP199" si="29">250*(H44+H41)</f>
        <v>10000</v>
      </c>
      <c r="I199" s="36">
        <f t="shared" si="29"/>
        <v>5000</v>
      </c>
      <c r="J199" s="36">
        <f t="shared" si="29"/>
        <v>7500</v>
      </c>
      <c r="K199" s="36">
        <f t="shared" si="29"/>
        <v>30000</v>
      </c>
      <c r="L199" s="36">
        <f t="shared" si="29"/>
        <v>0</v>
      </c>
      <c r="M199" s="36">
        <f t="shared" si="29"/>
        <v>0</v>
      </c>
      <c r="N199" s="36">
        <f t="shared" si="29"/>
        <v>0</v>
      </c>
      <c r="O199" s="36">
        <f t="shared" si="29"/>
        <v>0</v>
      </c>
      <c r="P199" s="36">
        <f t="shared" si="29"/>
        <v>0</v>
      </c>
      <c r="Q199" s="36">
        <f t="shared" si="29"/>
        <v>0</v>
      </c>
      <c r="R199" s="36">
        <f t="shared" si="29"/>
        <v>0</v>
      </c>
      <c r="S199" s="36">
        <f t="shared" si="29"/>
        <v>0</v>
      </c>
      <c r="T199" s="36">
        <f t="shared" si="29"/>
        <v>0</v>
      </c>
      <c r="U199" s="36">
        <f t="shared" si="29"/>
        <v>7500</v>
      </c>
      <c r="V199" s="36">
        <f t="shared" si="29"/>
        <v>2500</v>
      </c>
      <c r="W199" s="36">
        <f t="shared" si="29"/>
        <v>2500</v>
      </c>
      <c r="X199" s="36">
        <f t="shared" si="29"/>
        <v>2500</v>
      </c>
      <c r="Y199" s="36">
        <f t="shared" si="29"/>
        <v>0</v>
      </c>
      <c r="Z199" s="36">
        <f t="shared" si="29"/>
        <v>0</v>
      </c>
      <c r="AA199" s="36">
        <f t="shared" si="29"/>
        <v>0</v>
      </c>
      <c r="AB199" s="36">
        <f t="shared" si="29"/>
        <v>0</v>
      </c>
      <c r="AC199" s="36">
        <f t="shared" si="29"/>
        <v>0</v>
      </c>
      <c r="AD199" s="36">
        <f t="shared" si="29"/>
        <v>0</v>
      </c>
      <c r="AE199" s="36">
        <f t="shared" si="29"/>
        <v>0</v>
      </c>
      <c r="AF199" s="36">
        <f t="shared" si="29"/>
        <v>0</v>
      </c>
      <c r="AG199" s="36">
        <f t="shared" si="29"/>
        <v>0</v>
      </c>
      <c r="AH199" s="36">
        <f t="shared" si="29"/>
        <v>0</v>
      </c>
      <c r="AI199" s="36">
        <f t="shared" si="29"/>
        <v>0</v>
      </c>
      <c r="AJ199" s="36">
        <f t="shared" si="29"/>
        <v>0</v>
      </c>
      <c r="AK199" s="36">
        <f t="shared" si="29"/>
        <v>0</v>
      </c>
      <c r="AL199" s="36">
        <f t="shared" si="29"/>
        <v>0</v>
      </c>
      <c r="AM199" s="36">
        <f t="shared" si="29"/>
        <v>0</v>
      </c>
      <c r="AN199" s="36">
        <f t="shared" si="29"/>
        <v>0</v>
      </c>
      <c r="AO199" s="36">
        <f t="shared" si="29"/>
        <v>0</v>
      </c>
      <c r="AP199" s="36">
        <f t="shared" si="29"/>
        <v>67500</v>
      </c>
    </row>
    <row r="200" spans="2:47" s="36" customFormat="1" ht="107.25" customHeight="1" x14ac:dyDescent="0.2">
      <c r="B200" s="91"/>
      <c r="D200" s="11"/>
      <c r="G200" s="36" t="s">
        <v>119</v>
      </c>
      <c r="H200" s="36">
        <f t="shared" ref="H200:AP200" si="30">250*(H50+H47)</f>
        <v>500</v>
      </c>
      <c r="I200" s="36">
        <f t="shared" si="30"/>
        <v>0</v>
      </c>
      <c r="J200" s="36">
        <f t="shared" si="30"/>
        <v>15000</v>
      </c>
      <c r="K200" s="36">
        <f t="shared" si="30"/>
        <v>0</v>
      </c>
      <c r="L200" s="36">
        <f t="shared" si="30"/>
        <v>15000</v>
      </c>
      <c r="M200" s="36">
        <f t="shared" si="30"/>
        <v>15000</v>
      </c>
      <c r="N200" s="36">
        <f t="shared" si="30"/>
        <v>15000</v>
      </c>
      <c r="O200" s="36">
        <f t="shared" si="30"/>
        <v>0</v>
      </c>
      <c r="P200" s="36">
        <f t="shared" si="30"/>
        <v>0</v>
      </c>
      <c r="Q200" s="36">
        <f t="shared" si="30"/>
        <v>0</v>
      </c>
      <c r="R200" s="36">
        <f t="shared" si="30"/>
        <v>0</v>
      </c>
      <c r="S200" s="36">
        <f t="shared" si="30"/>
        <v>0</v>
      </c>
      <c r="T200" s="36">
        <f t="shared" si="30"/>
        <v>0</v>
      </c>
      <c r="U200" s="36">
        <f t="shared" si="30"/>
        <v>0</v>
      </c>
      <c r="V200" s="36">
        <f t="shared" si="30"/>
        <v>0</v>
      </c>
      <c r="W200" s="36">
        <f t="shared" si="30"/>
        <v>0</v>
      </c>
      <c r="X200" s="36">
        <f t="shared" si="30"/>
        <v>0</v>
      </c>
      <c r="Y200" s="36">
        <f t="shared" si="30"/>
        <v>15000</v>
      </c>
      <c r="Z200" s="36">
        <f t="shared" si="30"/>
        <v>0</v>
      </c>
      <c r="AA200" s="36">
        <f t="shared" si="30"/>
        <v>0</v>
      </c>
      <c r="AB200" s="36">
        <f t="shared" si="30"/>
        <v>0</v>
      </c>
      <c r="AC200" s="36">
        <f t="shared" si="30"/>
        <v>0</v>
      </c>
      <c r="AD200" s="36">
        <f t="shared" si="30"/>
        <v>0</v>
      </c>
      <c r="AE200" s="36">
        <f t="shared" si="30"/>
        <v>0</v>
      </c>
      <c r="AF200" s="36">
        <f t="shared" si="30"/>
        <v>0</v>
      </c>
      <c r="AG200" s="36">
        <f t="shared" si="30"/>
        <v>0</v>
      </c>
      <c r="AH200" s="36">
        <f t="shared" si="30"/>
        <v>0</v>
      </c>
      <c r="AI200" s="36">
        <f t="shared" si="30"/>
        <v>0</v>
      </c>
      <c r="AJ200" s="36">
        <f t="shared" si="30"/>
        <v>0</v>
      </c>
      <c r="AK200" s="36">
        <f t="shared" si="30"/>
        <v>0</v>
      </c>
      <c r="AL200" s="36">
        <f t="shared" si="30"/>
        <v>0</v>
      </c>
      <c r="AM200" s="36">
        <f t="shared" si="30"/>
        <v>0</v>
      </c>
      <c r="AN200" s="36">
        <f t="shared" si="30"/>
        <v>0</v>
      </c>
      <c r="AO200" s="36">
        <f t="shared" si="30"/>
        <v>0</v>
      </c>
      <c r="AP200" s="36">
        <f t="shared" si="30"/>
        <v>75500</v>
      </c>
      <c r="AU200" s="36" cm="1">
        <f t="array" aca="1" ref="AU200" ca="1">+AU200:AU201</f>
        <v>0</v>
      </c>
    </row>
    <row r="201" spans="2:47" s="36" customFormat="1" ht="52.5" customHeight="1" x14ac:dyDescent="0.2">
      <c r="B201" s="91"/>
      <c r="G201" s="36" t="s">
        <v>115</v>
      </c>
      <c r="H201" s="36">
        <f t="shared" ref="H201:AP201" si="31">120*(H93+H95+H90)</f>
        <v>14400</v>
      </c>
      <c r="I201" s="36">
        <f t="shared" si="31"/>
        <v>0</v>
      </c>
      <c r="J201" s="36">
        <f t="shared" si="31"/>
        <v>0</v>
      </c>
      <c r="K201" s="36">
        <f t="shared" si="31"/>
        <v>0</v>
      </c>
      <c r="L201" s="36">
        <f t="shared" si="31"/>
        <v>0</v>
      </c>
      <c r="M201" s="36">
        <f t="shared" si="31"/>
        <v>11880</v>
      </c>
      <c r="N201" s="36">
        <f t="shared" si="31"/>
        <v>18960</v>
      </c>
      <c r="O201" s="36">
        <f t="shared" si="31"/>
        <v>14160</v>
      </c>
      <c r="P201" s="36">
        <f t="shared" si="31"/>
        <v>21480</v>
      </c>
      <c r="Q201" s="36">
        <f t="shared" si="31"/>
        <v>12000</v>
      </c>
      <c r="R201" s="36">
        <f t="shared" si="31"/>
        <v>21840</v>
      </c>
      <c r="S201" s="36">
        <f t="shared" si="31"/>
        <v>20640</v>
      </c>
      <c r="T201" s="36">
        <f t="shared" si="31"/>
        <v>19800</v>
      </c>
      <c r="U201" s="36">
        <f t="shared" si="31"/>
        <v>19800</v>
      </c>
      <c r="V201" s="36">
        <f t="shared" si="31"/>
        <v>15600</v>
      </c>
      <c r="W201" s="36">
        <f t="shared" si="31"/>
        <v>12600</v>
      </c>
      <c r="X201" s="36">
        <f t="shared" si="31"/>
        <v>13440</v>
      </c>
      <c r="Y201" s="36">
        <f t="shared" si="31"/>
        <v>10920</v>
      </c>
      <c r="Z201" s="36">
        <f t="shared" si="31"/>
        <v>19200</v>
      </c>
      <c r="AA201" s="36">
        <f t="shared" si="31"/>
        <v>0</v>
      </c>
      <c r="AB201" s="36">
        <f t="shared" si="31"/>
        <v>12720</v>
      </c>
      <c r="AC201" s="36">
        <f t="shared" si="31"/>
        <v>19200</v>
      </c>
      <c r="AD201" s="36">
        <f t="shared" si="31"/>
        <v>21480</v>
      </c>
      <c r="AE201" s="36">
        <f t="shared" si="31"/>
        <v>0</v>
      </c>
      <c r="AF201" s="36">
        <f t="shared" si="31"/>
        <v>0</v>
      </c>
      <c r="AG201" s="36">
        <f t="shared" si="31"/>
        <v>0</v>
      </c>
      <c r="AH201" s="36">
        <f t="shared" si="31"/>
        <v>0</v>
      </c>
      <c r="AI201" s="36">
        <f t="shared" si="31"/>
        <v>0</v>
      </c>
      <c r="AJ201" s="36">
        <f t="shared" si="31"/>
        <v>0</v>
      </c>
      <c r="AK201" s="36">
        <f t="shared" si="31"/>
        <v>0</v>
      </c>
      <c r="AL201" s="36">
        <f t="shared" si="31"/>
        <v>0</v>
      </c>
      <c r="AM201" s="36">
        <f t="shared" si="31"/>
        <v>0</v>
      </c>
      <c r="AN201" s="36">
        <f t="shared" si="31"/>
        <v>0</v>
      </c>
      <c r="AO201" s="36">
        <f t="shared" si="31"/>
        <v>0</v>
      </c>
      <c r="AP201" s="36">
        <f t="shared" si="31"/>
        <v>300120</v>
      </c>
      <c r="AQ201" s="36">
        <f>130*(AQ93+AQ95+AQ90)</f>
        <v>0</v>
      </c>
    </row>
    <row r="202" spans="2:47" s="36" customFormat="1" ht="52.5" customHeight="1" x14ac:dyDescent="0.2">
      <c r="B202" s="91"/>
      <c r="G202" s="36" t="s">
        <v>120</v>
      </c>
      <c r="H202" s="36">
        <f t="shared" ref="H202:AP202" si="32">180*(H13+H9+H7+H11)</f>
        <v>0</v>
      </c>
      <c r="I202" s="36">
        <f t="shared" si="32"/>
        <v>0</v>
      </c>
      <c r="J202" s="36">
        <f t="shared" si="32"/>
        <v>0</v>
      </c>
      <c r="K202" s="36">
        <f t="shared" si="32"/>
        <v>0</v>
      </c>
      <c r="L202" s="36">
        <f t="shared" si="32"/>
        <v>0</v>
      </c>
      <c r="M202" s="36">
        <f t="shared" si="32"/>
        <v>0</v>
      </c>
      <c r="N202" s="36">
        <f t="shared" si="32"/>
        <v>0</v>
      </c>
      <c r="O202" s="36">
        <f t="shared" si="32"/>
        <v>0</v>
      </c>
      <c r="P202" s="36">
        <f t="shared" si="32"/>
        <v>0</v>
      </c>
      <c r="Q202" s="36">
        <f t="shared" si="32"/>
        <v>0</v>
      </c>
      <c r="R202" s="36">
        <f t="shared" si="32"/>
        <v>0</v>
      </c>
      <c r="S202" s="36">
        <f t="shared" si="32"/>
        <v>0</v>
      </c>
      <c r="T202" s="36">
        <f t="shared" si="32"/>
        <v>0</v>
      </c>
      <c r="U202" s="36">
        <f t="shared" si="32"/>
        <v>0</v>
      </c>
      <c r="V202" s="36">
        <f t="shared" si="32"/>
        <v>0</v>
      </c>
      <c r="W202" s="36">
        <f t="shared" si="32"/>
        <v>0</v>
      </c>
      <c r="X202" s="36">
        <f t="shared" si="32"/>
        <v>0</v>
      </c>
      <c r="Y202" s="36">
        <f t="shared" si="32"/>
        <v>0</v>
      </c>
      <c r="Z202" s="36">
        <f t="shared" si="32"/>
        <v>0</v>
      </c>
      <c r="AA202" s="36">
        <f t="shared" si="32"/>
        <v>0</v>
      </c>
      <c r="AB202" s="36">
        <f t="shared" si="32"/>
        <v>0</v>
      </c>
      <c r="AC202" s="36">
        <f t="shared" si="32"/>
        <v>0</v>
      </c>
      <c r="AD202" s="36">
        <f t="shared" si="32"/>
        <v>0</v>
      </c>
      <c r="AE202" s="36">
        <f t="shared" si="32"/>
        <v>0</v>
      </c>
      <c r="AF202" s="36">
        <f t="shared" si="32"/>
        <v>0</v>
      </c>
      <c r="AG202" s="36">
        <f t="shared" si="32"/>
        <v>0</v>
      </c>
      <c r="AH202" s="36">
        <f t="shared" si="32"/>
        <v>0</v>
      </c>
      <c r="AI202" s="36">
        <f t="shared" si="32"/>
        <v>0</v>
      </c>
      <c r="AJ202" s="36">
        <f t="shared" si="32"/>
        <v>0</v>
      </c>
      <c r="AK202" s="36">
        <f t="shared" si="32"/>
        <v>0</v>
      </c>
      <c r="AL202" s="36">
        <f t="shared" si="32"/>
        <v>0</v>
      </c>
      <c r="AM202" s="36">
        <f t="shared" si="32"/>
        <v>0</v>
      </c>
      <c r="AN202" s="36">
        <f t="shared" si="32"/>
        <v>0</v>
      </c>
      <c r="AO202" s="36">
        <f t="shared" si="32"/>
        <v>0</v>
      </c>
      <c r="AP202" s="36">
        <f t="shared" si="32"/>
        <v>0</v>
      </c>
    </row>
    <row r="203" spans="2:47" s="36" customFormat="1" ht="52.5" customHeight="1" x14ac:dyDescent="0.2">
      <c r="B203" s="91"/>
      <c r="G203" s="36" t="s">
        <v>121</v>
      </c>
      <c r="H203" s="36">
        <f t="shared" ref="H203:AP203" si="33">130*H30</f>
        <v>0</v>
      </c>
      <c r="I203" s="36">
        <f t="shared" si="33"/>
        <v>0</v>
      </c>
      <c r="J203" s="36">
        <f t="shared" si="33"/>
        <v>0</v>
      </c>
      <c r="K203" s="36">
        <f t="shared" si="33"/>
        <v>0</v>
      </c>
      <c r="L203" s="36">
        <f t="shared" si="33"/>
        <v>0</v>
      </c>
      <c r="M203" s="36">
        <f t="shared" si="33"/>
        <v>0</v>
      </c>
      <c r="N203" s="36">
        <f t="shared" si="33"/>
        <v>0</v>
      </c>
      <c r="O203" s="36">
        <f t="shared" si="33"/>
        <v>0</v>
      </c>
      <c r="P203" s="36">
        <f t="shared" si="33"/>
        <v>0</v>
      </c>
      <c r="Q203" s="36">
        <f t="shared" si="33"/>
        <v>0</v>
      </c>
      <c r="R203" s="36">
        <f t="shared" si="33"/>
        <v>0</v>
      </c>
      <c r="S203" s="36">
        <f t="shared" si="33"/>
        <v>0</v>
      </c>
      <c r="T203" s="36">
        <f t="shared" si="33"/>
        <v>0</v>
      </c>
      <c r="U203" s="36">
        <f t="shared" si="33"/>
        <v>0</v>
      </c>
      <c r="V203" s="36">
        <f t="shared" si="33"/>
        <v>0</v>
      </c>
      <c r="W203" s="36">
        <f t="shared" si="33"/>
        <v>0</v>
      </c>
      <c r="X203" s="36">
        <f t="shared" si="33"/>
        <v>0</v>
      </c>
      <c r="Y203" s="36">
        <f t="shared" si="33"/>
        <v>0</v>
      </c>
      <c r="Z203" s="36">
        <f t="shared" si="33"/>
        <v>0</v>
      </c>
      <c r="AA203" s="36">
        <f t="shared" si="33"/>
        <v>0</v>
      </c>
      <c r="AB203" s="36">
        <f t="shared" si="33"/>
        <v>0</v>
      </c>
      <c r="AC203" s="36">
        <f t="shared" si="33"/>
        <v>0</v>
      </c>
      <c r="AD203" s="36">
        <f t="shared" si="33"/>
        <v>0</v>
      </c>
      <c r="AE203" s="36">
        <f t="shared" si="33"/>
        <v>0</v>
      </c>
      <c r="AF203" s="36">
        <f t="shared" si="33"/>
        <v>0</v>
      </c>
      <c r="AG203" s="36">
        <f t="shared" si="33"/>
        <v>0</v>
      </c>
      <c r="AH203" s="36">
        <f t="shared" si="33"/>
        <v>0</v>
      </c>
      <c r="AI203" s="36">
        <f t="shared" si="33"/>
        <v>0</v>
      </c>
      <c r="AJ203" s="36">
        <f t="shared" si="33"/>
        <v>0</v>
      </c>
      <c r="AK203" s="36">
        <f t="shared" si="33"/>
        <v>0</v>
      </c>
      <c r="AL203" s="36">
        <f t="shared" si="33"/>
        <v>0</v>
      </c>
      <c r="AM203" s="36">
        <f t="shared" si="33"/>
        <v>0</v>
      </c>
      <c r="AN203" s="36">
        <f t="shared" si="33"/>
        <v>0</v>
      </c>
      <c r="AO203" s="36">
        <f t="shared" si="33"/>
        <v>0</v>
      </c>
      <c r="AP203" s="36">
        <f t="shared" si="33"/>
        <v>0</v>
      </c>
      <c r="AQ203" s="36">
        <f>130*AQ31</f>
        <v>0</v>
      </c>
    </row>
    <row r="204" spans="2:47" s="36" customFormat="1" ht="52.5" customHeight="1" x14ac:dyDescent="0.2">
      <c r="B204" s="91"/>
      <c r="G204" s="36" t="s">
        <v>122</v>
      </c>
      <c r="H204" s="36">
        <f t="shared" ref="H204:AP204" si="34">120*(H37+H35)</f>
        <v>0</v>
      </c>
      <c r="I204" s="36">
        <f t="shared" si="34"/>
        <v>0</v>
      </c>
      <c r="J204" s="36">
        <f t="shared" si="34"/>
        <v>0</v>
      </c>
      <c r="K204" s="36">
        <f t="shared" si="34"/>
        <v>0</v>
      </c>
      <c r="L204" s="36">
        <f t="shared" si="34"/>
        <v>0</v>
      </c>
      <c r="M204" s="36">
        <f t="shared" si="34"/>
        <v>0</v>
      </c>
      <c r="N204" s="36">
        <f t="shared" si="34"/>
        <v>0</v>
      </c>
      <c r="O204" s="36">
        <f t="shared" si="34"/>
        <v>0</v>
      </c>
      <c r="P204" s="36">
        <f t="shared" si="34"/>
        <v>0</v>
      </c>
      <c r="Q204" s="36">
        <f t="shared" si="34"/>
        <v>0</v>
      </c>
      <c r="R204" s="36">
        <f t="shared" si="34"/>
        <v>0</v>
      </c>
      <c r="S204" s="36">
        <f t="shared" si="34"/>
        <v>0</v>
      </c>
      <c r="T204" s="36">
        <f t="shared" si="34"/>
        <v>0</v>
      </c>
      <c r="U204" s="36">
        <f t="shared" si="34"/>
        <v>0</v>
      </c>
      <c r="V204" s="36">
        <f t="shared" si="34"/>
        <v>0</v>
      </c>
      <c r="W204" s="36">
        <f t="shared" si="34"/>
        <v>0</v>
      </c>
      <c r="X204" s="36">
        <f t="shared" si="34"/>
        <v>0</v>
      </c>
      <c r="Y204" s="36">
        <f t="shared" si="34"/>
        <v>0</v>
      </c>
      <c r="Z204" s="36">
        <f t="shared" si="34"/>
        <v>0</v>
      </c>
      <c r="AA204" s="36">
        <f t="shared" si="34"/>
        <v>0</v>
      </c>
      <c r="AB204" s="36">
        <f t="shared" si="34"/>
        <v>0</v>
      </c>
      <c r="AC204" s="36">
        <f t="shared" si="34"/>
        <v>0</v>
      </c>
      <c r="AD204" s="36">
        <f t="shared" si="34"/>
        <v>0</v>
      </c>
      <c r="AE204" s="36">
        <f t="shared" si="34"/>
        <v>0</v>
      </c>
      <c r="AF204" s="36">
        <f t="shared" si="34"/>
        <v>0</v>
      </c>
      <c r="AG204" s="36">
        <f t="shared" si="34"/>
        <v>0</v>
      </c>
      <c r="AH204" s="36">
        <f t="shared" si="34"/>
        <v>0</v>
      </c>
      <c r="AI204" s="36">
        <f t="shared" si="34"/>
        <v>0</v>
      </c>
      <c r="AJ204" s="36">
        <f t="shared" si="34"/>
        <v>0</v>
      </c>
      <c r="AK204" s="36">
        <f t="shared" si="34"/>
        <v>0</v>
      </c>
      <c r="AL204" s="36">
        <f t="shared" si="34"/>
        <v>0</v>
      </c>
      <c r="AM204" s="36">
        <f t="shared" si="34"/>
        <v>0</v>
      </c>
      <c r="AN204" s="36">
        <f t="shared" si="34"/>
        <v>0</v>
      </c>
      <c r="AO204" s="36">
        <f t="shared" si="34"/>
        <v>0</v>
      </c>
      <c r="AP204" s="36">
        <f t="shared" si="34"/>
        <v>0</v>
      </c>
    </row>
    <row r="205" spans="2:47" s="36" customFormat="1" ht="52.5" customHeight="1" x14ac:dyDescent="0.2">
      <c r="B205" s="91"/>
      <c r="G205" s="36" t="s">
        <v>123</v>
      </c>
      <c r="H205" s="36">
        <f t="shared" ref="H205:AP205" si="35">106*H59</f>
        <v>0</v>
      </c>
      <c r="I205" s="36">
        <f t="shared" si="35"/>
        <v>0</v>
      </c>
      <c r="J205" s="36">
        <f t="shared" si="35"/>
        <v>0</v>
      </c>
      <c r="K205" s="36">
        <f t="shared" si="35"/>
        <v>0</v>
      </c>
      <c r="L205" s="36">
        <f t="shared" si="35"/>
        <v>0</v>
      </c>
      <c r="M205" s="36">
        <f t="shared" si="35"/>
        <v>0</v>
      </c>
      <c r="N205" s="36">
        <f t="shared" si="35"/>
        <v>0</v>
      </c>
      <c r="O205" s="36">
        <f t="shared" si="35"/>
        <v>0</v>
      </c>
      <c r="P205" s="36">
        <f t="shared" si="35"/>
        <v>0</v>
      </c>
      <c r="Q205" s="36">
        <f t="shared" si="35"/>
        <v>0</v>
      </c>
      <c r="R205" s="36">
        <f t="shared" si="35"/>
        <v>0</v>
      </c>
      <c r="S205" s="36">
        <f t="shared" si="35"/>
        <v>0</v>
      </c>
      <c r="T205" s="36">
        <f t="shared" si="35"/>
        <v>0</v>
      </c>
      <c r="U205" s="36">
        <f t="shared" si="35"/>
        <v>0</v>
      </c>
      <c r="V205" s="36">
        <f t="shared" si="35"/>
        <v>0</v>
      </c>
      <c r="W205" s="36">
        <f t="shared" si="35"/>
        <v>0</v>
      </c>
      <c r="X205" s="36">
        <f t="shared" si="35"/>
        <v>0</v>
      </c>
      <c r="Y205" s="36">
        <f t="shared" si="35"/>
        <v>0</v>
      </c>
      <c r="Z205" s="36">
        <f t="shared" si="35"/>
        <v>0</v>
      </c>
      <c r="AA205" s="36">
        <f t="shared" si="35"/>
        <v>0</v>
      </c>
      <c r="AB205" s="36">
        <f t="shared" si="35"/>
        <v>0</v>
      </c>
      <c r="AC205" s="36">
        <f t="shared" si="35"/>
        <v>0</v>
      </c>
      <c r="AD205" s="36">
        <f t="shared" si="35"/>
        <v>0</v>
      </c>
      <c r="AE205" s="36">
        <f t="shared" si="35"/>
        <v>0</v>
      </c>
      <c r="AF205" s="36">
        <f t="shared" si="35"/>
        <v>0</v>
      </c>
      <c r="AG205" s="36">
        <f t="shared" si="35"/>
        <v>0</v>
      </c>
      <c r="AH205" s="36">
        <f t="shared" si="35"/>
        <v>0</v>
      </c>
      <c r="AI205" s="36">
        <f t="shared" si="35"/>
        <v>0</v>
      </c>
      <c r="AJ205" s="36">
        <f t="shared" si="35"/>
        <v>0</v>
      </c>
      <c r="AK205" s="36">
        <f t="shared" si="35"/>
        <v>0</v>
      </c>
      <c r="AL205" s="36">
        <f t="shared" si="35"/>
        <v>0</v>
      </c>
      <c r="AM205" s="36">
        <f t="shared" si="35"/>
        <v>0</v>
      </c>
      <c r="AN205" s="36">
        <f t="shared" si="35"/>
        <v>0</v>
      </c>
      <c r="AO205" s="36">
        <f t="shared" si="35"/>
        <v>0</v>
      </c>
      <c r="AP205" s="36">
        <f t="shared" si="35"/>
        <v>0</v>
      </c>
    </row>
    <row r="206" spans="2:47" s="36" customFormat="1" ht="52.5" customHeight="1" x14ac:dyDescent="0.2">
      <c r="B206" s="91"/>
      <c r="G206" s="36" t="s">
        <v>124</v>
      </c>
      <c r="H206" s="36">
        <f t="shared" ref="H206:AP206" si="36">150*H87</f>
        <v>0</v>
      </c>
      <c r="I206" s="36">
        <f t="shared" si="36"/>
        <v>0</v>
      </c>
      <c r="J206" s="36">
        <f t="shared" si="36"/>
        <v>0</v>
      </c>
      <c r="K206" s="36">
        <f t="shared" si="36"/>
        <v>0</v>
      </c>
      <c r="L206" s="36">
        <f t="shared" si="36"/>
        <v>0</v>
      </c>
      <c r="M206" s="36">
        <f t="shared" si="36"/>
        <v>0</v>
      </c>
      <c r="N206" s="36">
        <f t="shared" si="36"/>
        <v>0</v>
      </c>
      <c r="O206" s="36">
        <f t="shared" si="36"/>
        <v>0</v>
      </c>
      <c r="P206" s="36">
        <f t="shared" si="36"/>
        <v>0</v>
      </c>
      <c r="Q206" s="36">
        <f t="shared" si="36"/>
        <v>4200</v>
      </c>
      <c r="R206" s="36">
        <f t="shared" si="36"/>
        <v>4500</v>
      </c>
      <c r="S206" s="36">
        <f t="shared" si="36"/>
        <v>2250</v>
      </c>
      <c r="T206" s="36">
        <f t="shared" si="36"/>
        <v>0</v>
      </c>
      <c r="U206" s="36">
        <f t="shared" si="36"/>
        <v>0</v>
      </c>
      <c r="V206" s="36">
        <f t="shared" si="36"/>
        <v>0</v>
      </c>
      <c r="W206" s="36">
        <f t="shared" si="36"/>
        <v>0</v>
      </c>
      <c r="X206" s="36">
        <f t="shared" si="36"/>
        <v>0</v>
      </c>
      <c r="Y206" s="36">
        <f t="shared" si="36"/>
        <v>0</v>
      </c>
      <c r="Z206" s="36">
        <f t="shared" si="36"/>
        <v>0</v>
      </c>
      <c r="AA206" s="36">
        <f t="shared" si="36"/>
        <v>0</v>
      </c>
      <c r="AB206" s="36">
        <f t="shared" si="36"/>
        <v>0</v>
      </c>
      <c r="AC206" s="36">
        <f t="shared" si="36"/>
        <v>0</v>
      </c>
      <c r="AD206" s="36">
        <f t="shared" si="36"/>
        <v>0</v>
      </c>
      <c r="AE206" s="36">
        <f t="shared" si="36"/>
        <v>0</v>
      </c>
      <c r="AF206" s="36">
        <f t="shared" si="36"/>
        <v>0</v>
      </c>
      <c r="AG206" s="36">
        <f t="shared" si="36"/>
        <v>0</v>
      </c>
      <c r="AH206" s="36">
        <f t="shared" si="36"/>
        <v>0</v>
      </c>
      <c r="AI206" s="36">
        <f t="shared" si="36"/>
        <v>0</v>
      </c>
      <c r="AJ206" s="36">
        <f t="shared" si="36"/>
        <v>0</v>
      </c>
      <c r="AK206" s="36">
        <f t="shared" si="36"/>
        <v>0</v>
      </c>
      <c r="AL206" s="36">
        <f t="shared" si="36"/>
        <v>0</v>
      </c>
      <c r="AM206" s="36">
        <f t="shared" si="36"/>
        <v>0</v>
      </c>
      <c r="AN206" s="36">
        <f t="shared" si="36"/>
        <v>0</v>
      </c>
      <c r="AO206" s="36">
        <f t="shared" si="36"/>
        <v>0</v>
      </c>
      <c r="AP206" s="36">
        <f t="shared" si="36"/>
        <v>10950</v>
      </c>
    </row>
    <row r="207" spans="2:47" s="36" customFormat="1" ht="52.5" customHeight="1" x14ac:dyDescent="0.2">
      <c r="B207" s="91"/>
      <c r="G207" s="36" t="s">
        <v>125</v>
      </c>
      <c r="H207" s="36">
        <f t="shared" ref="H207:AP207" si="37">200*(H109+H107)</f>
        <v>0</v>
      </c>
      <c r="I207" s="36">
        <f t="shared" si="37"/>
        <v>0</v>
      </c>
      <c r="J207" s="36">
        <f t="shared" si="37"/>
        <v>0</v>
      </c>
      <c r="K207" s="36">
        <f t="shared" si="37"/>
        <v>0</v>
      </c>
      <c r="L207" s="36">
        <f t="shared" si="37"/>
        <v>0</v>
      </c>
      <c r="M207" s="36">
        <f t="shared" si="37"/>
        <v>0</v>
      </c>
      <c r="N207" s="36">
        <f t="shared" si="37"/>
        <v>0</v>
      </c>
      <c r="O207" s="36">
        <f t="shared" si="37"/>
        <v>0</v>
      </c>
      <c r="P207" s="36">
        <f t="shared" si="37"/>
        <v>0</v>
      </c>
      <c r="Q207" s="36">
        <f t="shared" si="37"/>
        <v>0</v>
      </c>
      <c r="R207" s="36">
        <f t="shared" si="37"/>
        <v>0</v>
      </c>
      <c r="S207" s="36">
        <f t="shared" si="37"/>
        <v>0</v>
      </c>
      <c r="T207" s="36">
        <f t="shared" si="37"/>
        <v>0</v>
      </c>
      <c r="U207" s="36">
        <f t="shared" si="37"/>
        <v>0</v>
      </c>
      <c r="V207" s="36">
        <f t="shared" si="37"/>
        <v>0</v>
      </c>
      <c r="W207" s="36">
        <f t="shared" si="37"/>
        <v>0</v>
      </c>
      <c r="X207" s="36">
        <f t="shared" si="37"/>
        <v>0</v>
      </c>
      <c r="Y207" s="36">
        <f t="shared" si="37"/>
        <v>0</v>
      </c>
      <c r="Z207" s="36">
        <f t="shared" si="37"/>
        <v>0</v>
      </c>
      <c r="AA207" s="36">
        <f t="shared" si="37"/>
        <v>0</v>
      </c>
      <c r="AB207" s="36">
        <f t="shared" si="37"/>
        <v>0</v>
      </c>
      <c r="AC207" s="36">
        <f t="shared" si="37"/>
        <v>0</v>
      </c>
      <c r="AD207" s="36">
        <f t="shared" si="37"/>
        <v>0</v>
      </c>
      <c r="AE207" s="36">
        <f t="shared" si="37"/>
        <v>0</v>
      </c>
      <c r="AF207" s="36">
        <f t="shared" si="37"/>
        <v>0</v>
      </c>
      <c r="AG207" s="36">
        <f t="shared" si="37"/>
        <v>0</v>
      </c>
      <c r="AH207" s="36">
        <f t="shared" si="37"/>
        <v>0</v>
      </c>
      <c r="AI207" s="36">
        <f t="shared" si="37"/>
        <v>0</v>
      </c>
      <c r="AJ207" s="36">
        <f t="shared" si="37"/>
        <v>0</v>
      </c>
      <c r="AK207" s="36">
        <f t="shared" si="37"/>
        <v>0</v>
      </c>
      <c r="AL207" s="36">
        <f t="shared" si="37"/>
        <v>0</v>
      </c>
      <c r="AM207" s="36">
        <f t="shared" si="37"/>
        <v>0</v>
      </c>
      <c r="AN207" s="36">
        <f t="shared" si="37"/>
        <v>0</v>
      </c>
      <c r="AO207" s="36">
        <f t="shared" si="37"/>
        <v>0</v>
      </c>
      <c r="AP207" s="36">
        <f t="shared" si="37"/>
        <v>0</v>
      </c>
    </row>
    <row r="208" spans="2:47" s="36" customFormat="1" ht="52.5" customHeight="1" x14ac:dyDescent="0.2">
      <c r="B208" s="91"/>
      <c r="G208" s="36" t="s">
        <v>114</v>
      </c>
      <c r="H208" s="36">
        <f t="shared" ref="H208:AP208" si="38">110*(H123+H126+H132+H129+H135)</f>
        <v>0</v>
      </c>
      <c r="I208" s="36">
        <f t="shared" si="38"/>
        <v>11000</v>
      </c>
      <c r="J208" s="36">
        <f t="shared" si="38"/>
        <v>0</v>
      </c>
      <c r="K208" s="36">
        <f t="shared" si="38"/>
        <v>0</v>
      </c>
      <c r="L208" s="36">
        <f t="shared" si="38"/>
        <v>11000</v>
      </c>
      <c r="M208" s="36">
        <f t="shared" si="38"/>
        <v>11000</v>
      </c>
      <c r="N208" s="36">
        <f t="shared" si="38"/>
        <v>11000</v>
      </c>
      <c r="O208" s="36">
        <f t="shared" si="38"/>
        <v>22000</v>
      </c>
      <c r="P208" s="36">
        <f t="shared" si="38"/>
        <v>22000</v>
      </c>
      <c r="Q208" s="36">
        <f t="shared" si="38"/>
        <v>22220</v>
      </c>
      <c r="R208" s="36">
        <f t="shared" si="38"/>
        <v>11000</v>
      </c>
      <c r="S208" s="36">
        <f t="shared" si="38"/>
        <v>11000</v>
      </c>
      <c r="T208" s="36">
        <f t="shared" si="38"/>
        <v>11000</v>
      </c>
      <c r="U208" s="36">
        <f t="shared" si="38"/>
        <v>11000</v>
      </c>
      <c r="V208" s="36">
        <f t="shared" si="38"/>
        <v>22000</v>
      </c>
      <c r="W208" s="36">
        <f t="shared" si="38"/>
        <v>22000</v>
      </c>
      <c r="X208" s="36">
        <f t="shared" si="38"/>
        <v>22000</v>
      </c>
      <c r="Y208" s="36">
        <f t="shared" si="38"/>
        <v>22000</v>
      </c>
      <c r="Z208" s="36">
        <f t="shared" si="38"/>
        <v>22000</v>
      </c>
      <c r="AA208" s="36">
        <f t="shared" si="38"/>
        <v>0</v>
      </c>
      <c r="AB208" s="36">
        <f t="shared" si="38"/>
        <v>22000</v>
      </c>
      <c r="AC208" s="36">
        <f t="shared" si="38"/>
        <v>22000</v>
      </c>
      <c r="AD208" s="36">
        <f t="shared" si="38"/>
        <v>22000</v>
      </c>
      <c r="AE208" s="36">
        <f t="shared" si="38"/>
        <v>22000</v>
      </c>
      <c r="AF208" s="36">
        <f t="shared" si="38"/>
        <v>0</v>
      </c>
      <c r="AG208" s="36">
        <f t="shared" si="38"/>
        <v>0</v>
      </c>
      <c r="AH208" s="36">
        <f t="shared" si="38"/>
        <v>0</v>
      </c>
      <c r="AI208" s="36">
        <f t="shared" si="38"/>
        <v>0</v>
      </c>
      <c r="AJ208" s="36">
        <f t="shared" si="38"/>
        <v>0</v>
      </c>
      <c r="AK208" s="36">
        <f t="shared" si="38"/>
        <v>0</v>
      </c>
      <c r="AL208" s="36">
        <f t="shared" si="38"/>
        <v>0</v>
      </c>
      <c r="AM208" s="36">
        <f t="shared" si="38"/>
        <v>0</v>
      </c>
      <c r="AN208" s="36">
        <f t="shared" si="38"/>
        <v>0</v>
      </c>
      <c r="AO208" s="36">
        <f t="shared" si="38"/>
        <v>0</v>
      </c>
      <c r="AP208" s="36">
        <f t="shared" si="38"/>
        <v>352220</v>
      </c>
    </row>
    <row r="209" spans="2:42" s="36" customFormat="1" ht="52.5" customHeight="1" x14ac:dyDescent="0.2">
      <c r="B209" s="91"/>
    </row>
    <row r="210" spans="2:42" s="36" customFormat="1" ht="52.5" customHeight="1" x14ac:dyDescent="0.2">
      <c r="B210" s="91"/>
      <c r="H210" s="36">
        <f>SUM(H196:H208)</f>
        <v>58340</v>
      </c>
      <c r="I210" s="36">
        <f>SUM(I196:I208)</f>
        <v>58800</v>
      </c>
      <c r="J210" s="36">
        <f t="shared" ref="J210:AP210" si="39">SUM(J196:J208)</f>
        <v>58140</v>
      </c>
      <c r="K210" s="36">
        <f t="shared" si="39"/>
        <v>30000</v>
      </c>
      <c r="L210" s="36">
        <f t="shared" si="39"/>
        <v>53520</v>
      </c>
      <c r="M210" s="36">
        <f t="shared" si="39"/>
        <v>58320</v>
      </c>
      <c r="N210" s="36">
        <f t="shared" si="39"/>
        <v>49640</v>
      </c>
      <c r="O210" s="36">
        <f t="shared" si="39"/>
        <v>58080</v>
      </c>
      <c r="P210" s="36">
        <f t="shared" si="39"/>
        <v>43480</v>
      </c>
      <c r="Q210" s="36">
        <f t="shared" si="39"/>
        <v>53780</v>
      </c>
      <c r="R210" s="36">
        <f t="shared" si="39"/>
        <v>46300</v>
      </c>
      <c r="S210" s="36">
        <f t="shared" si="39"/>
        <v>40770</v>
      </c>
      <c r="T210" s="36">
        <f t="shared" si="39"/>
        <v>54000</v>
      </c>
      <c r="U210" s="36">
        <f t="shared" si="39"/>
        <v>46780</v>
      </c>
      <c r="V210" s="36">
        <f t="shared" si="39"/>
        <v>58660</v>
      </c>
      <c r="W210" s="36">
        <f t="shared" si="39"/>
        <v>50740</v>
      </c>
      <c r="X210" s="36">
        <f t="shared" si="39"/>
        <v>56820</v>
      </c>
      <c r="Y210" s="36">
        <f t="shared" si="39"/>
        <v>58000</v>
      </c>
      <c r="Z210" s="36">
        <f t="shared" si="39"/>
        <v>53560</v>
      </c>
      <c r="AA210" s="36">
        <f t="shared" si="39"/>
        <v>0</v>
      </c>
      <c r="AB210" s="36">
        <f t="shared" si="39"/>
        <v>55640</v>
      </c>
      <c r="AC210" s="36">
        <f t="shared" si="39"/>
        <v>50480</v>
      </c>
      <c r="AD210" s="36">
        <f t="shared" si="39"/>
        <v>51160</v>
      </c>
      <c r="AE210" s="36">
        <f t="shared" si="39"/>
        <v>22000</v>
      </c>
      <c r="AF210" s="36">
        <f t="shared" si="39"/>
        <v>0</v>
      </c>
      <c r="AG210" s="36">
        <f t="shared" si="39"/>
        <v>0</v>
      </c>
      <c r="AH210" s="36">
        <f t="shared" si="39"/>
        <v>0</v>
      </c>
      <c r="AI210" s="36">
        <f t="shared" si="39"/>
        <v>0</v>
      </c>
      <c r="AJ210" s="36">
        <f t="shared" si="39"/>
        <v>0</v>
      </c>
      <c r="AK210" s="36">
        <f t="shared" si="39"/>
        <v>0</v>
      </c>
      <c r="AL210" s="36">
        <f t="shared" si="39"/>
        <v>0</v>
      </c>
      <c r="AM210" s="36">
        <f t="shared" si="39"/>
        <v>0</v>
      </c>
      <c r="AN210" s="36">
        <f t="shared" si="39"/>
        <v>0</v>
      </c>
      <c r="AO210" s="36">
        <f t="shared" si="39"/>
        <v>0</v>
      </c>
      <c r="AP210" s="36">
        <f t="shared" si="39"/>
        <v>1167010</v>
      </c>
    </row>
    <row r="211" spans="2:42" s="36" customFormat="1" ht="52.5" customHeight="1" x14ac:dyDescent="0.2">
      <c r="B211" s="91"/>
      <c r="G211" s="36" t="s">
        <v>126</v>
      </c>
      <c r="H211" s="36">
        <f>(H210/45000)</f>
        <v>1.2964444444444445</v>
      </c>
      <c r="I211" s="36">
        <f>(I210/45000)</f>
        <v>1.3066666666666666</v>
      </c>
      <c r="J211" s="36">
        <f t="shared" ref="J211:AP211" si="40">(J210/45000)</f>
        <v>1.292</v>
      </c>
      <c r="K211" s="36">
        <f t="shared" si="40"/>
        <v>0.66666666666666663</v>
      </c>
      <c r="L211" s="36">
        <f t="shared" si="40"/>
        <v>1.1893333333333334</v>
      </c>
      <c r="M211" s="36">
        <f t="shared" si="40"/>
        <v>1.296</v>
      </c>
      <c r="N211" s="36">
        <f t="shared" si="40"/>
        <v>1.1031111111111112</v>
      </c>
      <c r="O211" s="36">
        <f t="shared" si="40"/>
        <v>1.2906666666666666</v>
      </c>
      <c r="P211" s="36">
        <f t="shared" si="40"/>
        <v>0.9662222222222222</v>
      </c>
      <c r="Q211" s="36">
        <f t="shared" si="40"/>
        <v>1.195111111111111</v>
      </c>
      <c r="R211" s="36">
        <f t="shared" si="40"/>
        <v>1.028888888888889</v>
      </c>
      <c r="S211" s="36">
        <f t="shared" si="40"/>
        <v>0.90600000000000003</v>
      </c>
      <c r="T211" s="36">
        <f t="shared" si="40"/>
        <v>1.2</v>
      </c>
      <c r="U211" s="36">
        <f t="shared" si="40"/>
        <v>1.0395555555555556</v>
      </c>
      <c r="V211" s="36">
        <f t="shared" si="40"/>
        <v>1.3035555555555556</v>
      </c>
      <c r="W211" s="36">
        <f t="shared" si="40"/>
        <v>1.1275555555555556</v>
      </c>
      <c r="X211" s="36">
        <f t="shared" si="40"/>
        <v>1.2626666666666666</v>
      </c>
      <c r="Y211" s="36">
        <f t="shared" si="40"/>
        <v>1.288888888888889</v>
      </c>
      <c r="Z211" s="36">
        <f t="shared" si="40"/>
        <v>1.1902222222222223</v>
      </c>
      <c r="AA211" s="36">
        <f t="shared" si="40"/>
        <v>0</v>
      </c>
      <c r="AB211" s="36">
        <f t="shared" si="40"/>
        <v>1.2364444444444445</v>
      </c>
      <c r="AC211" s="36">
        <f t="shared" si="40"/>
        <v>1.1217777777777778</v>
      </c>
      <c r="AD211" s="36">
        <f t="shared" si="40"/>
        <v>1.1368888888888888</v>
      </c>
      <c r="AE211" s="36">
        <f t="shared" si="40"/>
        <v>0.48888888888888887</v>
      </c>
      <c r="AF211" s="36">
        <f t="shared" si="40"/>
        <v>0</v>
      </c>
      <c r="AG211" s="36">
        <f t="shared" si="40"/>
        <v>0</v>
      </c>
      <c r="AH211" s="36">
        <f t="shared" si="40"/>
        <v>0</v>
      </c>
      <c r="AI211" s="36">
        <f t="shared" si="40"/>
        <v>0</v>
      </c>
      <c r="AJ211" s="36">
        <f t="shared" si="40"/>
        <v>0</v>
      </c>
      <c r="AK211" s="36">
        <f t="shared" si="40"/>
        <v>0</v>
      </c>
      <c r="AL211" s="36">
        <f t="shared" si="40"/>
        <v>0</v>
      </c>
      <c r="AM211" s="36">
        <f t="shared" si="40"/>
        <v>0</v>
      </c>
      <c r="AN211" s="36">
        <f t="shared" si="40"/>
        <v>0</v>
      </c>
      <c r="AO211" s="36">
        <f t="shared" si="40"/>
        <v>0</v>
      </c>
      <c r="AP211" s="36">
        <f t="shared" si="40"/>
        <v>25.933555555555557</v>
      </c>
    </row>
    <row r="212" spans="2:42" s="36" customFormat="1" ht="52.5" customHeight="1" x14ac:dyDescent="0.2">
      <c r="B212" s="91"/>
      <c r="G212" s="36" t="s">
        <v>8</v>
      </c>
      <c r="H212" s="36">
        <f t="shared" ref="H212" si="41">(H210/43400)</f>
        <v>1.3442396313364056</v>
      </c>
      <c r="I212" s="36">
        <f t="shared" ref="I212" si="42">(I210/43400)</f>
        <v>1.3548387096774193</v>
      </c>
      <c r="J212" s="36">
        <f t="shared" ref="J212:AP212" si="43">(J210/43400)</f>
        <v>1.3396313364055299</v>
      </c>
      <c r="K212" s="36">
        <f t="shared" si="43"/>
        <v>0.69124423963133641</v>
      </c>
      <c r="L212" s="36">
        <f t="shared" si="43"/>
        <v>1.2331797235023041</v>
      </c>
      <c r="M212" s="36">
        <f t="shared" si="43"/>
        <v>1.3437788018433179</v>
      </c>
      <c r="N212" s="36">
        <f t="shared" si="43"/>
        <v>1.1437788018433179</v>
      </c>
      <c r="O212" s="36">
        <f t="shared" si="43"/>
        <v>1.3382488479262673</v>
      </c>
      <c r="P212" s="36">
        <f t="shared" si="43"/>
        <v>1.0018433179723503</v>
      </c>
      <c r="Q212" s="36">
        <f t="shared" si="43"/>
        <v>1.2391705069124423</v>
      </c>
      <c r="R212" s="36">
        <f t="shared" si="43"/>
        <v>1.066820276497696</v>
      </c>
      <c r="S212" s="36">
        <f t="shared" si="43"/>
        <v>0.93940092165898614</v>
      </c>
      <c r="T212" s="36">
        <f t="shared" si="43"/>
        <v>1.2442396313364055</v>
      </c>
      <c r="U212" s="36">
        <f t="shared" si="43"/>
        <v>1.0778801843317973</v>
      </c>
      <c r="V212" s="36">
        <f t="shared" si="43"/>
        <v>1.3516129032258064</v>
      </c>
      <c r="W212" s="36">
        <f t="shared" si="43"/>
        <v>1.1691244239631335</v>
      </c>
      <c r="X212" s="36">
        <f t="shared" si="43"/>
        <v>1.3092165898617512</v>
      </c>
      <c r="Y212" s="36">
        <f t="shared" si="43"/>
        <v>1.336405529953917</v>
      </c>
      <c r="Z212" s="36">
        <f t="shared" si="43"/>
        <v>1.2341013824884792</v>
      </c>
      <c r="AA212" s="36">
        <f t="shared" si="43"/>
        <v>0</v>
      </c>
      <c r="AB212" s="36">
        <f t="shared" si="43"/>
        <v>1.2820276497695853</v>
      </c>
      <c r="AC212" s="36">
        <f t="shared" si="43"/>
        <v>1.1631336405529953</v>
      </c>
      <c r="AD212" s="36">
        <f t="shared" si="43"/>
        <v>1.1788018433179723</v>
      </c>
      <c r="AE212" s="36">
        <f t="shared" si="43"/>
        <v>0.50691244239631339</v>
      </c>
      <c r="AF212" s="36">
        <f t="shared" si="43"/>
        <v>0</v>
      </c>
      <c r="AG212" s="36">
        <f t="shared" si="43"/>
        <v>0</v>
      </c>
      <c r="AH212" s="36">
        <f t="shared" si="43"/>
        <v>0</v>
      </c>
      <c r="AI212" s="36">
        <f t="shared" si="43"/>
        <v>0</v>
      </c>
      <c r="AJ212" s="36">
        <f t="shared" si="43"/>
        <v>0</v>
      </c>
      <c r="AK212" s="36">
        <f t="shared" si="43"/>
        <v>0</v>
      </c>
      <c r="AL212" s="36">
        <f t="shared" si="43"/>
        <v>0</v>
      </c>
      <c r="AM212" s="36">
        <f t="shared" si="43"/>
        <v>0</v>
      </c>
      <c r="AN212" s="36">
        <f t="shared" si="43"/>
        <v>0</v>
      </c>
      <c r="AO212" s="36">
        <f t="shared" si="43"/>
        <v>0</v>
      </c>
      <c r="AP212" s="36">
        <f t="shared" si="43"/>
        <v>26.889631336405529</v>
      </c>
    </row>
    <row r="213" spans="2:42" s="36" customFormat="1" ht="52.5" customHeight="1" x14ac:dyDescent="0.2">
      <c r="B213" s="91"/>
      <c r="G213" s="36" t="s">
        <v>127</v>
      </c>
      <c r="H213" s="36">
        <f t="shared" ref="H213" si="44">2*H211</f>
        <v>2.592888888888889</v>
      </c>
      <c r="I213" s="36">
        <f t="shared" ref="I213" si="45">2*I211</f>
        <v>2.6133333333333333</v>
      </c>
      <c r="J213" s="36">
        <f t="shared" ref="J213:AP213" si="46">2*J211</f>
        <v>2.5840000000000001</v>
      </c>
      <c r="K213" s="36">
        <f t="shared" si="46"/>
        <v>1.3333333333333333</v>
      </c>
      <c r="L213" s="36">
        <f t="shared" si="46"/>
        <v>2.3786666666666667</v>
      </c>
      <c r="M213" s="36">
        <f t="shared" si="46"/>
        <v>2.5920000000000001</v>
      </c>
      <c r="N213" s="36">
        <f t="shared" si="46"/>
        <v>2.2062222222222223</v>
      </c>
      <c r="O213" s="36">
        <f t="shared" si="46"/>
        <v>2.5813333333333333</v>
      </c>
      <c r="P213" s="36">
        <f t="shared" si="46"/>
        <v>1.9324444444444444</v>
      </c>
      <c r="Q213" s="36">
        <f t="shared" si="46"/>
        <v>2.390222222222222</v>
      </c>
      <c r="R213" s="36">
        <f t="shared" si="46"/>
        <v>2.0577777777777779</v>
      </c>
      <c r="S213" s="36">
        <f t="shared" si="46"/>
        <v>1.8120000000000001</v>
      </c>
      <c r="T213" s="36">
        <f t="shared" si="46"/>
        <v>2.4</v>
      </c>
      <c r="U213" s="36">
        <f t="shared" si="46"/>
        <v>2.0791111111111111</v>
      </c>
      <c r="V213" s="36">
        <f t="shared" si="46"/>
        <v>2.6071111111111112</v>
      </c>
      <c r="W213" s="36">
        <f t="shared" si="46"/>
        <v>2.2551111111111113</v>
      </c>
      <c r="X213" s="36">
        <f t="shared" si="46"/>
        <v>2.5253333333333332</v>
      </c>
      <c r="Y213" s="36">
        <f t="shared" si="46"/>
        <v>2.5777777777777779</v>
      </c>
      <c r="Z213" s="36">
        <f t="shared" si="46"/>
        <v>2.3804444444444446</v>
      </c>
      <c r="AA213" s="36">
        <f t="shared" si="46"/>
        <v>0</v>
      </c>
      <c r="AB213" s="36">
        <f t="shared" si="46"/>
        <v>2.4728888888888889</v>
      </c>
      <c r="AC213" s="36">
        <f t="shared" si="46"/>
        <v>2.2435555555555555</v>
      </c>
      <c r="AD213" s="36">
        <f t="shared" si="46"/>
        <v>2.2737777777777777</v>
      </c>
      <c r="AE213" s="36">
        <f t="shared" si="46"/>
        <v>0.97777777777777775</v>
      </c>
      <c r="AF213" s="36">
        <f t="shared" si="46"/>
        <v>0</v>
      </c>
      <c r="AG213" s="36">
        <f t="shared" si="46"/>
        <v>0</v>
      </c>
      <c r="AH213" s="36">
        <f t="shared" si="46"/>
        <v>0</v>
      </c>
      <c r="AI213" s="36">
        <f t="shared" si="46"/>
        <v>0</v>
      </c>
      <c r="AJ213" s="36">
        <f t="shared" si="46"/>
        <v>0</v>
      </c>
      <c r="AK213" s="36">
        <f t="shared" si="46"/>
        <v>0</v>
      </c>
      <c r="AL213" s="36">
        <f t="shared" si="46"/>
        <v>0</v>
      </c>
      <c r="AM213" s="36">
        <f t="shared" si="46"/>
        <v>0</v>
      </c>
      <c r="AN213" s="36">
        <f t="shared" si="46"/>
        <v>0</v>
      </c>
      <c r="AO213" s="36">
        <f t="shared" si="46"/>
        <v>0</v>
      </c>
      <c r="AP213" s="36">
        <f t="shared" si="46"/>
        <v>51.867111111111114</v>
      </c>
    </row>
    <row r="214" spans="2:42" s="36" customFormat="1" ht="56.25" customHeight="1" x14ac:dyDescent="0.2">
      <c r="B214" s="91"/>
      <c r="G214" s="36" t="s">
        <v>128</v>
      </c>
      <c r="H214" s="36">
        <f>SUM(H210/64000)</f>
        <v>0.91156250000000005</v>
      </c>
      <c r="I214" s="36">
        <f>SUM(I210/64000)</f>
        <v>0.91874999999999996</v>
      </c>
      <c r="J214" s="36">
        <f t="shared" ref="J214:AP214" si="47">SUM(J210/64000)</f>
        <v>0.90843750000000001</v>
      </c>
      <c r="K214" s="36">
        <f t="shared" si="47"/>
        <v>0.46875</v>
      </c>
      <c r="L214" s="36">
        <f t="shared" si="47"/>
        <v>0.83625000000000005</v>
      </c>
      <c r="M214" s="36">
        <f t="shared" si="47"/>
        <v>0.91125</v>
      </c>
      <c r="N214" s="36">
        <f t="shared" si="47"/>
        <v>0.77562500000000001</v>
      </c>
      <c r="O214" s="36">
        <f t="shared" si="47"/>
        <v>0.90749999999999997</v>
      </c>
      <c r="P214" s="36">
        <f t="shared" si="47"/>
        <v>0.67937499999999995</v>
      </c>
      <c r="Q214" s="36">
        <f t="shared" si="47"/>
        <v>0.84031250000000002</v>
      </c>
      <c r="R214" s="36">
        <f t="shared" si="47"/>
        <v>0.72343749999999996</v>
      </c>
      <c r="S214" s="36">
        <f t="shared" si="47"/>
        <v>0.63703125000000005</v>
      </c>
      <c r="T214" s="36">
        <f t="shared" si="47"/>
        <v>0.84375</v>
      </c>
      <c r="U214" s="36">
        <f t="shared" si="47"/>
        <v>0.73093750000000002</v>
      </c>
      <c r="V214" s="36">
        <f t="shared" si="47"/>
        <v>0.91656249999999995</v>
      </c>
      <c r="W214" s="36">
        <f t="shared" si="47"/>
        <v>0.79281250000000003</v>
      </c>
      <c r="X214" s="36">
        <f t="shared" si="47"/>
        <v>0.8878125</v>
      </c>
      <c r="Y214" s="36">
        <f t="shared" si="47"/>
        <v>0.90625</v>
      </c>
      <c r="Z214" s="36">
        <f t="shared" si="47"/>
        <v>0.83687500000000004</v>
      </c>
      <c r="AA214" s="36">
        <f t="shared" si="47"/>
        <v>0</v>
      </c>
      <c r="AB214" s="36">
        <f t="shared" si="47"/>
        <v>0.86937500000000001</v>
      </c>
      <c r="AC214" s="36">
        <f t="shared" si="47"/>
        <v>0.78874999999999995</v>
      </c>
      <c r="AD214" s="36">
        <f t="shared" si="47"/>
        <v>0.79937499999999995</v>
      </c>
      <c r="AE214" s="36">
        <f t="shared" si="47"/>
        <v>0.34375</v>
      </c>
      <c r="AF214" s="36">
        <f t="shared" si="47"/>
        <v>0</v>
      </c>
      <c r="AG214" s="36">
        <f t="shared" si="47"/>
        <v>0</v>
      </c>
      <c r="AH214" s="36">
        <f t="shared" si="47"/>
        <v>0</v>
      </c>
      <c r="AI214" s="36">
        <f t="shared" si="47"/>
        <v>0</v>
      </c>
      <c r="AJ214" s="36">
        <f t="shared" si="47"/>
        <v>0</v>
      </c>
      <c r="AK214" s="36">
        <f t="shared" si="47"/>
        <v>0</v>
      </c>
      <c r="AL214" s="36">
        <f t="shared" si="47"/>
        <v>0</v>
      </c>
      <c r="AM214" s="36">
        <f t="shared" si="47"/>
        <v>0</v>
      </c>
      <c r="AN214" s="36">
        <f t="shared" si="47"/>
        <v>0</v>
      </c>
      <c r="AO214" s="36">
        <f t="shared" si="47"/>
        <v>0</v>
      </c>
      <c r="AP214" s="36">
        <f t="shared" si="47"/>
        <v>18.23453125</v>
      </c>
    </row>
    <row r="215" spans="2:42" s="36" customFormat="1" ht="56.25" customHeight="1" x14ac:dyDescent="0.2">
      <c r="B215" s="91"/>
      <c r="G215" s="36" t="s">
        <v>129</v>
      </c>
      <c r="H215" s="36">
        <f>SUM(H210/50100)</f>
        <v>1.1644710578842314</v>
      </c>
      <c r="I215" s="36">
        <f>SUM(I210/50100)</f>
        <v>1.1736526946107784</v>
      </c>
      <c r="J215" s="36">
        <f t="shared" ref="J215:AP215" si="48">SUM(J210/50100)</f>
        <v>1.1604790419161677</v>
      </c>
      <c r="K215" s="36">
        <f t="shared" si="48"/>
        <v>0.59880239520958078</v>
      </c>
      <c r="L215" s="36">
        <f t="shared" si="48"/>
        <v>1.0682634730538922</v>
      </c>
      <c r="M215" s="36">
        <f t="shared" si="48"/>
        <v>1.164071856287425</v>
      </c>
      <c r="N215" s="36">
        <f t="shared" si="48"/>
        <v>0.99081836327345307</v>
      </c>
      <c r="O215" s="36">
        <f t="shared" si="48"/>
        <v>1.1592814371257485</v>
      </c>
      <c r="P215" s="36">
        <f t="shared" si="48"/>
        <v>0.86786427145708578</v>
      </c>
      <c r="Q215" s="36">
        <f t="shared" si="48"/>
        <v>1.0734530938123752</v>
      </c>
      <c r="R215" s="36">
        <f t="shared" si="48"/>
        <v>0.92415169660678642</v>
      </c>
      <c r="S215" s="36">
        <f t="shared" si="48"/>
        <v>0.81377245508982032</v>
      </c>
      <c r="T215" s="36">
        <f t="shared" si="48"/>
        <v>1.0778443113772456</v>
      </c>
      <c r="U215" s="36">
        <f t="shared" si="48"/>
        <v>0.93373253493013975</v>
      </c>
      <c r="V215" s="36">
        <f t="shared" si="48"/>
        <v>1.1708582834331338</v>
      </c>
      <c r="W215" s="36">
        <f t="shared" si="48"/>
        <v>1.0127744510978043</v>
      </c>
      <c r="X215" s="36">
        <f t="shared" si="48"/>
        <v>1.1341317365269461</v>
      </c>
      <c r="Y215" s="36">
        <f t="shared" si="48"/>
        <v>1.1576846307385229</v>
      </c>
      <c r="Z215" s="36">
        <f t="shared" si="48"/>
        <v>1.069061876247505</v>
      </c>
      <c r="AA215" s="36">
        <f t="shared" si="48"/>
        <v>0</v>
      </c>
      <c r="AB215" s="36">
        <f t="shared" si="48"/>
        <v>1.1105788423153693</v>
      </c>
      <c r="AC215" s="36">
        <f t="shared" si="48"/>
        <v>1.0075848303393213</v>
      </c>
      <c r="AD215" s="36">
        <f t="shared" si="48"/>
        <v>1.0211576846307384</v>
      </c>
      <c r="AE215" s="36">
        <f t="shared" si="48"/>
        <v>0.43912175648702595</v>
      </c>
      <c r="AF215" s="36">
        <f t="shared" si="48"/>
        <v>0</v>
      </c>
      <c r="AG215" s="36">
        <f t="shared" si="48"/>
        <v>0</v>
      </c>
      <c r="AH215" s="36">
        <f t="shared" si="48"/>
        <v>0</v>
      </c>
      <c r="AI215" s="36">
        <f t="shared" si="48"/>
        <v>0</v>
      </c>
      <c r="AJ215" s="36">
        <f t="shared" si="48"/>
        <v>0</v>
      </c>
      <c r="AK215" s="36">
        <f t="shared" si="48"/>
        <v>0</v>
      </c>
      <c r="AL215" s="36">
        <f t="shared" si="48"/>
        <v>0</v>
      </c>
      <c r="AM215" s="36">
        <f t="shared" si="48"/>
        <v>0</v>
      </c>
      <c r="AN215" s="36">
        <f t="shared" si="48"/>
        <v>0</v>
      </c>
      <c r="AO215" s="36">
        <f t="shared" si="48"/>
        <v>0</v>
      </c>
      <c r="AP215" s="36">
        <f t="shared" si="48"/>
        <v>23.293612774451098</v>
      </c>
    </row>
    <row r="216" spans="2:42" s="36" customFormat="1" ht="52.5" customHeight="1" x14ac:dyDescent="0.2">
      <c r="B216" s="91"/>
      <c r="AH216" s="560"/>
    </row>
    <row r="217" spans="2:42" s="36" customFormat="1" ht="52.5" customHeight="1" x14ac:dyDescent="0.2">
      <c r="B217" s="91"/>
      <c r="AH217" s="560"/>
    </row>
    <row r="218" spans="2:42" s="36" customFormat="1" ht="52.5" customHeight="1" x14ac:dyDescent="0.2">
      <c r="B218" s="91"/>
      <c r="AH218" s="560"/>
    </row>
    <row r="219" spans="2:42" s="36" customFormat="1" ht="52.5" customHeight="1" x14ac:dyDescent="0.2">
      <c r="B219" s="91"/>
      <c r="AH219" s="560"/>
    </row>
    <row r="220" spans="2:42" s="36" customFormat="1" ht="52.5" customHeight="1" x14ac:dyDescent="0.2">
      <c r="B220" s="91"/>
      <c r="AH220" s="560"/>
    </row>
    <row r="221" spans="2:42" s="36" customFormat="1" ht="52.5" customHeight="1" x14ac:dyDescent="0.2">
      <c r="B221" s="91"/>
      <c r="AH221" s="560"/>
    </row>
    <row r="222" spans="2:42" s="36" customFormat="1" ht="52.5" customHeight="1" x14ac:dyDescent="0.2">
      <c r="B222" s="91"/>
      <c r="AH222" s="560"/>
    </row>
    <row r="223" spans="2:42" s="36" customFormat="1" ht="52.5" customHeight="1" x14ac:dyDescent="0.2">
      <c r="B223" s="91"/>
      <c r="AH223" s="560"/>
    </row>
    <row r="224" spans="2:42" s="36" customFormat="1" ht="52.5" customHeight="1" x14ac:dyDescent="0.2">
      <c r="B224" s="91"/>
      <c r="AH224" s="560"/>
    </row>
    <row r="225" spans="2:34" s="36" customFormat="1" ht="52.5" customHeight="1" x14ac:dyDescent="0.2">
      <c r="B225" s="91"/>
      <c r="AH225" s="560"/>
    </row>
    <row r="226" spans="2:34" s="36" customFormat="1" ht="52.5" customHeight="1" x14ac:dyDescent="0.2">
      <c r="B226" s="91"/>
      <c r="AH226" s="560"/>
    </row>
    <row r="227" spans="2:34" s="36" customFormat="1" ht="52.5" customHeight="1" x14ac:dyDescent="0.2">
      <c r="B227" s="91"/>
      <c r="AH227" s="560"/>
    </row>
    <row r="228" spans="2:34" s="36" customFormat="1" ht="52.5" customHeight="1" x14ac:dyDescent="0.2">
      <c r="B228" s="91"/>
      <c r="AH228" s="560"/>
    </row>
    <row r="229" spans="2:34" s="36" customFormat="1" ht="37.5" x14ac:dyDescent="0.2">
      <c r="B229" s="91"/>
      <c r="AH229" s="560"/>
    </row>
    <row r="230" spans="2:34" s="36" customFormat="1" ht="37.5" x14ac:dyDescent="0.2">
      <c r="B230" s="91"/>
      <c r="AH230" s="560"/>
    </row>
    <row r="231" spans="2:34" s="36" customFormat="1" ht="37.5" x14ac:dyDescent="0.2">
      <c r="B231" s="91"/>
      <c r="AH231" s="560"/>
    </row>
    <row r="232" spans="2:34" s="36" customFormat="1" ht="37.5" x14ac:dyDescent="0.2">
      <c r="B232" s="91"/>
      <c r="AH232" s="560"/>
    </row>
    <row r="233" spans="2:34" s="36" customFormat="1" ht="37.5" x14ac:dyDescent="0.2">
      <c r="B233" s="91"/>
      <c r="AH233" s="560"/>
    </row>
    <row r="234" spans="2:34" s="36" customFormat="1" ht="37.5" x14ac:dyDescent="0.2">
      <c r="B234" s="91"/>
      <c r="AH234" s="560"/>
    </row>
    <row r="235" spans="2:34" s="36" customFormat="1" ht="37.5" x14ac:dyDescent="0.2">
      <c r="B235" s="91"/>
      <c r="AH235" s="560"/>
    </row>
    <row r="236" spans="2:34" s="36" customFormat="1" ht="37.5" x14ac:dyDescent="0.2">
      <c r="B236" s="91"/>
      <c r="AH236" s="560"/>
    </row>
    <row r="237" spans="2:34" s="36" customFormat="1" ht="37.5" x14ac:dyDescent="0.2">
      <c r="B237" s="91"/>
      <c r="AH237" s="560"/>
    </row>
    <row r="238" spans="2:34" s="36" customFormat="1" ht="37.5" x14ac:dyDescent="0.2">
      <c r="B238" s="91"/>
      <c r="AH238" s="560"/>
    </row>
    <row r="239" spans="2:34" x14ac:dyDescent="0.2">
      <c r="V239" s="5"/>
    </row>
    <row r="240" spans="2:34" x14ac:dyDescent="0.2">
      <c r="V240" s="5"/>
    </row>
    <row r="241" spans="22:22" x14ac:dyDescent="0.2">
      <c r="V241" s="5"/>
    </row>
    <row r="242" spans="22:22" x14ac:dyDescent="0.2">
      <c r="V242" s="5"/>
    </row>
    <row r="243" spans="22:22" x14ac:dyDescent="0.2">
      <c r="V243" s="5"/>
    </row>
    <row r="244" spans="22:22" x14ac:dyDescent="0.2">
      <c r="V244" s="5"/>
    </row>
    <row r="245" spans="22:22" x14ac:dyDescent="0.2">
      <c r="V245" s="5"/>
    </row>
    <row r="246" spans="22:22" x14ac:dyDescent="0.2">
      <c r="V246" s="5"/>
    </row>
    <row r="247" spans="22:22" x14ac:dyDescent="0.2">
      <c r="V247" s="5"/>
    </row>
    <row r="248" spans="22:22" x14ac:dyDescent="0.2">
      <c r="V248" s="5"/>
    </row>
    <row r="249" spans="22:22" x14ac:dyDescent="0.2">
      <c r="V249" s="5"/>
    </row>
    <row r="250" spans="22:22" x14ac:dyDescent="0.2">
      <c r="V250" s="5"/>
    </row>
    <row r="251" spans="22:22" x14ac:dyDescent="0.2">
      <c r="V251" s="5"/>
    </row>
    <row r="252" spans="22:22" x14ac:dyDescent="0.2">
      <c r="V252" s="5"/>
    </row>
    <row r="253" spans="22:22" x14ac:dyDescent="0.2">
      <c r="V253" s="5"/>
    </row>
    <row r="254" spans="22:22" x14ac:dyDescent="0.2">
      <c r="V254" s="5"/>
    </row>
    <row r="255" spans="22:22" x14ac:dyDescent="0.2">
      <c r="V255" s="5"/>
    </row>
    <row r="256" spans="22:22" x14ac:dyDescent="0.2">
      <c r="V256" s="5"/>
    </row>
    <row r="257" spans="22:22" x14ac:dyDescent="0.2">
      <c r="V257" s="5"/>
    </row>
    <row r="258" spans="22:22" x14ac:dyDescent="0.2">
      <c r="V258" s="5"/>
    </row>
    <row r="259" spans="22:22" x14ac:dyDescent="0.2">
      <c r="V259" s="5"/>
    </row>
    <row r="260" spans="22:22" x14ac:dyDescent="0.2">
      <c r="V260" s="5"/>
    </row>
    <row r="261" spans="22:22" x14ac:dyDescent="0.2">
      <c r="V261" s="5"/>
    </row>
    <row r="262" spans="22:22" x14ac:dyDescent="0.2">
      <c r="V262" s="5"/>
    </row>
    <row r="263" spans="22:22" x14ac:dyDescent="0.2">
      <c r="V263" s="5"/>
    </row>
    <row r="264" spans="22:22" x14ac:dyDescent="0.2">
      <c r="V264" s="5"/>
    </row>
    <row r="265" spans="22:22" x14ac:dyDescent="0.2">
      <c r="V265" s="5"/>
    </row>
    <row r="266" spans="22:22" x14ac:dyDescent="0.2">
      <c r="V266" s="5"/>
    </row>
    <row r="267" spans="22:22" x14ac:dyDescent="0.2">
      <c r="V267" s="5"/>
    </row>
    <row r="268" spans="22:22" x14ac:dyDescent="0.2">
      <c r="V268" s="5"/>
    </row>
    <row r="269" spans="22:22" x14ac:dyDescent="0.2">
      <c r="V269" s="5"/>
    </row>
    <row r="270" spans="22:22" x14ac:dyDescent="0.2">
      <c r="V270" s="5"/>
    </row>
    <row r="271" spans="22:22" x14ac:dyDescent="0.2">
      <c r="V271" s="5"/>
    </row>
    <row r="272" spans="22:22" x14ac:dyDescent="0.2">
      <c r="V272" s="5"/>
    </row>
    <row r="273" spans="22:22" x14ac:dyDescent="0.2">
      <c r="V273" s="5"/>
    </row>
    <row r="274" spans="22:22" x14ac:dyDescent="0.2">
      <c r="V274" s="5"/>
    </row>
    <row r="275" spans="22:22" x14ac:dyDescent="0.2">
      <c r="V275" s="5"/>
    </row>
    <row r="276" spans="22:22" x14ac:dyDescent="0.2">
      <c r="V276" s="5"/>
    </row>
    <row r="277" spans="22:22" x14ac:dyDescent="0.2">
      <c r="V277" s="5"/>
    </row>
    <row r="278" spans="22:22" x14ac:dyDescent="0.2">
      <c r="V278" s="5"/>
    </row>
    <row r="279" spans="22:22" x14ac:dyDescent="0.2">
      <c r="V279" s="5"/>
    </row>
    <row r="280" spans="22:22" x14ac:dyDescent="0.2">
      <c r="V280" s="5"/>
    </row>
    <row r="281" spans="22:22" x14ac:dyDescent="0.2">
      <c r="V281" s="5"/>
    </row>
    <row r="282" spans="22:22" x14ac:dyDescent="0.2">
      <c r="V282" s="5"/>
    </row>
    <row r="283" spans="22:22" x14ac:dyDescent="0.2">
      <c r="V283" s="5"/>
    </row>
    <row r="284" spans="22:22" x14ac:dyDescent="0.2">
      <c r="V284" s="5"/>
    </row>
    <row r="285" spans="22:22" x14ac:dyDescent="0.2">
      <c r="V285" s="5"/>
    </row>
    <row r="286" spans="22:22" x14ac:dyDescent="0.2">
      <c r="V286" s="5"/>
    </row>
    <row r="287" spans="22:22" x14ac:dyDescent="0.2">
      <c r="V287" s="5"/>
    </row>
    <row r="288" spans="22:22" x14ac:dyDescent="0.2">
      <c r="V288" s="5"/>
    </row>
    <row r="289" spans="22:22" x14ac:dyDescent="0.2">
      <c r="V289" s="5"/>
    </row>
    <row r="290" spans="22:22" x14ac:dyDescent="0.2">
      <c r="V290" s="5"/>
    </row>
    <row r="291" spans="22:22" x14ac:dyDescent="0.2">
      <c r="V291" s="5"/>
    </row>
    <row r="292" spans="22:22" x14ac:dyDescent="0.2">
      <c r="V292" s="5"/>
    </row>
    <row r="293" spans="22:22" x14ac:dyDescent="0.2">
      <c r="V293" s="5"/>
    </row>
    <row r="294" spans="22:22" x14ac:dyDescent="0.2">
      <c r="V294" s="5"/>
    </row>
    <row r="295" spans="22:22" x14ac:dyDescent="0.2">
      <c r="V295" s="5"/>
    </row>
    <row r="296" spans="22:22" x14ac:dyDescent="0.2">
      <c r="V296" s="5"/>
    </row>
    <row r="297" spans="22:22" x14ac:dyDescent="0.2">
      <c r="V297" s="5"/>
    </row>
    <row r="298" spans="22:22" x14ac:dyDescent="0.2">
      <c r="V298" s="5"/>
    </row>
    <row r="299" spans="22:22" x14ac:dyDescent="0.2">
      <c r="V299" s="5"/>
    </row>
    <row r="300" spans="22:22" x14ac:dyDescent="0.2">
      <c r="V300" s="5"/>
    </row>
    <row r="301" spans="22:22" x14ac:dyDescent="0.2">
      <c r="V301" s="5"/>
    </row>
    <row r="302" spans="22:22" x14ac:dyDescent="0.2">
      <c r="V302" s="5"/>
    </row>
    <row r="303" spans="22:22" x14ac:dyDescent="0.2">
      <c r="V303" s="5"/>
    </row>
    <row r="304" spans="22:22" x14ac:dyDescent="0.2">
      <c r="V304" s="5"/>
    </row>
    <row r="305" spans="9:41" x14ac:dyDescent="0.2">
      <c r="V305" s="5"/>
    </row>
    <row r="306" spans="9:41" x14ac:dyDescent="0.2">
      <c r="V306" s="5"/>
    </row>
    <row r="307" spans="9:41" x14ac:dyDescent="0.2">
      <c r="V307" s="5"/>
    </row>
    <row r="308" spans="9:41" x14ac:dyDescent="0.2">
      <c r="V308" s="5"/>
    </row>
    <row r="309" spans="9:41" x14ac:dyDescent="0.2">
      <c r="V309" s="5"/>
    </row>
    <row r="310" spans="9:41" x14ac:dyDescent="0.2">
      <c r="V310" s="5"/>
    </row>
    <row r="311" spans="9:41" x14ac:dyDescent="0.2">
      <c r="V311" s="5"/>
    </row>
    <row r="312" spans="9:41" x14ac:dyDescent="0.2">
      <c r="V312" s="5"/>
    </row>
    <row r="313" spans="9:41" x14ac:dyDescent="0.2">
      <c r="V313" s="5"/>
    </row>
    <row r="314" spans="9:41" x14ac:dyDescent="0.2">
      <c r="V314" s="5"/>
    </row>
    <row r="315" spans="9:41" x14ac:dyDescent="0.2">
      <c r="V315" s="5"/>
    </row>
    <row r="316" spans="9:41" x14ac:dyDescent="0.2">
      <c r="V316" s="5"/>
    </row>
    <row r="317" spans="9:41" x14ac:dyDescent="0.2"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V317" s="5">
        <v>24</v>
      </c>
      <c r="W317" s="5">
        <v>0</v>
      </c>
      <c r="X317" s="5">
        <v>0</v>
      </c>
      <c r="Y317" s="5">
        <v>0</v>
      </c>
      <c r="Z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58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</row>
    <row r="318" spans="9:41" x14ac:dyDescent="0.2"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V318" s="5">
        <v>8.8524590163934422E-2</v>
      </c>
      <c r="W318" s="5">
        <v>0</v>
      </c>
      <c r="X318" s="5">
        <v>0</v>
      </c>
      <c r="Y318" s="5">
        <v>0</v>
      </c>
      <c r="Z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58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</row>
    <row r="319" spans="9:41" x14ac:dyDescent="0.2">
      <c r="N319" s="5">
        <v>0.13770491803278689</v>
      </c>
      <c r="O319" s="5">
        <v>0.88524590163934425</v>
      </c>
      <c r="R319" s="5">
        <v>0.9</v>
      </c>
      <c r="S319" s="5">
        <v>0.82131147540983607</v>
      </c>
      <c r="T319" s="5">
        <v>0.95655737704918031</v>
      </c>
      <c r="V319" s="5">
        <v>1.1844262295081966</v>
      </c>
      <c r="W319" s="5">
        <v>1.2196721311475409</v>
      </c>
      <c r="X319" s="5">
        <v>0.99918032786885247</v>
      </c>
      <c r="Y319" s="5">
        <v>1.0655737704918034</v>
      </c>
      <c r="Z319" s="5">
        <v>0.91393442622950816</v>
      </c>
      <c r="AC319" s="5">
        <v>1.3598360655737705</v>
      </c>
      <c r="AD319" s="5">
        <v>0.95819672131147537</v>
      </c>
      <c r="AE319" s="5">
        <v>1.1000000000000001</v>
      </c>
      <c r="AF319" s="5">
        <v>1.1098360655737705</v>
      </c>
      <c r="AG319" s="5">
        <v>0.87786885245901636</v>
      </c>
      <c r="AH319" s="558">
        <v>0.81721311475409841</v>
      </c>
      <c r="AI319" s="5">
        <v>1.7426229508196722</v>
      </c>
      <c r="AJ319" s="5">
        <v>1.7426229508196722</v>
      </c>
      <c r="AK319" s="5">
        <v>1.7426229508196722</v>
      </c>
      <c r="AL319" s="5">
        <v>0.92950819672131146</v>
      </c>
      <c r="AM319" s="5">
        <v>1.7426229508196722</v>
      </c>
      <c r="AN319" s="5">
        <v>1.7426229508196722</v>
      </c>
      <c r="AO319" s="5">
        <v>1.7426229508196722</v>
      </c>
    </row>
    <row r="320" spans="9:41" x14ac:dyDescent="0.2">
      <c r="V320" s="5"/>
    </row>
    <row r="321" spans="22:22" x14ac:dyDescent="0.2">
      <c r="V321" s="5"/>
    </row>
    <row r="322" spans="22:22" x14ac:dyDescent="0.2">
      <c r="V322" s="5"/>
    </row>
    <row r="323" spans="22:22" x14ac:dyDescent="0.2">
      <c r="V323" s="5"/>
    </row>
    <row r="324" spans="22:22" x14ac:dyDescent="0.2">
      <c r="V324" s="5"/>
    </row>
    <row r="325" spans="22:22" x14ac:dyDescent="0.2">
      <c r="V325" s="5"/>
    </row>
    <row r="326" spans="22:22" x14ac:dyDescent="0.2">
      <c r="V326" s="5"/>
    </row>
    <row r="327" spans="22:22" x14ac:dyDescent="0.2">
      <c r="V327" s="5"/>
    </row>
    <row r="328" spans="22:22" x14ac:dyDescent="0.2">
      <c r="V328" s="5"/>
    </row>
    <row r="329" spans="22:22" x14ac:dyDescent="0.2">
      <c r="V329" s="5"/>
    </row>
    <row r="330" spans="22:22" x14ac:dyDescent="0.2">
      <c r="V330" s="5"/>
    </row>
    <row r="331" spans="22:22" x14ac:dyDescent="0.2">
      <c r="V331" s="5"/>
    </row>
    <row r="332" spans="22:22" x14ac:dyDescent="0.2">
      <c r="V332" s="5"/>
    </row>
    <row r="333" spans="22:22" x14ac:dyDescent="0.2">
      <c r="V333" s="5"/>
    </row>
    <row r="334" spans="22:22" x14ac:dyDescent="0.2">
      <c r="V334" s="5"/>
    </row>
    <row r="335" spans="22:22" x14ac:dyDescent="0.2">
      <c r="V335" s="5"/>
    </row>
    <row r="336" spans="22:22" x14ac:dyDescent="0.2">
      <c r="V336" s="5"/>
    </row>
    <row r="337" spans="22:22" x14ac:dyDescent="0.2">
      <c r="V337" s="5"/>
    </row>
    <row r="338" spans="22:22" x14ac:dyDescent="0.2">
      <c r="V338" s="5"/>
    </row>
    <row r="339" spans="22:22" x14ac:dyDescent="0.2">
      <c r="V339" s="5"/>
    </row>
    <row r="340" spans="22:22" x14ac:dyDescent="0.2">
      <c r="V340" s="5"/>
    </row>
    <row r="341" spans="22:22" x14ac:dyDescent="0.2">
      <c r="V341" s="5"/>
    </row>
    <row r="342" spans="22:22" x14ac:dyDescent="0.2">
      <c r="V342" s="5"/>
    </row>
    <row r="343" spans="22:22" x14ac:dyDescent="0.2">
      <c r="V343" s="5"/>
    </row>
    <row r="344" spans="22:22" x14ac:dyDescent="0.2">
      <c r="V344" s="5"/>
    </row>
    <row r="345" spans="22:22" x14ac:dyDescent="0.2">
      <c r="V345" s="5"/>
    </row>
    <row r="346" spans="22:22" x14ac:dyDescent="0.2">
      <c r="V346" s="5"/>
    </row>
    <row r="347" spans="22:22" x14ac:dyDescent="0.2">
      <c r="V347" s="5"/>
    </row>
    <row r="348" spans="22:22" x14ac:dyDescent="0.2">
      <c r="V348" s="5"/>
    </row>
    <row r="349" spans="22:22" x14ac:dyDescent="0.2">
      <c r="V349" s="5"/>
    </row>
    <row r="350" spans="22:22" x14ac:dyDescent="0.2">
      <c r="V350" s="5"/>
    </row>
    <row r="351" spans="22:22" x14ac:dyDescent="0.2">
      <c r="V351" s="5"/>
    </row>
    <row r="352" spans="22:22" x14ac:dyDescent="0.2">
      <c r="V352" s="5"/>
    </row>
    <row r="353" spans="22:22" x14ac:dyDescent="0.2">
      <c r="V353" s="5"/>
    </row>
    <row r="354" spans="22:22" x14ac:dyDescent="0.2">
      <c r="V354" s="5"/>
    </row>
    <row r="355" spans="22:22" x14ac:dyDescent="0.2">
      <c r="V355" s="5"/>
    </row>
    <row r="356" spans="22:22" x14ac:dyDescent="0.2">
      <c r="V356" s="5"/>
    </row>
    <row r="357" spans="22:22" x14ac:dyDescent="0.2">
      <c r="V357" s="5"/>
    </row>
    <row r="358" spans="22:22" x14ac:dyDescent="0.2">
      <c r="V358" s="5"/>
    </row>
    <row r="359" spans="22:22" x14ac:dyDescent="0.2">
      <c r="V359" s="5"/>
    </row>
    <row r="360" spans="22:22" x14ac:dyDescent="0.2">
      <c r="V360" s="5"/>
    </row>
    <row r="361" spans="22:22" x14ac:dyDescent="0.2">
      <c r="V361" s="5"/>
    </row>
    <row r="362" spans="22:22" x14ac:dyDescent="0.2">
      <c r="V362" s="5"/>
    </row>
    <row r="363" spans="22:22" x14ac:dyDescent="0.2">
      <c r="V363" s="5"/>
    </row>
    <row r="364" spans="22:22" x14ac:dyDescent="0.2">
      <c r="V364" s="5"/>
    </row>
    <row r="365" spans="22:22" x14ac:dyDescent="0.2">
      <c r="V365" s="5"/>
    </row>
    <row r="366" spans="22:22" x14ac:dyDescent="0.2">
      <c r="V366" s="5"/>
    </row>
    <row r="367" spans="22:22" x14ac:dyDescent="0.2">
      <c r="V367" s="5"/>
    </row>
    <row r="368" spans="22:22" x14ac:dyDescent="0.2">
      <c r="V368" s="5"/>
    </row>
    <row r="369" spans="22:22" x14ac:dyDescent="0.2">
      <c r="V369" s="5"/>
    </row>
    <row r="370" spans="22:22" x14ac:dyDescent="0.2">
      <c r="V370" s="5"/>
    </row>
    <row r="371" spans="22:22" x14ac:dyDescent="0.2">
      <c r="V371" s="5"/>
    </row>
    <row r="372" spans="22:22" x14ac:dyDescent="0.2">
      <c r="V372" s="5"/>
    </row>
    <row r="373" spans="22:22" x14ac:dyDescent="0.2">
      <c r="V373" s="5"/>
    </row>
    <row r="374" spans="22:22" x14ac:dyDescent="0.2">
      <c r="V374" s="5"/>
    </row>
    <row r="375" spans="22:22" x14ac:dyDescent="0.2">
      <c r="V375" s="5"/>
    </row>
    <row r="376" spans="22:22" x14ac:dyDescent="0.2">
      <c r="V376" s="5"/>
    </row>
    <row r="377" spans="22:22" x14ac:dyDescent="0.2">
      <c r="V377" s="5"/>
    </row>
    <row r="378" spans="22:22" x14ac:dyDescent="0.2">
      <c r="V378" s="5"/>
    </row>
    <row r="379" spans="22:22" x14ac:dyDescent="0.2">
      <c r="V379" s="5"/>
    </row>
    <row r="380" spans="22:22" x14ac:dyDescent="0.2">
      <c r="V380" s="5"/>
    </row>
    <row r="381" spans="22:22" x14ac:dyDescent="0.2">
      <c r="V381" s="5"/>
    </row>
    <row r="382" spans="22:22" x14ac:dyDescent="0.2">
      <c r="V382" s="5"/>
    </row>
    <row r="383" spans="22:22" x14ac:dyDescent="0.2">
      <c r="V383" s="5"/>
    </row>
    <row r="384" spans="22:22" x14ac:dyDescent="0.2">
      <c r="V384" s="5"/>
    </row>
    <row r="385" spans="22:22" x14ac:dyDescent="0.2">
      <c r="V385" s="5"/>
    </row>
    <row r="386" spans="22:22" x14ac:dyDescent="0.2">
      <c r="V386" s="5"/>
    </row>
    <row r="387" spans="22:22" x14ac:dyDescent="0.2">
      <c r="V387" s="5"/>
    </row>
    <row r="388" spans="22:22" x14ac:dyDescent="0.2">
      <c r="V388" s="5"/>
    </row>
    <row r="389" spans="22:22" x14ac:dyDescent="0.2">
      <c r="V389" s="5"/>
    </row>
    <row r="390" spans="22:22" x14ac:dyDescent="0.2">
      <c r="V390" s="5"/>
    </row>
    <row r="391" spans="22:22" x14ac:dyDescent="0.2">
      <c r="V391" s="5"/>
    </row>
    <row r="392" spans="22:22" x14ac:dyDescent="0.2">
      <c r="V392" s="5"/>
    </row>
    <row r="393" spans="22:22" x14ac:dyDescent="0.2">
      <c r="V393" s="5"/>
    </row>
    <row r="394" spans="22:22" x14ac:dyDescent="0.2">
      <c r="V394" s="5"/>
    </row>
    <row r="395" spans="22:22" x14ac:dyDescent="0.2">
      <c r="V395" s="5"/>
    </row>
    <row r="396" spans="22:22" x14ac:dyDescent="0.2">
      <c r="V396" s="5"/>
    </row>
    <row r="397" spans="22:22" x14ac:dyDescent="0.2">
      <c r="V397" s="5"/>
    </row>
    <row r="398" spans="22:22" x14ac:dyDescent="0.2">
      <c r="V398" s="5"/>
    </row>
    <row r="399" spans="22:22" x14ac:dyDescent="0.2">
      <c r="V399" s="5"/>
    </row>
    <row r="400" spans="22:22" x14ac:dyDescent="0.2">
      <c r="V400" s="5"/>
    </row>
    <row r="401" spans="22:22" x14ac:dyDescent="0.2">
      <c r="V401" s="5"/>
    </row>
    <row r="402" spans="22:22" x14ac:dyDescent="0.2">
      <c r="V402" s="5"/>
    </row>
    <row r="403" spans="22:22" x14ac:dyDescent="0.2">
      <c r="V403" s="5"/>
    </row>
    <row r="404" spans="22:22" x14ac:dyDescent="0.2">
      <c r="V404" s="5"/>
    </row>
    <row r="405" spans="22:22" x14ac:dyDescent="0.2">
      <c r="V405" s="5"/>
    </row>
    <row r="406" spans="22:22" x14ac:dyDescent="0.2">
      <c r="V406" s="5"/>
    </row>
    <row r="407" spans="22:22" x14ac:dyDescent="0.2">
      <c r="V407" s="5"/>
    </row>
    <row r="408" spans="22:22" x14ac:dyDescent="0.2">
      <c r="V408" s="5"/>
    </row>
    <row r="409" spans="22:22" x14ac:dyDescent="0.2">
      <c r="V409" s="5"/>
    </row>
    <row r="410" spans="22:22" x14ac:dyDescent="0.2">
      <c r="V410" s="5"/>
    </row>
    <row r="411" spans="22:22" x14ac:dyDescent="0.2">
      <c r="V411" s="5"/>
    </row>
    <row r="412" spans="22:22" x14ac:dyDescent="0.2">
      <c r="V412" s="5"/>
    </row>
    <row r="413" spans="22:22" x14ac:dyDescent="0.2">
      <c r="V413" s="5"/>
    </row>
    <row r="414" spans="22:22" x14ac:dyDescent="0.2">
      <c r="V414" s="5"/>
    </row>
    <row r="415" spans="22:22" x14ac:dyDescent="0.2">
      <c r="V415" s="5"/>
    </row>
    <row r="416" spans="22:22" x14ac:dyDescent="0.2">
      <c r="V416" s="5"/>
    </row>
    <row r="417" spans="22:22" x14ac:dyDescent="0.2">
      <c r="V417" s="5"/>
    </row>
    <row r="418" spans="22:22" x14ac:dyDescent="0.2">
      <c r="V418" s="5"/>
    </row>
    <row r="419" spans="22:22" x14ac:dyDescent="0.2">
      <c r="V419" s="5"/>
    </row>
    <row r="420" spans="22:22" x14ac:dyDescent="0.2">
      <c r="V420" s="5"/>
    </row>
    <row r="421" spans="22:22" x14ac:dyDescent="0.2">
      <c r="V421" s="5"/>
    </row>
    <row r="422" spans="22:22" x14ac:dyDescent="0.2">
      <c r="V422" s="5"/>
    </row>
    <row r="423" spans="22:22" x14ac:dyDescent="0.2">
      <c r="V423" s="5"/>
    </row>
    <row r="424" spans="22:22" x14ac:dyDescent="0.2">
      <c r="V424" s="5"/>
    </row>
    <row r="425" spans="22:22" x14ac:dyDescent="0.2">
      <c r="V425" s="5"/>
    </row>
    <row r="426" spans="22:22" x14ac:dyDescent="0.2">
      <c r="V426" s="5"/>
    </row>
    <row r="427" spans="22:22" x14ac:dyDescent="0.2">
      <c r="V427" s="5"/>
    </row>
    <row r="428" spans="22:22" x14ac:dyDescent="0.2">
      <c r="V428" s="5"/>
    </row>
    <row r="429" spans="22:22" x14ac:dyDescent="0.2">
      <c r="V429" s="5"/>
    </row>
    <row r="430" spans="22:22" x14ac:dyDescent="0.2">
      <c r="V430" s="5"/>
    </row>
    <row r="431" spans="22:22" x14ac:dyDescent="0.2">
      <c r="V431" s="5"/>
    </row>
    <row r="432" spans="22:22" x14ac:dyDescent="0.2">
      <c r="V432" s="5"/>
    </row>
    <row r="433" spans="22:22" x14ac:dyDescent="0.2">
      <c r="V433" s="5"/>
    </row>
    <row r="434" spans="22:22" x14ac:dyDescent="0.2">
      <c r="V434" s="5"/>
    </row>
    <row r="435" spans="22:22" x14ac:dyDescent="0.2">
      <c r="V435" s="5"/>
    </row>
    <row r="436" spans="22:22" x14ac:dyDescent="0.2">
      <c r="V436" s="5"/>
    </row>
    <row r="437" spans="22:22" x14ac:dyDescent="0.2">
      <c r="V437" s="5"/>
    </row>
    <row r="438" spans="22:22" x14ac:dyDescent="0.2">
      <c r="V438" s="5"/>
    </row>
    <row r="439" spans="22:22" x14ac:dyDescent="0.2">
      <c r="V439" s="5"/>
    </row>
    <row r="440" spans="22:22" x14ac:dyDescent="0.2">
      <c r="V440" s="5"/>
    </row>
    <row r="441" spans="22:22" x14ac:dyDescent="0.2">
      <c r="V441" s="5"/>
    </row>
    <row r="442" spans="22:22" x14ac:dyDescent="0.2">
      <c r="V442" s="5"/>
    </row>
    <row r="443" spans="22:22" x14ac:dyDescent="0.2">
      <c r="V443" s="5"/>
    </row>
    <row r="444" spans="22:22" x14ac:dyDescent="0.2">
      <c r="V444" s="5"/>
    </row>
    <row r="445" spans="22:22" x14ac:dyDescent="0.2">
      <c r="V445" s="5"/>
    </row>
    <row r="446" spans="22:22" x14ac:dyDescent="0.2">
      <c r="V446" s="5"/>
    </row>
    <row r="447" spans="22:22" x14ac:dyDescent="0.2">
      <c r="V447" s="5"/>
    </row>
    <row r="448" spans="22:22" x14ac:dyDescent="0.2">
      <c r="V448" s="5"/>
    </row>
    <row r="449" spans="22:22" x14ac:dyDescent="0.2">
      <c r="V449" s="5"/>
    </row>
    <row r="450" spans="22:22" x14ac:dyDescent="0.2">
      <c r="V450" s="5"/>
    </row>
    <row r="451" spans="22:22" x14ac:dyDescent="0.2">
      <c r="V451" s="5"/>
    </row>
    <row r="452" spans="22:22" x14ac:dyDescent="0.2">
      <c r="V452" s="5"/>
    </row>
    <row r="453" spans="22:22" x14ac:dyDescent="0.2">
      <c r="V453" s="5"/>
    </row>
    <row r="454" spans="22:22" x14ac:dyDescent="0.2">
      <c r="V454" s="5"/>
    </row>
    <row r="455" spans="22:22" x14ac:dyDescent="0.2">
      <c r="V455" s="5"/>
    </row>
    <row r="456" spans="22:22" x14ac:dyDescent="0.2">
      <c r="V456" s="5"/>
    </row>
    <row r="457" spans="22:22" x14ac:dyDescent="0.2">
      <c r="V457" s="5"/>
    </row>
    <row r="458" spans="22:22" x14ac:dyDescent="0.2">
      <c r="V458" s="5"/>
    </row>
    <row r="459" spans="22:22" x14ac:dyDescent="0.2">
      <c r="V459" s="5"/>
    </row>
    <row r="460" spans="22:22" x14ac:dyDescent="0.2">
      <c r="V460" s="5"/>
    </row>
    <row r="461" spans="22:22" x14ac:dyDescent="0.2">
      <c r="V461" s="5"/>
    </row>
    <row r="462" spans="22:22" x14ac:dyDescent="0.2">
      <c r="V462" s="5"/>
    </row>
    <row r="463" spans="22:22" x14ac:dyDescent="0.2">
      <c r="V463" s="5"/>
    </row>
    <row r="464" spans="22:22" x14ac:dyDescent="0.2">
      <c r="V464" s="5"/>
    </row>
    <row r="465" spans="22:22" x14ac:dyDescent="0.2">
      <c r="V465" s="5"/>
    </row>
    <row r="466" spans="22:22" x14ac:dyDescent="0.2">
      <c r="V466" s="5"/>
    </row>
    <row r="467" spans="22:22" x14ac:dyDescent="0.2">
      <c r="V467" s="5"/>
    </row>
    <row r="468" spans="22:22" x14ac:dyDescent="0.2">
      <c r="V468" s="5"/>
    </row>
    <row r="469" spans="22:22" x14ac:dyDescent="0.2">
      <c r="V469" s="5"/>
    </row>
    <row r="470" spans="22:22" x14ac:dyDescent="0.2">
      <c r="V470" s="5"/>
    </row>
    <row r="471" spans="22:22" x14ac:dyDescent="0.2">
      <c r="V471" s="5"/>
    </row>
    <row r="472" spans="22:22" x14ac:dyDescent="0.2">
      <c r="V472" s="5"/>
    </row>
    <row r="473" spans="22:22" x14ac:dyDescent="0.2">
      <c r="V473" s="5"/>
    </row>
    <row r="474" spans="22:22" x14ac:dyDescent="0.2">
      <c r="V474" s="5"/>
    </row>
    <row r="475" spans="22:22" x14ac:dyDescent="0.2">
      <c r="V475" s="5"/>
    </row>
    <row r="476" spans="22:22" x14ac:dyDescent="0.2">
      <c r="V476" s="5"/>
    </row>
    <row r="477" spans="22:22" x14ac:dyDescent="0.2">
      <c r="V477" s="5"/>
    </row>
    <row r="478" spans="22:22" x14ac:dyDescent="0.2">
      <c r="V478" s="5"/>
    </row>
    <row r="479" spans="22:22" x14ac:dyDescent="0.2">
      <c r="V479" s="5"/>
    </row>
    <row r="480" spans="22:22" x14ac:dyDescent="0.2">
      <c r="V480" s="5"/>
    </row>
    <row r="481" spans="22:22" x14ac:dyDescent="0.2">
      <c r="V481" s="5"/>
    </row>
    <row r="482" spans="22:22" x14ac:dyDescent="0.2">
      <c r="V482" s="5"/>
    </row>
    <row r="483" spans="22:22" x14ac:dyDescent="0.2">
      <c r="V483" s="5"/>
    </row>
    <row r="484" spans="22:22" x14ac:dyDescent="0.2">
      <c r="V484" s="5"/>
    </row>
    <row r="485" spans="22:22" x14ac:dyDescent="0.2">
      <c r="V485" s="5"/>
    </row>
    <row r="486" spans="22:22" x14ac:dyDescent="0.2">
      <c r="V486" s="5"/>
    </row>
    <row r="487" spans="22:22" x14ac:dyDescent="0.2">
      <c r="V487" s="5"/>
    </row>
    <row r="488" spans="22:22" x14ac:dyDescent="0.2">
      <c r="V488" s="5"/>
    </row>
    <row r="489" spans="22:22" x14ac:dyDescent="0.2">
      <c r="V489" s="5"/>
    </row>
    <row r="490" spans="22:22" x14ac:dyDescent="0.2">
      <c r="V490" s="5"/>
    </row>
    <row r="491" spans="22:22" x14ac:dyDescent="0.2">
      <c r="V491" s="5"/>
    </row>
    <row r="492" spans="22:22" x14ac:dyDescent="0.2">
      <c r="V492" s="5"/>
    </row>
    <row r="493" spans="22:22" x14ac:dyDescent="0.2">
      <c r="V493" s="5"/>
    </row>
    <row r="494" spans="22:22" x14ac:dyDescent="0.2">
      <c r="V494" s="5"/>
    </row>
    <row r="495" spans="22:22" x14ac:dyDescent="0.2">
      <c r="V495" s="5"/>
    </row>
    <row r="496" spans="22:22" x14ac:dyDescent="0.2">
      <c r="V496" s="5"/>
    </row>
    <row r="497" spans="22:22" x14ac:dyDescent="0.2">
      <c r="V497" s="5"/>
    </row>
    <row r="498" spans="22:22" x14ac:dyDescent="0.2">
      <c r="V498" s="5"/>
    </row>
    <row r="499" spans="22:22" x14ac:dyDescent="0.2">
      <c r="V499" s="5"/>
    </row>
    <row r="500" spans="22:22" x14ac:dyDescent="0.2">
      <c r="V500" s="5"/>
    </row>
    <row r="501" spans="22:22" x14ac:dyDescent="0.2">
      <c r="V501" s="5"/>
    </row>
    <row r="502" spans="22:22" x14ac:dyDescent="0.2">
      <c r="V502" s="5"/>
    </row>
    <row r="503" spans="22:22" x14ac:dyDescent="0.2">
      <c r="V503" s="5"/>
    </row>
    <row r="504" spans="22:22" x14ac:dyDescent="0.2">
      <c r="V504" s="5"/>
    </row>
    <row r="505" spans="22:22" x14ac:dyDescent="0.2">
      <c r="V505" s="5"/>
    </row>
    <row r="506" spans="22:22" x14ac:dyDescent="0.2">
      <c r="V506" s="5"/>
    </row>
    <row r="507" spans="22:22" x14ac:dyDescent="0.2">
      <c r="V507" s="5"/>
    </row>
    <row r="508" spans="22:22" x14ac:dyDescent="0.2">
      <c r="V508" s="5"/>
    </row>
    <row r="509" spans="22:22" x14ac:dyDescent="0.2">
      <c r="V509" s="5"/>
    </row>
    <row r="510" spans="22:22" x14ac:dyDescent="0.2">
      <c r="V510" s="5"/>
    </row>
    <row r="511" spans="22:22" x14ac:dyDescent="0.2">
      <c r="V511" s="5"/>
    </row>
    <row r="512" spans="22:22" x14ac:dyDescent="0.2">
      <c r="V512" s="5"/>
    </row>
    <row r="513" spans="22:22" x14ac:dyDescent="0.2">
      <c r="V513" s="5"/>
    </row>
    <row r="514" spans="22:22" x14ac:dyDescent="0.2">
      <c r="V514" s="5"/>
    </row>
    <row r="515" spans="22:22" x14ac:dyDescent="0.2">
      <c r="V515" s="5"/>
    </row>
    <row r="516" spans="22:22" x14ac:dyDescent="0.2">
      <c r="V516" s="5"/>
    </row>
    <row r="517" spans="22:22" x14ac:dyDescent="0.2">
      <c r="V517" s="5"/>
    </row>
    <row r="518" spans="22:22" x14ac:dyDescent="0.2">
      <c r="V518" s="5"/>
    </row>
    <row r="519" spans="22:22" x14ac:dyDescent="0.2">
      <c r="V519" s="5"/>
    </row>
    <row r="520" spans="22:22" x14ac:dyDescent="0.2">
      <c r="V520" s="5"/>
    </row>
    <row r="521" spans="22:22" x14ac:dyDescent="0.2">
      <c r="V521" s="5"/>
    </row>
    <row r="522" spans="22:22" x14ac:dyDescent="0.2">
      <c r="V522" s="5"/>
    </row>
    <row r="523" spans="22:22" x14ac:dyDescent="0.2">
      <c r="V523" s="5"/>
    </row>
    <row r="524" spans="22:22" x14ac:dyDescent="0.2">
      <c r="V524" s="5"/>
    </row>
    <row r="525" spans="22:22" x14ac:dyDescent="0.2">
      <c r="V525" s="5"/>
    </row>
    <row r="526" spans="22:22" x14ac:dyDescent="0.2">
      <c r="V526" s="5"/>
    </row>
    <row r="527" spans="22:22" x14ac:dyDescent="0.2">
      <c r="V527" s="5"/>
    </row>
    <row r="528" spans="22:22" x14ac:dyDescent="0.2">
      <c r="V528" s="5"/>
    </row>
    <row r="529" spans="22:22" x14ac:dyDescent="0.2">
      <c r="V529" s="5"/>
    </row>
    <row r="530" spans="22:22" x14ac:dyDescent="0.2">
      <c r="V530" s="5"/>
    </row>
    <row r="531" spans="22:22" x14ac:dyDescent="0.2">
      <c r="V531" s="5"/>
    </row>
    <row r="532" spans="22:22" x14ac:dyDescent="0.2">
      <c r="V532" s="5"/>
    </row>
    <row r="533" spans="22:22" x14ac:dyDescent="0.2">
      <c r="V533" s="5"/>
    </row>
    <row r="534" spans="22:22" x14ac:dyDescent="0.2">
      <c r="V534" s="5"/>
    </row>
    <row r="535" spans="22:22" x14ac:dyDescent="0.2">
      <c r="V535" s="5"/>
    </row>
    <row r="536" spans="22:22" x14ac:dyDescent="0.2">
      <c r="V536" s="5"/>
    </row>
    <row r="537" spans="22:22" x14ac:dyDescent="0.2">
      <c r="V537" s="5"/>
    </row>
    <row r="538" spans="22:22" x14ac:dyDescent="0.2">
      <c r="V538" s="5"/>
    </row>
    <row r="539" spans="22:22" x14ac:dyDescent="0.2">
      <c r="V539" s="5"/>
    </row>
    <row r="540" spans="22:22" x14ac:dyDescent="0.2">
      <c r="V540" s="5"/>
    </row>
    <row r="541" spans="22:22" x14ac:dyDescent="0.2">
      <c r="V541" s="5"/>
    </row>
    <row r="542" spans="22:22" x14ac:dyDescent="0.2">
      <c r="V542" s="5"/>
    </row>
    <row r="543" spans="22:22" x14ac:dyDescent="0.2">
      <c r="V543" s="5"/>
    </row>
    <row r="544" spans="22:22" x14ac:dyDescent="0.2">
      <c r="V544" s="5"/>
    </row>
    <row r="545" spans="22:22" x14ac:dyDescent="0.2">
      <c r="V545" s="5"/>
    </row>
    <row r="546" spans="22:22" x14ac:dyDescent="0.2">
      <c r="V546" s="5"/>
    </row>
    <row r="547" spans="22:22" x14ac:dyDescent="0.2">
      <c r="V547" s="5"/>
    </row>
    <row r="548" spans="22:22" x14ac:dyDescent="0.2">
      <c r="V548" s="5"/>
    </row>
    <row r="549" spans="22:22" x14ac:dyDescent="0.2">
      <c r="V549" s="5"/>
    </row>
    <row r="550" spans="22:22" x14ac:dyDescent="0.2">
      <c r="V550" s="5"/>
    </row>
    <row r="551" spans="22:22" x14ac:dyDescent="0.2">
      <c r="V551" s="5"/>
    </row>
    <row r="552" spans="22:22" x14ac:dyDescent="0.2">
      <c r="V552" s="5"/>
    </row>
    <row r="553" spans="22:22" x14ac:dyDescent="0.2">
      <c r="V553" s="5"/>
    </row>
    <row r="554" spans="22:22" x14ac:dyDescent="0.2">
      <c r="V554" s="5"/>
    </row>
    <row r="555" spans="22:22" x14ac:dyDescent="0.2">
      <c r="V555" s="5"/>
    </row>
    <row r="556" spans="22:22" x14ac:dyDescent="0.2">
      <c r="V556" s="5"/>
    </row>
    <row r="557" spans="22:22" x14ac:dyDescent="0.2">
      <c r="V557" s="5"/>
    </row>
    <row r="558" spans="22:22" x14ac:dyDescent="0.2">
      <c r="V558" s="5"/>
    </row>
    <row r="559" spans="22:22" x14ac:dyDescent="0.2">
      <c r="V559" s="5"/>
    </row>
    <row r="560" spans="22:22" x14ac:dyDescent="0.2">
      <c r="V560" s="5"/>
    </row>
    <row r="561" spans="22:22" x14ac:dyDescent="0.2">
      <c r="V561" s="5"/>
    </row>
    <row r="562" spans="22:22" x14ac:dyDescent="0.2">
      <c r="V562" s="5"/>
    </row>
    <row r="563" spans="22:22" x14ac:dyDescent="0.2">
      <c r="V563" s="5"/>
    </row>
    <row r="564" spans="22:22" x14ac:dyDescent="0.2">
      <c r="V564" s="5"/>
    </row>
    <row r="565" spans="22:22" x14ac:dyDescent="0.2">
      <c r="V565" s="5"/>
    </row>
    <row r="566" spans="22:22" x14ac:dyDescent="0.2">
      <c r="V566" s="5"/>
    </row>
    <row r="567" spans="22:22" x14ac:dyDescent="0.2">
      <c r="V567" s="5"/>
    </row>
    <row r="568" spans="22:22" x14ac:dyDescent="0.2">
      <c r="V568" s="5"/>
    </row>
    <row r="569" spans="22:22" x14ac:dyDescent="0.2">
      <c r="V569" s="5"/>
    </row>
    <row r="570" spans="22:22" x14ac:dyDescent="0.2">
      <c r="V570" s="5"/>
    </row>
    <row r="571" spans="22:22" x14ac:dyDescent="0.2">
      <c r="V571" s="5"/>
    </row>
    <row r="572" spans="22:22" x14ac:dyDescent="0.2">
      <c r="V572" s="5"/>
    </row>
    <row r="573" spans="22:22" x14ac:dyDescent="0.2">
      <c r="V573" s="5"/>
    </row>
    <row r="574" spans="22:22" x14ac:dyDescent="0.2">
      <c r="V574" s="5"/>
    </row>
    <row r="575" spans="22:22" x14ac:dyDescent="0.2">
      <c r="V575" s="5"/>
    </row>
    <row r="576" spans="22:22" x14ac:dyDescent="0.2">
      <c r="V576" s="5"/>
    </row>
    <row r="577" spans="22:22" x14ac:dyDescent="0.2">
      <c r="V577" s="5"/>
    </row>
    <row r="578" spans="22:22" x14ac:dyDescent="0.2">
      <c r="V578" s="5"/>
    </row>
    <row r="579" spans="22:22" x14ac:dyDescent="0.2">
      <c r="V579" s="5"/>
    </row>
    <row r="580" spans="22:22" x14ac:dyDescent="0.2">
      <c r="V580" s="5"/>
    </row>
    <row r="581" spans="22:22" x14ac:dyDescent="0.2">
      <c r="V581" s="5"/>
    </row>
    <row r="582" spans="22:22" x14ac:dyDescent="0.2">
      <c r="V582" s="5"/>
    </row>
    <row r="583" spans="22:22" x14ac:dyDescent="0.2">
      <c r="V583" s="5"/>
    </row>
    <row r="584" spans="22:22" x14ac:dyDescent="0.2">
      <c r="V584" s="5"/>
    </row>
    <row r="585" spans="22:22" x14ac:dyDescent="0.2">
      <c r="V585" s="5"/>
    </row>
    <row r="586" spans="22:22" x14ac:dyDescent="0.2">
      <c r="V586" s="5"/>
    </row>
    <row r="587" spans="22:22" x14ac:dyDescent="0.2">
      <c r="V587" s="5"/>
    </row>
    <row r="588" spans="22:22" x14ac:dyDescent="0.2">
      <c r="V588" s="5"/>
    </row>
    <row r="589" spans="22:22" x14ac:dyDescent="0.2">
      <c r="V589" s="5"/>
    </row>
    <row r="590" spans="22:22" x14ac:dyDescent="0.2">
      <c r="V590" s="5"/>
    </row>
    <row r="591" spans="22:22" x14ac:dyDescent="0.2">
      <c r="V591" s="5"/>
    </row>
    <row r="592" spans="22:22" x14ac:dyDescent="0.2">
      <c r="V592" s="5"/>
    </row>
    <row r="593" spans="22:22" x14ac:dyDescent="0.2">
      <c r="V593" s="5"/>
    </row>
    <row r="594" spans="22:22" x14ac:dyDescent="0.2">
      <c r="V594" s="5"/>
    </row>
    <row r="595" spans="22:22" x14ac:dyDescent="0.2">
      <c r="V595" s="5"/>
    </row>
    <row r="596" spans="22:22" x14ac:dyDescent="0.2">
      <c r="V596" s="5"/>
    </row>
    <row r="597" spans="22:22" x14ac:dyDescent="0.2">
      <c r="V597" s="5"/>
    </row>
    <row r="598" spans="22:22" x14ac:dyDescent="0.2">
      <c r="V598" s="5"/>
    </row>
    <row r="599" spans="22:22" x14ac:dyDescent="0.2">
      <c r="V599" s="5"/>
    </row>
    <row r="600" spans="22:22" x14ac:dyDescent="0.2">
      <c r="V600" s="5"/>
    </row>
    <row r="601" spans="22:22" x14ac:dyDescent="0.2">
      <c r="V601" s="5"/>
    </row>
    <row r="602" spans="22:22" x14ac:dyDescent="0.2">
      <c r="V602" s="5"/>
    </row>
    <row r="603" spans="22:22" x14ac:dyDescent="0.2">
      <c r="V603" s="5"/>
    </row>
    <row r="604" spans="22:22" x14ac:dyDescent="0.2">
      <c r="V604" s="5"/>
    </row>
    <row r="605" spans="22:22" x14ac:dyDescent="0.2">
      <c r="V605" s="5"/>
    </row>
    <row r="606" spans="22:22" x14ac:dyDescent="0.2">
      <c r="V606" s="5"/>
    </row>
    <row r="607" spans="22:22" x14ac:dyDescent="0.2">
      <c r="V607" s="5"/>
    </row>
    <row r="608" spans="22:22" x14ac:dyDescent="0.2">
      <c r="V608" s="5"/>
    </row>
    <row r="609" spans="22:22" x14ac:dyDescent="0.2">
      <c r="V609" s="5"/>
    </row>
    <row r="610" spans="22:22" x14ac:dyDescent="0.2">
      <c r="V610" s="5"/>
    </row>
    <row r="611" spans="22:22" x14ac:dyDescent="0.2">
      <c r="V611" s="5"/>
    </row>
    <row r="612" spans="22:22" x14ac:dyDescent="0.2">
      <c r="V612" s="5"/>
    </row>
    <row r="613" spans="22:22" x14ac:dyDescent="0.2">
      <c r="V613" s="5"/>
    </row>
    <row r="614" spans="22:22" x14ac:dyDescent="0.2">
      <c r="V614" s="5"/>
    </row>
    <row r="615" spans="22:22" x14ac:dyDescent="0.2">
      <c r="V615" s="5"/>
    </row>
    <row r="616" spans="22:22" x14ac:dyDescent="0.2">
      <c r="V616" s="5"/>
    </row>
    <row r="617" spans="22:22" x14ac:dyDescent="0.2">
      <c r="V617" s="5"/>
    </row>
    <row r="618" spans="22:22" x14ac:dyDescent="0.2">
      <c r="V618" s="5"/>
    </row>
    <row r="619" spans="22:22" x14ac:dyDescent="0.2">
      <c r="V619" s="5"/>
    </row>
    <row r="620" spans="22:22" x14ac:dyDescent="0.2">
      <c r="V620" s="5"/>
    </row>
    <row r="621" spans="22:22" x14ac:dyDescent="0.2">
      <c r="V621" s="5"/>
    </row>
    <row r="622" spans="22:22" x14ac:dyDescent="0.2">
      <c r="V622" s="5"/>
    </row>
    <row r="623" spans="22:22" x14ac:dyDescent="0.2">
      <c r="V623" s="5"/>
    </row>
    <row r="624" spans="22:22" x14ac:dyDescent="0.2">
      <c r="V624" s="5"/>
    </row>
    <row r="625" spans="22:22" x14ac:dyDescent="0.2">
      <c r="V625" s="5"/>
    </row>
    <row r="626" spans="22:22" x14ac:dyDescent="0.2">
      <c r="V626" s="5"/>
    </row>
    <row r="627" spans="22:22" x14ac:dyDescent="0.2">
      <c r="V627" s="5"/>
    </row>
    <row r="628" spans="22:22" x14ac:dyDescent="0.2">
      <c r="V628" s="5"/>
    </row>
    <row r="629" spans="22:22" x14ac:dyDescent="0.2">
      <c r="V629" s="5"/>
    </row>
    <row r="630" spans="22:22" x14ac:dyDescent="0.2">
      <c r="V630" s="5"/>
    </row>
    <row r="631" spans="22:22" x14ac:dyDescent="0.2">
      <c r="V631" s="5"/>
    </row>
    <row r="632" spans="22:22" x14ac:dyDescent="0.2">
      <c r="V632" s="5"/>
    </row>
    <row r="633" spans="22:22" x14ac:dyDescent="0.2">
      <c r="V633" s="5"/>
    </row>
    <row r="634" spans="22:22" x14ac:dyDescent="0.2">
      <c r="V634" s="5"/>
    </row>
    <row r="635" spans="22:22" x14ac:dyDescent="0.2">
      <c r="V635" s="5"/>
    </row>
    <row r="636" spans="22:22" x14ac:dyDescent="0.2">
      <c r="V636" s="5"/>
    </row>
    <row r="637" spans="22:22" x14ac:dyDescent="0.2">
      <c r="V637" s="5"/>
    </row>
    <row r="638" spans="22:22" x14ac:dyDescent="0.2">
      <c r="V638" s="5"/>
    </row>
    <row r="639" spans="22:22" x14ac:dyDescent="0.2">
      <c r="V639" s="5"/>
    </row>
    <row r="640" spans="22:22" x14ac:dyDescent="0.2">
      <c r="V640" s="5"/>
    </row>
    <row r="641" spans="22:22" x14ac:dyDescent="0.2">
      <c r="V641" s="5"/>
    </row>
    <row r="642" spans="22:22" x14ac:dyDescent="0.2">
      <c r="V642" s="5"/>
    </row>
    <row r="643" spans="22:22" x14ac:dyDescent="0.2">
      <c r="V643" s="5"/>
    </row>
    <row r="644" spans="22:22" x14ac:dyDescent="0.2">
      <c r="V644" s="5"/>
    </row>
    <row r="645" spans="22:22" x14ac:dyDescent="0.2">
      <c r="V645" s="5"/>
    </row>
    <row r="646" spans="22:22" x14ac:dyDescent="0.2">
      <c r="V646" s="5"/>
    </row>
    <row r="647" spans="22:22" x14ac:dyDescent="0.2">
      <c r="V647" s="5"/>
    </row>
    <row r="648" spans="22:22" x14ac:dyDescent="0.2">
      <c r="V648" s="5"/>
    </row>
    <row r="649" spans="22:22" x14ac:dyDescent="0.2">
      <c r="V649" s="5"/>
    </row>
    <row r="650" spans="22:22" x14ac:dyDescent="0.2">
      <c r="V650" s="5"/>
    </row>
    <row r="651" spans="22:22" x14ac:dyDescent="0.2">
      <c r="V651" s="5"/>
    </row>
    <row r="652" spans="22:22" x14ac:dyDescent="0.2">
      <c r="V652" s="5"/>
    </row>
    <row r="653" spans="22:22" x14ac:dyDescent="0.2">
      <c r="V653" s="5"/>
    </row>
    <row r="654" spans="22:22" x14ac:dyDescent="0.2">
      <c r="V654" s="5"/>
    </row>
    <row r="655" spans="22:22" x14ac:dyDescent="0.2">
      <c r="V655" s="5"/>
    </row>
    <row r="656" spans="22:22" x14ac:dyDescent="0.2">
      <c r="V656" s="5"/>
    </row>
    <row r="657" spans="22:22" x14ac:dyDescent="0.2">
      <c r="V657" s="5"/>
    </row>
    <row r="658" spans="22:22" x14ac:dyDescent="0.2">
      <c r="V658" s="5"/>
    </row>
    <row r="659" spans="22:22" x14ac:dyDescent="0.2">
      <c r="V659" s="5"/>
    </row>
    <row r="660" spans="22:22" x14ac:dyDescent="0.2">
      <c r="V660" s="5"/>
    </row>
    <row r="661" spans="22:22" x14ac:dyDescent="0.2">
      <c r="V661" s="5"/>
    </row>
    <row r="662" spans="22:22" x14ac:dyDescent="0.2">
      <c r="V662" s="5"/>
    </row>
    <row r="663" spans="22:22" x14ac:dyDescent="0.2">
      <c r="V663" s="5"/>
    </row>
    <row r="664" spans="22:22" x14ac:dyDescent="0.2">
      <c r="V664" s="5"/>
    </row>
    <row r="665" spans="22:22" x14ac:dyDescent="0.2">
      <c r="V665" s="5"/>
    </row>
    <row r="666" spans="22:22" x14ac:dyDescent="0.2">
      <c r="V666" s="5"/>
    </row>
    <row r="667" spans="22:22" x14ac:dyDescent="0.2">
      <c r="V667" s="5"/>
    </row>
    <row r="668" spans="22:22" x14ac:dyDescent="0.2">
      <c r="V668" s="5"/>
    </row>
    <row r="669" spans="22:22" x14ac:dyDescent="0.2">
      <c r="V669" s="5"/>
    </row>
    <row r="670" spans="22:22" x14ac:dyDescent="0.2">
      <c r="V670" s="5"/>
    </row>
    <row r="671" spans="22:22" x14ac:dyDescent="0.2">
      <c r="V671" s="5"/>
    </row>
    <row r="672" spans="22:22" x14ac:dyDescent="0.2">
      <c r="V672" s="5"/>
    </row>
    <row r="673" spans="22:22" x14ac:dyDescent="0.2">
      <c r="V673" s="5"/>
    </row>
    <row r="674" spans="22:22" x14ac:dyDescent="0.2">
      <c r="V674" s="5"/>
    </row>
    <row r="675" spans="22:22" x14ac:dyDescent="0.2">
      <c r="V675" s="5"/>
    </row>
    <row r="676" spans="22:22" x14ac:dyDescent="0.2">
      <c r="V676" s="5"/>
    </row>
    <row r="677" spans="22:22" x14ac:dyDescent="0.2">
      <c r="V677" s="5"/>
    </row>
    <row r="678" spans="22:22" x14ac:dyDescent="0.2">
      <c r="V678" s="5"/>
    </row>
    <row r="679" spans="22:22" x14ac:dyDescent="0.2">
      <c r="V679" s="5"/>
    </row>
    <row r="680" spans="22:22" x14ac:dyDescent="0.2">
      <c r="V680" s="5"/>
    </row>
    <row r="681" spans="22:22" x14ac:dyDescent="0.2">
      <c r="V681" s="5"/>
    </row>
    <row r="682" spans="22:22" x14ac:dyDescent="0.2">
      <c r="V682" s="5"/>
    </row>
    <row r="683" spans="22:22" x14ac:dyDescent="0.2">
      <c r="V683" s="5"/>
    </row>
    <row r="684" spans="22:22" x14ac:dyDescent="0.2">
      <c r="V684" s="5"/>
    </row>
    <row r="685" spans="22:22" x14ac:dyDescent="0.2">
      <c r="V685" s="5"/>
    </row>
    <row r="686" spans="22:22" x14ac:dyDescent="0.2">
      <c r="V686" s="5"/>
    </row>
    <row r="687" spans="22:22" x14ac:dyDescent="0.2">
      <c r="V687" s="5"/>
    </row>
    <row r="688" spans="22:22" x14ac:dyDescent="0.2">
      <c r="V688" s="5"/>
    </row>
    <row r="689" spans="22:22" x14ac:dyDescent="0.2">
      <c r="V689" s="5"/>
    </row>
    <row r="690" spans="22:22" x14ac:dyDescent="0.2">
      <c r="V690" s="5"/>
    </row>
    <row r="691" spans="22:22" x14ac:dyDescent="0.2">
      <c r="V691" s="5"/>
    </row>
    <row r="692" spans="22:22" x14ac:dyDescent="0.2">
      <c r="V692" s="5"/>
    </row>
    <row r="693" spans="22:22" x14ac:dyDescent="0.2">
      <c r="V693" s="5"/>
    </row>
    <row r="694" spans="22:22" x14ac:dyDescent="0.2">
      <c r="V694" s="5"/>
    </row>
    <row r="695" spans="22:22" x14ac:dyDescent="0.2">
      <c r="V695" s="5"/>
    </row>
    <row r="696" spans="22:22" x14ac:dyDescent="0.2">
      <c r="V696" s="5"/>
    </row>
    <row r="697" spans="22:22" x14ac:dyDescent="0.2">
      <c r="V697" s="5"/>
    </row>
    <row r="698" spans="22:22" x14ac:dyDescent="0.2">
      <c r="V698" s="5"/>
    </row>
    <row r="699" spans="22:22" x14ac:dyDescent="0.2">
      <c r="V699" s="5"/>
    </row>
    <row r="700" spans="22:22" x14ac:dyDescent="0.2">
      <c r="V700" s="5"/>
    </row>
    <row r="701" spans="22:22" x14ac:dyDescent="0.2">
      <c r="V701" s="5"/>
    </row>
    <row r="702" spans="22:22" x14ac:dyDescent="0.2">
      <c r="V702" s="5"/>
    </row>
    <row r="703" spans="22:22" x14ac:dyDescent="0.2">
      <c r="V703" s="5"/>
    </row>
    <row r="704" spans="22:22" x14ac:dyDescent="0.2">
      <c r="V704" s="5"/>
    </row>
    <row r="705" spans="22:22" x14ac:dyDescent="0.2">
      <c r="V705" s="5"/>
    </row>
    <row r="706" spans="22:22" x14ac:dyDescent="0.2">
      <c r="V706" s="5"/>
    </row>
    <row r="707" spans="22:22" x14ac:dyDescent="0.2">
      <c r="V707" s="5"/>
    </row>
    <row r="708" spans="22:22" x14ac:dyDescent="0.2">
      <c r="V708" s="5"/>
    </row>
    <row r="709" spans="22:22" x14ac:dyDescent="0.2">
      <c r="V709" s="5"/>
    </row>
    <row r="710" spans="22:22" x14ac:dyDescent="0.2">
      <c r="V710" s="5"/>
    </row>
    <row r="711" spans="22:22" x14ac:dyDescent="0.2">
      <c r="V711" s="5"/>
    </row>
    <row r="712" spans="22:22" x14ac:dyDescent="0.2">
      <c r="V712" s="5"/>
    </row>
    <row r="713" spans="22:22" x14ac:dyDescent="0.2">
      <c r="V713" s="5"/>
    </row>
    <row r="714" spans="22:22" x14ac:dyDescent="0.2">
      <c r="V714" s="5"/>
    </row>
    <row r="715" spans="22:22" x14ac:dyDescent="0.2">
      <c r="V715" s="5"/>
    </row>
    <row r="716" spans="22:22" x14ac:dyDescent="0.2">
      <c r="V716" s="5"/>
    </row>
    <row r="717" spans="22:22" x14ac:dyDescent="0.2">
      <c r="V717" s="5"/>
    </row>
    <row r="718" spans="22:22" x14ac:dyDescent="0.2">
      <c r="V718" s="5"/>
    </row>
    <row r="719" spans="22:22" x14ac:dyDescent="0.2">
      <c r="V719" s="5"/>
    </row>
    <row r="720" spans="22:22" x14ac:dyDescent="0.2">
      <c r="V720" s="5"/>
    </row>
    <row r="721" spans="22:22" x14ac:dyDescent="0.2">
      <c r="V721" s="5"/>
    </row>
    <row r="722" spans="22:22" x14ac:dyDescent="0.2">
      <c r="V722" s="5"/>
    </row>
    <row r="723" spans="22:22" x14ac:dyDescent="0.2">
      <c r="V723" s="5"/>
    </row>
    <row r="724" spans="22:22" x14ac:dyDescent="0.2">
      <c r="V724" s="5"/>
    </row>
    <row r="725" spans="22:22" x14ac:dyDescent="0.2">
      <c r="V725" s="5"/>
    </row>
    <row r="726" spans="22:22" x14ac:dyDescent="0.2">
      <c r="V726" s="5"/>
    </row>
    <row r="727" spans="22:22" x14ac:dyDescent="0.2">
      <c r="V727" s="5"/>
    </row>
    <row r="728" spans="22:22" x14ac:dyDescent="0.2">
      <c r="V728" s="5"/>
    </row>
    <row r="729" spans="22:22" x14ac:dyDescent="0.2">
      <c r="V729" s="5"/>
    </row>
    <row r="730" spans="22:22" x14ac:dyDescent="0.2">
      <c r="V730" s="5"/>
    </row>
    <row r="731" spans="22:22" x14ac:dyDescent="0.2">
      <c r="V731" s="5"/>
    </row>
    <row r="732" spans="22:22" x14ac:dyDescent="0.2">
      <c r="V732" s="5"/>
    </row>
    <row r="733" spans="22:22" x14ac:dyDescent="0.2">
      <c r="V733" s="5"/>
    </row>
    <row r="734" spans="22:22" x14ac:dyDescent="0.2">
      <c r="V734" s="5"/>
    </row>
    <row r="735" spans="22:22" x14ac:dyDescent="0.2">
      <c r="V735" s="5"/>
    </row>
    <row r="736" spans="22:22" x14ac:dyDescent="0.2">
      <c r="V736" s="5"/>
    </row>
    <row r="737" spans="22:22" x14ac:dyDescent="0.2">
      <c r="V737" s="5"/>
    </row>
    <row r="738" spans="22:22" x14ac:dyDescent="0.2">
      <c r="V738" s="5"/>
    </row>
    <row r="739" spans="22:22" x14ac:dyDescent="0.2">
      <c r="V739" s="5"/>
    </row>
    <row r="740" spans="22:22" x14ac:dyDescent="0.2">
      <c r="V740" s="5"/>
    </row>
    <row r="741" spans="22:22" x14ac:dyDescent="0.2">
      <c r="V741" s="5"/>
    </row>
    <row r="742" spans="22:22" x14ac:dyDescent="0.2">
      <c r="V742" s="5"/>
    </row>
    <row r="743" spans="22:22" x14ac:dyDescent="0.2">
      <c r="V743" s="5"/>
    </row>
    <row r="744" spans="22:22" x14ac:dyDescent="0.2">
      <c r="V744" s="5"/>
    </row>
    <row r="745" spans="22:22" x14ac:dyDescent="0.2">
      <c r="V745" s="5"/>
    </row>
    <row r="746" spans="22:22" x14ac:dyDescent="0.2">
      <c r="V746" s="5"/>
    </row>
    <row r="747" spans="22:22" x14ac:dyDescent="0.2">
      <c r="V747" s="5"/>
    </row>
    <row r="748" spans="22:22" x14ac:dyDescent="0.2">
      <c r="V748" s="5"/>
    </row>
    <row r="749" spans="22:22" x14ac:dyDescent="0.2">
      <c r="V749" s="5"/>
    </row>
    <row r="750" spans="22:22" x14ac:dyDescent="0.2">
      <c r="V750" s="5"/>
    </row>
    <row r="751" spans="22:22" x14ac:dyDescent="0.2">
      <c r="V751" s="5"/>
    </row>
    <row r="752" spans="22:22" x14ac:dyDescent="0.2">
      <c r="V752" s="5"/>
    </row>
    <row r="753" spans="22:22" x14ac:dyDescent="0.2">
      <c r="V753" s="5"/>
    </row>
    <row r="754" spans="22:22" x14ac:dyDescent="0.2">
      <c r="V754" s="5"/>
    </row>
    <row r="755" spans="22:22" x14ac:dyDescent="0.2">
      <c r="V755" s="5"/>
    </row>
    <row r="756" spans="22:22" x14ac:dyDescent="0.2">
      <c r="V756" s="5"/>
    </row>
    <row r="757" spans="22:22" x14ac:dyDescent="0.2">
      <c r="V757" s="5"/>
    </row>
    <row r="758" spans="22:22" x14ac:dyDescent="0.2">
      <c r="V758" s="5"/>
    </row>
    <row r="759" spans="22:22" x14ac:dyDescent="0.2">
      <c r="V759" s="5"/>
    </row>
    <row r="760" spans="22:22" x14ac:dyDescent="0.2">
      <c r="V760" s="5"/>
    </row>
    <row r="761" spans="22:22" x14ac:dyDescent="0.2">
      <c r="V761" s="5"/>
    </row>
    <row r="762" spans="22:22" x14ac:dyDescent="0.2">
      <c r="V762" s="5"/>
    </row>
    <row r="763" spans="22:22" x14ac:dyDescent="0.2">
      <c r="V763" s="5"/>
    </row>
    <row r="764" spans="22:22" x14ac:dyDescent="0.2">
      <c r="V764" s="5"/>
    </row>
    <row r="765" spans="22:22" x14ac:dyDescent="0.2">
      <c r="V765" s="5"/>
    </row>
    <row r="766" spans="22:22" x14ac:dyDescent="0.2">
      <c r="V766" s="5"/>
    </row>
    <row r="767" spans="22:22" x14ac:dyDescent="0.2">
      <c r="V767" s="5"/>
    </row>
    <row r="768" spans="22:22" x14ac:dyDescent="0.2">
      <c r="V768" s="5"/>
    </row>
    <row r="769" spans="22:22" x14ac:dyDescent="0.2">
      <c r="V769" s="5"/>
    </row>
    <row r="770" spans="22:22" x14ac:dyDescent="0.2">
      <c r="V770" s="5"/>
    </row>
    <row r="771" spans="22:22" x14ac:dyDescent="0.2">
      <c r="V771" s="5"/>
    </row>
    <row r="772" spans="22:22" x14ac:dyDescent="0.2">
      <c r="V772" s="5"/>
    </row>
    <row r="773" spans="22:22" x14ac:dyDescent="0.2">
      <c r="V773" s="5"/>
    </row>
    <row r="774" spans="22:22" x14ac:dyDescent="0.2">
      <c r="V774" s="5"/>
    </row>
    <row r="775" spans="22:22" x14ac:dyDescent="0.2">
      <c r="V775" s="5"/>
    </row>
    <row r="776" spans="22:22" x14ac:dyDescent="0.2">
      <c r="V776" s="5"/>
    </row>
    <row r="777" spans="22:22" x14ac:dyDescent="0.2">
      <c r="V777" s="5"/>
    </row>
    <row r="778" spans="22:22" x14ac:dyDescent="0.2">
      <c r="V778" s="5"/>
    </row>
    <row r="779" spans="22:22" x14ac:dyDescent="0.2">
      <c r="V779" s="5"/>
    </row>
    <row r="780" spans="22:22" x14ac:dyDescent="0.2">
      <c r="V780" s="5"/>
    </row>
    <row r="781" spans="22:22" x14ac:dyDescent="0.2">
      <c r="V781" s="5"/>
    </row>
    <row r="782" spans="22:22" x14ac:dyDescent="0.2">
      <c r="V782" s="5"/>
    </row>
    <row r="783" spans="22:22" x14ac:dyDescent="0.2">
      <c r="V783" s="5"/>
    </row>
    <row r="784" spans="22:22" x14ac:dyDescent="0.2">
      <c r="V784" s="5"/>
    </row>
    <row r="785" spans="22:22" x14ac:dyDescent="0.2">
      <c r="V785" s="5"/>
    </row>
    <row r="786" spans="22:22" x14ac:dyDescent="0.2">
      <c r="V786" s="5"/>
    </row>
    <row r="787" spans="22:22" x14ac:dyDescent="0.2">
      <c r="V787" s="5"/>
    </row>
    <row r="788" spans="22:22" x14ac:dyDescent="0.2">
      <c r="V788" s="5"/>
    </row>
    <row r="789" spans="22:22" x14ac:dyDescent="0.2">
      <c r="V789" s="5"/>
    </row>
    <row r="790" spans="22:22" x14ac:dyDescent="0.2">
      <c r="V790" s="5"/>
    </row>
    <row r="791" spans="22:22" x14ac:dyDescent="0.2">
      <c r="V791" s="5"/>
    </row>
    <row r="792" spans="22:22" x14ac:dyDescent="0.2">
      <c r="V792" s="5"/>
    </row>
    <row r="793" spans="22:22" x14ac:dyDescent="0.2">
      <c r="V793" s="5"/>
    </row>
    <row r="794" spans="22:22" x14ac:dyDescent="0.2">
      <c r="V794" s="5"/>
    </row>
    <row r="795" spans="22:22" x14ac:dyDescent="0.2">
      <c r="V795" s="5"/>
    </row>
    <row r="796" spans="22:22" x14ac:dyDescent="0.2">
      <c r="V796" s="5"/>
    </row>
    <row r="797" spans="22:22" x14ac:dyDescent="0.2">
      <c r="V797" s="5"/>
    </row>
    <row r="798" spans="22:22" x14ac:dyDescent="0.2">
      <c r="V798" s="5"/>
    </row>
    <row r="799" spans="22:22" x14ac:dyDescent="0.2">
      <c r="V799" s="5"/>
    </row>
    <row r="800" spans="22:22" x14ac:dyDescent="0.2">
      <c r="V800" s="5"/>
    </row>
    <row r="801" spans="22:22" x14ac:dyDescent="0.2">
      <c r="V801" s="5"/>
    </row>
    <row r="802" spans="22:22" x14ac:dyDescent="0.2">
      <c r="V802" s="5"/>
    </row>
    <row r="803" spans="22:22" x14ac:dyDescent="0.2">
      <c r="V803" s="5"/>
    </row>
    <row r="804" spans="22:22" x14ac:dyDescent="0.2">
      <c r="V804" s="5"/>
    </row>
    <row r="805" spans="22:22" x14ac:dyDescent="0.2">
      <c r="V805" s="5"/>
    </row>
    <row r="806" spans="22:22" x14ac:dyDescent="0.2">
      <c r="V806" s="5"/>
    </row>
    <row r="807" spans="22:22" x14ac:dyDescent="0.2">
      <c r="V807" s="5"/>
    </row>
    <row r="808" spans="22:22" x14ac:dyDescent="0.2">
      <c r="V808" s="5"/>
    </row>
    <row r="809" spans="22:22" x14ac:dyDescent="0.2">
      <c r="V809" s="5"/>
    </row>
    <row r="810" spans="22:22" x14ac:dyDescent="0.2">
      <c r="V810" s="5"/>
    </row>
    <row r="811" spans="22:22" x14ac:dyDescent="0.2">
      <c r="V811" s="5"/>
    </row>
    <row r="812" spans="22:22" x14ac:dyDescent="0.2">
      <c r="V812" s="5"/>
    </row>
    <row r="813" spans="22:22" x14ac:dyDescent="0.2">
      <c r="V813" s="5"/>
    </row>
    <row r="814" spans="22:22" x14ac:dyDescent="0.2">
      <c r="V814" s="5"/>
    </row>
    <row r="815" spans="22:22" x14ac:dyDescent="0.2">
      <c r="V815" s="5"/>
    </row>
    <row r="816" spans="22:22" x14ac:dyDescent="0.2">
      <c r="V816" s="5"/>
    </row>
    <row r="817" spans="22:22" x14ac:dyDescent="0.2">
      <c r="V817" s="5"/>
    </row>
    <row r="818" spans="22:22" x14ac:dyDescent="0.2">
      <c r="V818" s="5"/>
    </row>
    <row r="819" spans="22:22" x14ac:dyDescent="0.2">
      <c r="V819" s="5"/>
    </row>
    <row r="820" spans="22:22" x14ac:dyDescent="0.2">
      <c r="V820" s="5"/>
    </row>
    <row r="821" spans="22:22" x14ac:dyDescent="0.2">
      <c r="V821" s="5"/>
    </row>
    <row r="822" spans="22:22" x14ac:dyDescent="0.2">
      <c r="V822" s="5"/>
    </row>
    <row r="823" spans="22:22" x14ac:dyDescent="0.2">
      <c r="V823" s="5"/>
    </row>
    <row r="824" spans="22:22" x14ac:dyDescent="0.2">
      <c r="V824" s="5"/>
    </row>
    <row r="825" spans="22:22" x14ac:dyDescent="0.2">
      <c r="V825" s="5"/>
    </row>
    <row r="826" spans="22:22" x14ac:dyDescent="0.2">
      <c r="V826" s="5"/>
    </row>
    <row r="827" spans="22:22" x14ac:dyDescent="0.2">
      <c r="V827" s="5"/>
    </row>
    <row r="828" spans="22:22" x14ac:dyDescent="0.2">
      <c r="V828" s="5"/>
    </row>
    <row r="829" spans="22:22" x14ac:dyDescent="0.2">
      <c r="V829" s="5"/>
    </row>
    <row r="830" spans="22:22" x14ac:dyDescent="0.2">
      <c r="V830" s="5"/>
    </row>
    <row r="831" spans="22:22" x14ac:dyDescent="0.2">
      <c r="V831" s="5"/>
    </row>
    <row r="832" spans="22:22" x14ac:dyDescent="0.2">
      <c r="V832" s="5"/>
    </row>
    <row r="833" spans="22:22" x14ac:dyDescent="0.2">
      <c r="V833" s="5"/>
    </row>
    <row r="834" spans="22:22" x14ac:dyDescent="0.2">
      <c r="V834" s="5"/>
    </row>
    <row r="835" spans="22:22" x14ac:dyDescent="0.2">
      <c r="V835" s="5"/>
    </row>
    <row r="836" spans="22:22" x14ac:dyDescent="0.2">
      <c r="V836" s="5"/>
    </row>
    <row r="837" spans="22:22" x14ac:dyDescent="0.2">
      <c r="V837" s="5"/>
    </row>
    <row r="838" spans="22:22" x14ac:dyDescent="0.2">
      <c r="V838" s="5"/>
    </row>
    <row r="839" spans="22:22" x14ac:dyDescent="0.2">
      <c r="V839" s="5"/>
    </row>
    <row r="840" spans="22:22" x14ac:dyDescent="0.2">
      <c r="V840" s="5"/>
    </row>
    <row r="841" spans="22:22" x14ac:dyDescent="0.2">
      <c r="V841" s="5"/>
    </row>
    <row r="842" spans="22:22" x14ac:dyDescent="0.2">
      <c r="V842" s="5"/>
    </row>
    <row r="843" spans="22:22" x14ac:dyDescent="0.2">
      <c r="V843" s="5"/>
    </row>
    <row r="844" spans="22:22" x14ac:dyDescent="0.2">
      <c r="V844" s="5"/>
    </row>
    <row r="845" spans="22:22" x14ac:dyDescent="0.2">
      <c r="V845" s="5"/>
    </row>
    <row r="846" spans="22:22" x14ac:dyDescent="0.2">
      <c r="V846" s="5"/>
    </row>
    <row r="847" spans="22:22" x14ac:dyDescent="0.2">
      <c r="V847" s="5"/>
    </row>
    <row r="848" spans="22:22" x14ac:dyDescent="0.2">
      <c r="V848" s="5"/>
    </row>
    <row r="849" spans="22:22" x14ac:dyDescent="0.2">
      <c r="V849" s="5"/>
    </row>
    <row r="850" spans="22:22" x14ac:dyDescent="0.2">
      <c r="V850" s="5"/>
    </row>
    <row r="851" spans="22:22" x14ac:dyDescent="0.2">
      <c r="V851" s="5"/>
    </row>
    <row r="852" spans="22:22" x14ac:dyDescent="0.2">
      <c r="V852" s="5"/>
    </row>
    <row r="853" spans="22:22" x14ac:dyDescent="0.2">
      <c r="V853" s="5"/>
    </row>
    <row r="854" spans="22:22" x14ac:dyDescent="0.2">
      <c r="V854" s="5"/>
    </row>
    <row r="855" spans="22:22" x14ac:dyDescent="0.2">
      <c r="V855" s="5"/>
    </row>
    <row r="856" spans="22:22" x14ac:dyDescent="0.2">
      <c r="V856" s="5"/>
    </row>
    <row r="857" spans="22:22" x14ac:dyDescent="0.2">
      <c r="V857" s="5"/>
    </row>
    <row r="858" spans="22:22" x14ac:dyDescent="0.2">
      <c r="V858" s="5"/>
    </row>
    <row r="859" spans="22:22" x14ac:dyDescent="0.2">
      <c r="V859" s="5"/>
    </row>
    <row r="860" spans="22:22" x14ac:dyDescent="0.2">
      <c r="V860" s="5"/>
    </row>
    <row r="861" spans="22:22" x14ac:dyDescent="0.2">
      <c r="V861" s="5"/>
    </row>
    <row r="862" spans="22:22" x14ac:dyDescent="0.2">
      <c r="V862" s="5"/>
    </row>
    <row r="863" spans="22:22" x14ac:dyDescent="0.2">
      <c r="V863" s="5"/>
    </row>
    <row r="864" spans="22:22" x14ac:dyDescent="0.2">
      <c r="V864" s="5"/>
    </row>
    <row r="865" spans="22:22" x14ac:dyDescent="0.2">
      <c r="V865" s="5"/>
    </row>
    <row r="866" spans="22:22" x14ac:dyDescent="0.2">
      <c r="V866" s="5"/>
    </row>
    <row r="867" spans="22:22" x14ac:dyDescent="0.2">
      <c r="V867" s="5"/>
    </row>
    <row r="868" spans="22:22" x14ac:dyDescent="0.2">
      <c r="V868" s="5"/>
    </row>
    <row r="869" spans="22:22" x14ac:dyDescent="0.2">
      <c r="V869" s="5"/>
    </row>
    <row r="870" spans="22:22" x14ac:dyDescent="0.2">
      <c r="V870" s="5"/>
    </row>
    <row r="871" spans="22:22" x14ac:dyDescent="0.2">
      <c r="V871" s="5"/>
    </row>
    <row r="872" spans="22:22" x14ac:dyDescent="0.2">
      <c r="V872" s="5"/>
    </row>
    <row r="873" spans="22:22" x14ac:dyDescent="0.2">
      <c r="V873" s="5"/>
    </row>
    <row r="874" spans="22:22" x14ac:dyDescent="0.2">
      <c r="V874" s="5"/>
    </row>
    <row r="875" spans="22:22" x14ac:dyDescent="0.2">
      <c r="V875" s="5"/>
    </row>
    <row r="876" spans="22:22" x14ac:dyDescent="0.2">
      <c r="V876" s="5"/>
    </row>
    <row r="877" spans="22:22" x14ac:dyDescent="0.2">
      <c r="V877" s="5"/>
    </row>
    <row r="878" spans="22:22" x14ac:dyDescent="0.2">
      <c r="V878" s="5"/>
    </row>
    <row r="879" spans="22:22" x14ac:dyDescent="0.2">
      <c r="V879" s="5"/>
    </row>
    <row r="880" spans="22:22" x14ac:dyDescent="0.2">
      <c r="V880" s="5"/>
    </row>
    <row r="881" spans="22:22" x14ac:dyDescent="0.2">
      <c r="V881" s="5"/>
    </row>
    <row r="882" spans="22:22" x14ac:dyDescent="0.2">
      <c r="V882" s="5"/>
    </row>
    <row r="883" spans="22:22" x14ac:dyDescent="0.2">
      <c r="V883" s="5"/>
    </row>
    <row r="884" spans="22:22" x14ac:dyDescent="0.2">
      <c r="V884" s="5"/>
    </row>
    <row r="885" spans="22:22" x14ac:dyDescent="0.2">
      <c r="V885" s="5"/>
    </row>
    <row r="886" spans="22:22" x14ac:dyDescent="0.2">
      <c r="V886" s="5"/>
    </row>
    <row r="887" spans="22:22" x14ac:dyDescent="0.2">
      <c r="V887" s="5"/>
    </row>
    <row r="888" spans="22:22" x14ac:dyDescent="0.2">
      <c r="V888" s="5"/>
    </row>
    <row r="889" spans="22:22" x14ac:dyDescent="0.2">
      <c r="V889" s="5"/>
    </row>
    <row r="890" spans="22:22" x14ac:dyDescent="0.2">
      <c r="V890" s="5"/>
    </row>
    <row r="891" spans="22:22" x14ac:dyDescent="0.2">
      <c r="V891" s="5"/>
    </row>
    <row r="892" spans="22:22" x14ac:dyDescent="0.2">
      <c r="V892" s="5"/>
    </row>
    <row r="893" spans="22:22" x14ac:dyDescent="0.2">
      <c r="V893" s="5"/>
    </row>
    <row r="894" spans="22:22" x14ac:dyDescent="0.2">
      <c r="V894" s="5"/>
    </row>
    <row r="895" spans="22:22" x14ac:dyDescent="0.2">
      <c r="V895" s="5"/>
    </row>
    <row r="896" spans="22:22" x14ac:dyDescent="0.2">
      <c r="V896" s="5"/>
    </row>
    <row r="897" spans="22:22" x14ac:dyDescent="0.2">
      <c r="V897" s="5"/>
    </row>
    <row r="898" spans="22:22" x14ac:dyDescent="0.2">
      <c r="V898" s="5"/>
    </row>
    <row r="899" spans="22:22" x14ac:dyDescent="0.2">
      <c r="V899" s="5"/>
    </row>
    <row r="900" spans="22:22" x14ac:dyDescent="0.2">
      <c r="V900" s="5"/>
    </row>
    <row r="901" spans="22:22" x14ac:dyDescent="0.2">
      <c r="V901" s="5"/>
    </row>
    <row r="902" spans="22:22" x14ac:dyDescent="0.2">
      <c r="V902" s="5"/>
    </row>
    <row r="903" spans="22:22" x14ac:dyDescent="0.2">
      <c r="V903" s="5"/>
    </row>
    <row r="904" spans="22:22" x14ac:dyDescent="0.2">
      <c r="V904" s="5"/>
    </row>
    <row r="905" spans="22:22" x14ac:dyDescent="0.2">
      <c r="V905" s="5"/>
    </row>
    <row r="906" spans="22:22" x14ac:dyDescent="0.2">
      <c r="V906" s="5"/>
    </row>
    <row r="907" spans="22:22" x14ac:dyDescent="0.2">
      <c r="V907" s="5"/>
    </row>
    <row r="908" spans="22:22" x14ac:dyDescent="0.2">
      <c r="V908" s="5"/>
    </row>
    <row r="909" spans="22:22" x14ac:dyDescent="0.2">
      <c r="V909" s="5"/>
    </row>
    <row r="910" spans="22:22" x14ac:dyDescent="0.2">
      <c r="V910" s="5"/>
    </row>
    <row r="911" spans="22:22" x14ac:dyDescent="0.2">
      <c r="V911" s="5"/>
    </row>
    <row r="912" spans="22:22" x14ac:dyDescent="0.2">
      <c r="V912" s="5"/>
    </row>
    <row r="913" spans="22:22" x14ac:dyDescent="0.2">
      <c r="V913" s="5"/>
    </row>
    <row r="914" spans="22:22" x14ac:dyDescent="0.2">
      <c r="V914" s="5"/>
    </row>
    <row r="915" spans="22:22" x14ac:dyDescent="0.2">
      <c r="V915" s="5"/>
    </row>
    <row r="916" spans="22:22" x14ac:dyDescent="0.2">
      <c r="V916" s="5"/>
    </row>
    <row r="917" spans="22:22" x14ac:dyDescent="0.2">
      <c r="V917" s="5"/>
    </row>
    <row r="918" spans="22:22" x14ac:dyDescent="0.2">
      <c r="V918" s="5"/>
    </row>
    <row r="919" spans="22:22" x14ac:dyDescent="0.2">
      <c r="V919" s="5"/>
    </row>
    <row r="920" spans="22:22" x14ac:dyDescent="0.2">
      <c r="V920" s="5"/>
    </row>
    <row r="921" spans="22:22" x14ac:dyDescent="0.2">
      <c r="V921" s="5"/>
    </row>
    <row r="922" spans="22:22" x14ac:dyDescent="0.2">
      <c r="V922" s="5"/>
    </row>
    <row r="923" spans="22:22" x14ac:dyDescent="0.2">
      <c r="V923" s="5"/>
    </row>
    <row r="924" spans="22:22" x14ac:dyDescent="0.2">
      <c r="V924" s="5"/>
    </row>
    <row r="925" spans="22:22" x14ac:dyDescent="0.2">
      <c r="V925" s="5"/>
    </row>
    <row r="926" spans="22:22" x14ac:dyDescent="0.2">
      <c r="V926" s="5"/>
    </row>
    <row r="927" spans="22:22" x14ac:dyDescent="0.2">
      <c r="V927" s="5"/>
    </row>
    <row r="928" spans="22:22" x14ac:dyDescent="0.2">
      <c r="V928" s="5"/>
    </row>
    <row r="929" spans="22:22" x14ac:dyDescent="0.2">
      <c r="V929" s="5"/>
    </row>
    <row r="930" spans="22:22" x14ac:dyDescent="0.2">
      <c r="V930" s="5"/>
    </row>
    <row r="931" spans="22:22" x14ac:dyDescent="0.2">
      <c r="V931" s="5"/>
    </row>
    <row r="932" spans="22:22" x14ac:dyDescent="0.2">
      <c r="V932" s="5"/>
    </row>
    <row r="933" spans="22:22" x14ac:dyDescent="0.2">
      <c r="V933" s="5"/>
    </row>
    <row r="934" spans="22:22" x14ac:dyDescent="0.2">
      <c r="V934" s="5"/>
    </row>
    <row r="935" spans="22:22" x14ac:dyDescent="0.2">
      <c r="V935" s="5"/>
    </row>
    <row r="936" spans="22:22" x14ac:dyDescent="0.2">
      <c r="V936" s="5"/>
    </row>
    <row r="937" spans="22:22" x14ac:dyDescent="0.2">
      <c r="V937" s="5"/>
    </row>
    <row r="938" spans="22:22" x14ac:dyDescent="0.2">
      <c r="V938" s="5"/>
    </row>
    <row r="939" spans="22:22" x14ac:dyDescent="0.2">
      <c r="V939" s="5"/>
    </row>
    <row r="940" spans="22:22" x14ac:dyDescent="0.2">
      <c r="V940" s="5"/>
    </row>
    <row r="941" spans="22:22" x14ac:dyDescent="0.2">
      <c r="V941" s="5"/>
    </row>
    <row r="942" spans="22:22" x14ac:dyDescent="0.2">
      <c r="V942" s="5"/>
    </row>
    <row r="943" spans="22:22" x14ac:dyDescent="0.2">
      <c r="V943" s="5"/>
    </row>
    <row r="944" spans="22:22" x14ac:dyDescent="0.2">
      <c r="V944" s="5"/>
    </row>
    <row r="945" spans="22:22" x14ac:dyDescent="0.2">
      <c r="V945" s="5"/>
    </row>
    <row r="946" spans="22:22" x14ac:dyDescent="0.2">
      <c r="V946" s="5"/>
    </row>
    <row r="947" spans="22:22" x14ac:dyDescent="0.2">
      <c r="V947" s="5"/>
    </row>
    <row r="948" spans="22:22" x14ac:dyDescent="0.2">
      <c r="V948" s="5"/>
    </row>
    <row r="949" spans="22:22" x14ac:dyDescent="0.2">
      <c r="V949" s="5"/>
    </row>
    <row r="950" spans="22:22" x14ac:dyDescent="0.2">
      <c r="V950" s="5"/>
    </row>
    <row r="951" spans="22:22" x14ac:dyDescent="0.2">
      <c r="V951" s="5"/>
    </row>
    <row r="952" spans="22:22" x14ac:dyDescent="0.2">
      <c r="V952" s="5"/>
    </row>
    <row r="953" spans="22:22" x14ac:dyDescent="0.2">
      <c r="V953" s="5"/>
    </row>
    <row r="954" spans="22:22" x14ac:dyDescent="0.2">
      <c r="V954" s="5"/>
    </row>
    <row r="955" spans="22:22" x14ac:dyDescent="0.2">
      <c r="V955" s="5"/>
    </row>
    <row r="956" spans="22:22" x14ac:dyDescent="0.2">
      <c r="V956" s="5"/>
    </row>
    <row r="957" spans="22:22" x14ac:dyDescent="0.2">
      <c r="V957" s="5"/>
    </row>
    <row r="958" spans="22:22" x14ac:dyDescent="0.2">
      <c r="V958" s="5"/>
    </row>
    <row r="959" spans="22:22" x14ac:dyDescent="0.2">
      <c r="V959" s="5"/>
    </row>
    <row r="960" spans="22:22" x14ac:dyDescent="0.2">
      <c r="V960" s="5"/>
    </row>
    <row r="961" spans="22:22" x14ac:dyDescent="0.2">
      <c r="V961" s="5"/>
    </row>
    <row r="962" spans="22:22" x14ac:dyDescent="0.2">
      <c r="V962" s="5"/>
    </row>
    <row r="963" spans="22:22" x14ac:dyDescent="0.2">
      <c r="V963" s="5"/>
    </row>
    <row r="964" spans="22:22" x14ac:dyDescent="0.2">
      <c r="V964" s="5"/>
    </row>
    <row r="965" spans="22:22" x14ac:dyDescent="0.2">
      <c r="V965" s="5"/>
    </row>
    <row r="966" spans="22:22" x14ac:dyDescent="0.2">
      <c r="V966" s="5"/>
    </row>
    <row r="967" spans="22:22" x14ac:dyDescent="0.2">
      <c r="V967" s="5"/>
    </row>
    <row r="968" spans="22:22" x14ac:dyDescent="0.2">
      <c r="V968" s="5"/>
    </row>
    <row r="969" spans="22:22" x14ac:dyDescent="0.2">
      <c r="V969" s="5"/>
    </row>
    <row r="970" spans="22:22" x14ac:dyDescent="0.2">
      <c r="V970" s="5"/>
    </row>
    <row r="971" spans="22:22" x14ac:dyDescent="0.2">
      <c r="V971" s="5"/>
    </row>
    <row r="972" spans="22:22" x14ac:dyDescent="0.2">
      <c r="V972" s="5"/>
    </row>
    <row r="973" spans="22:22" x14ac:dyDescent="0.2">
      <c r="V973" s="5"/>
    </row>
    <row r="974" spans="22:22" x14ac:dyDescent="0.2">
      <c r="V974" s="5"/>
    </row>
    <row r="975" spans="22:22" x14ac:dyDescent="0.2">
      <c r="V975" s="5"/>
    </row>
    <row r="976" spans="22:22" x14ac:dyDescent="0.2">
      <c r="V976" s="5"/>
    </row>
    <row r="977" spans="22:22" x14ac:dyDescent="0.2">
      <c r="V977" s="5"/>
    </row>
    <row r="978" spans="22:22" x14ac:dyDescent="0.2">
      <c r="V978" s="5"/>
    </row>
    <row r="979" spans="22:22" x14ac:dyDescent="0.2">
      <c r="V979" s="5"/>
    </row>
    <row r="980" spans="22:22" x14ac:dyDescent="0.2">
      <c r="V980" s="5"/>
    </row>
    <row r="981" spans="22:22" x14ac:dyDescent="0.2">
      <c r="V981" s="5"/>
    </row>
    <row r="982" spans="22:22" x14ac:dyDescent="0.2">
      <c r="V982" s="5"/>
    </row>
    <row r="983" spans="22:22" x14ac:dyDescent="0.2">
      <c r="V983" s="5"/>
    </row>
    <row r="984" spans="22:22" x14ac:dyDescent="0.2">
      <c r="V984" s="5"/>
    </row>
    <row r="985" spans="22:22" x14ac:dyDescent="0.2">
      <c r="V985" s="5"/>
    </row>
    <row r="986" spans="22:22" x14ac:dyDescent="0.2">
      <c r="V986" s="5"/>
    </row>
    <row r="987" spans="22:22" x14ac:dyDescent="0.2">
      <c r="V987" s="5"/>
    </row>
    <row r="988" spans="22:22" x14ac:dyDescent="0.2">
      <c r="V988" s="5"/>
    </row>
    <row r="989" spans="22:22" x14ac:dyDescent="0.2">
      <c r="V989" s="5"/>
    </row>
    <row r="990" spans="22:22" x14ac:dyDescent="0.2">
      <c r="V990" s="5"/>
    </row>
    <row r="991" spans="22:22" x14ac:dyDescent="0.2">
      <c r="V991" s="5"/>
    </row>
    <row r="992" spans="22:22" x14ac:dyDescent="0.2">
      <c r="V992" s="5"/>
    </row>
    <row r="993" spans="22:22" x14ac:dyDescent="0.2">
      <c r="V993" s="5"/>
    </row>
    <row r="994" spans="22:22" x14ac:dyDescent="0.2">
      <c r="V994" s="5"/>
    </row>
    <row r="995" spans="22:22" x14ac:dyDescent="0.2">
      <c r="V995" s="5"/>
    </row>
    <row r="996" spans="22:22" x14ac:dyDescent="0.2">
      <c r="V996" s="5"/>
    </row>
    <row r="997" spans="22:22" x14ac:dyDescent="0.2">
      <c r="V997" s="5"/>
    </row>
    <row r="998" spans="22:22" x14ac:dyDescent="0.2">
      <c r="V998" s="5"/>
    </row>
    <row r="999" spans="22:22" x14ac:dyDescent="0.2">
      <c r="V999" s="5"/>
    </row>
    <row r="1000" spans="22:22" x14ac:dyDescent="0.2">
      <c r="V1000" s="5"/>
    </row>
    <row r="1001" spans="22:22" x14ac:dyDescent="0.2">
      <c r="V1001" s="5"/>
    </row>
    <row r="1002" spans="22:22" x14ac:dyDescent="0.2">
      <c r="V1002" s="5"/>
    </row>
    <row r="1003" spans="22:22" x14ac:dyDescent="0.2">
      <c r="V1003" s="5"/>
    </row>
    <row r="1004" spans="22:22" x14ac:dyDescent="0.2">
      <c r="V1004" s="5"/>
    </row>
    <row r="1005" spans="22:22" x14ac:dyDescent="0.2">
      <c r="V1005" s="5"/>
    </row>
    <row r="1006" spans="22:22" x14ac:dyDescent="0.2">
      <c r="V1006" s="5"/>
    </row>
    <row r="1007" spans="22:22" x14ac:dyDescent="0.2">
      <c r="V1007" s="5"/>
    </row>
    <row r="1008" spans="22:22" x14ac:dyDescent="0.2">
      <c r="V1008" s="5"/>
    </row>
    <row r="1009" spans="22:22" x14ac:dyDescent="0.2">
      <c r="V1009" s="5"/>
    </row>
    <row r="1010" spans="22:22" x14ac:dyDescent="0.2">
      <c r="V1010" s="5"/>
    </row>
    <row r="1011" spans="22:22" x14ac:dyDescent="0.2">
      <c r="V1011" s="5"/>
    </row>
    <row r="1012" spans="22:22" x14ac:dyDescent="0.2">
      <c r="V1012" s="5"/>
    </row>
    <row r="1013" spans="22:22" x14ac:dyDescent="0.2">
      <c r="V1013" s="5"/>
    </row>
    <row r="1014" spans="22:22" x14ac:dyDescent="0.2">
      <c r="V1014" s="5"/>
    </row>
    <row r="1015" spans="22:22" x14ac:dyDescent="0.2">
      <c r="V1015" s="5"/>
    </row>
    <row r="1016" spans="22:22" x14ac:dyDescent="0.2">
      <c r="V1016" s="5"/>
    </row>
    <row r="1017" spans="22:22" x14ac:dyDescent="0.2">
      <c r="V1017" s="5"/>
    </row>
    <row r="1018" spans="22:22" x14ac:dyDescent="0.2">
      <c r="V1018" s="5"/>
    </row>
    <row r="1019" spans="22:22" x14ac:dyDescent="0.2">
      <c r="V1019" s="5"/>
    </row>
    <row r="1020" spans="22:22" x14ac:dyDescent="0.2">
      <c r="V1020" s="5"/>
    </row>
    <row r="1021" spans="22:22" x14ac:dyDescent="0.2">
      <c r="V1021" s="5"/>
    </row>
    <row r="1022" spans="22:22" x14ac:dyDescent="0.2">
      <c r="V1022" s="5"/>
    </row>
    <row r="1023" spans="22:22" x14ac:dyDescent="0.2">
      <c r="V1023" s="5"/>
    </row>
    <row r="1024" spans="22:22" x14ac:dyDescent="0.2">
      <c r="V1024" s="5"/>
    </row>
    <row r="1025" spans="22:22" x14ac:dyDescent="0.2">
      <c r="V1025" s="5"/>
    </row>
    <row r="1026" spans="22:22" x14ac:dyDescent="0.2">
      <c r="V1026" s="5"/>
    </row>
    <row r="1027" spans="22:22" x14ac:dyDescent="0.2">
      <c r="V1027" s="5"/>
    </row>
    <row r="1028" spans="22:22" x14ac:dyDescent="0.2">
      <c r="V1028" s="5"/>
    </row>
    <row r="1029" spans="22:22" x14ac:dyDescent="0.2">
      <c r="V1029" s="5"/>
    </row>
    <row r="1030" spans="22:22" x14ac:dyDescent="0.2">
      <c r="V1030" s="5"/>
    </row>
    <row r="1031" spans="22:22" x14ac:dyDescent="0.2">
      <c r="V1031" s="5"/>
    </row>
    <row r="1032" spans="22:22" x14ac:dyDescent="0.2">
      <c r="V1032" s="5"/>
    </row>
    <row r="1033" spans="22:22" x14ac:dyDescent="0.2">
      <c r="V1033" s="5"/>
    </row>
    <row r="1034" spans="22:22" x14ac:dyDescent="0.2">
      <c r="V1034" s="5"/>
    </row>
    <row r="1035" spans="22:22" x14ac:dyDescent="0.2">
      <c r="V1035" s="5"/>
    </row>
    <row r="1036" spans="22:22" x14ac:dyDescent="0.2">
      <c r="V1036" s="5"/>
    </row>
    <row r="1037" spans="22:22" x14ac:dyDescent="0.2">
      <c r="V1037" s="5"/>
    </row>
    <row r="1038" spans="22:22" x14ac:dyDescent="0.2">
      <c r="V1038" s="5"/>
    </row>
    <row r="1039" spans="22:22" x14ac:dyDescent="0.2">
      <c r="V1039" s="5"/>
    </row>
    <row r="1040" spans="22:22" x14ac:dyDescent="0.2">
      <c r="V1040" s="5"/>
    </row>
    <row r="1041" spans="22:22" x14ac:dyDescent="0.2">
      <c r="V1041" s="5"/>
    </row>
    <row r="1042" spans="22:22" x14ac:dyDescent="0.2">
      <c r="V1042" s="5"/>
    </row>
    <row r="1043" spans="22:22" x14ac:dyDescent="0.2">
      <c r="V1043" s="5"/>
    </row>
    <row r="1044" spans="22:22" x14ac:dyDescent="0.2">
      <c r="V1044" s="5"/>
    </row>
    <row r="1045" spans="22:22" x14ac:dyDescent="0.2">
      <c r="V1045" s="5"/>
    </row>
    <row r="1046" spans="22:22" x14ac:dyDescent="0.2">
      <c r="V1046" s="5"/>
    </row>
    <row r="1047" spans="22:22" x14ac:dyDescent="0.2">
      <c r="V1047" s="5"/>
    </row>
    <row r="1048" spans="22:22" x14ac:dyDescent="0.2">
      <c r="V1048" s="5"/>
    </row>
    <row r="1049" spans="22:22" x14ac:dyDescent="0.2">
      <c r="V1049" s="5"/>
    </row>
    <row r="1050" spans="22:22" x14ac:dyDescent="0.2">
      <c r="V1050" s="5"/>
    </row>
    <row r="1051" spans="22:22" x14ac:dyDescent="0.2">
      <c r="V1051" s="5"/>
    </row>
    <row r="1052" spans="22:22" x14ac:dyDescent="0.2">
      <c r="V1052" s="5"/>
    </row>
    <row r="1053" spans="22:22" x14ac:dyDescent="0.2">
      <c r="V1053" s="5"/>
    </row>
    <row r="1054" spans="22:22" x14ac:dyDescent="0.2">
      <c r="V1054" s="5"/>
    </row>
    <row r="1055" spans="22:22" x14ac:dyDescent="0.2">
      <c r="V1055" s="5"/>
    </row>
    <row r="1056" spans="22:22" x14ac:dyDescent="0.2">
      <c r="V1056" s="5"/>
    </row>
    <row r="1057" spans="22:22" x14ac:dyDescent="0.2">
      <c r="V1057" s="5"/>
    </row>
    <row r="1058" spans="22:22" x14ac:dyDescent="0.2">
      <c r="V1058" s="5"/>
    </row>
    <row r="1059" spans="22:22" x14ac:dyDescent="0.2">
      <c r="V1059" s="5"/>
    </row>
    <row r="1060" spans="22:22" x14ac:dyDescent="0.2">
      <c r="V1060" s="5"/>
    </row>
    <row r="1061" spans="22:22" x14ac:dyDescent="0.2">
      <c r="V1061" s="5"/>
    </row>
    <row r="1062" spans="22:22" x14ac:dyDescent="0.2">
      <c r="V1062" s="5"/>
    </row>
    <row r="1063" spans="22:22" x14ac:dyDescent="0.2">
      <c r="V1063" s="5"/>
    </row>
    <row r="1064" spans="22:22" x14ac:dyDescent="0.2">
      <c r="V1064" s="5"/>
    </row>
    <row r="1065" spans="22:22" x14ac:dyDescent="0.2">
      <c r="V1065" s="5"/>
    </row>
    <row r="1066" spans="22:22" x14ac:dyDescent="0.2">
      <c r="V1066" s="5"/>
    </row>
    <row r="1067" spans="22:22" x14ac:dyDescent="0.2">
      <c r="V1067" s="5"/>
    </row>
    <row r="1068" spans="22:22" x14ac:dyDescent="0.2">
      <c r="V1068" s="5"/>
    </row>
    <row r="1069" spans="22:22" x14ac:dyDescent="0.2">
      <c r="V1069" s="5"/>
    </row>
    <row r="1070" spans="22:22" x14ac:dyDescent="0.2">
      <c r="V1070" s="5"/>
    </row>
    <row r="1071" spans="22:22" x14ac:dyDescent="0.2">
      <c r="V1071" s="5"/>
    </row>
    <row r="1072" spans="22:22" x14ac:dyDescent="0.2">
      <c r="V1072" s="5"/>
    </row>
    <row r="1073" spans="22:22" x14ac:dyDescent="0.2">
      <c r="V1073" s="5"/>
    </row>
    <row r="1074" spans="22:22" x14ac:dyDescent="0.2">
      <c r="V1074" s="5"/>
    </row>
    <row r="1075" spans="22:22" x14ac:dyDescent="0.2">
      <c r="V1075" s="5"/>
    </row>
    <row r="1076" spans="22:22" x14ac:dyDescent="0.2">
      <c r="V1076" s="5"/>
    </row>
    <row r="1077" spans="22:22" x14ac:dyDescent="0.2">
      <c r="V1077" s="5"/>
    </row>
    <row r="1078" spans="22:22" x14ac:dyDescent="0.2">
      <c r="V1078" s="5"/>
    </row>
    <row r="1079" spans="22:22" x14ac:dyDescent="0.2">
      <c r="V1079" s="5"/>
    </row>
    <row r="1080" spans="22:22" x14ac:dyDescent="0.2">
      <c r="V1080" s="5"/>
    </row>
    <row r="1081" spans="22:22" x14ac:dyDescent="0.2">
      <c r="V1081" s="5"/>
    </row>
    <row r="1082" spans="22:22" x14ac:dyDescent="0.2">
      <c r="V1082" s="5"/>
    </row>
    <row r="1083" spans="22:22" x14ac:dyDescent="0.2">
      <c r="V1083" s="5"/>
    </row>
    <row r="1084" spans="22:22" x14ac:dyDescent="0.2">
      <c r="V1084" s="5"/>
    </row>
    <row r="1085" spans="22:22" x14ac:dyDescent="0.2">
      <c r="V1085" s="5"/>
    </row>
    <row r="1086" spans="22:22" x14ac:dyDescent="0.2">
      <c r="V1086" s="5"/>
    </row>
    <row r="1087" spans="22:22" x14ac:dyDescent="0.2">
      <c r="V1087" s="5"/>
    </row>
    <row r="1088" spans="22:22" x14ac:dyDescent="0.2">
      <c r="V1088" s="5"/>
    </row>
    <row r="1089" spans="22:22" x14ac:dyDescent="0.2">
      <c r="V1089" s="5"/>
    </row>
    <row r="1090" spans="22:22" x14ac:dyDescent="0.2">
      <c r="V1090" s="5"/>
    </row>
    <row r="1091" spans="22:22" x14ac:dyDescent="0.2">
      <c r="V1091" s="5"/>
    </row>
    <row r="1092" spans="22:22" x14ac:dyDescent="0.2">
      <c r="V1092" s="5"/>
    </row>
    <row r="1093" spans="22:22" x14ac:dyDescent="0.2">
      <c r="V1093" s="5"/>
    </row>
    <row r="1094" spans="22:22" x14ac:dyDescent="0.2">
      <c r="V1094" s="5"/>
    </row>
    <row r="1095" spans="22:22" x14ac:dyDescent="0.2">
      <c r="V1095" s="5"/>
    </row>
    <row r="1096" spans="22:22" x14ac:dyDescent="0.2">
      <c r="V1096" s="5"/>
    </row>
    <row r="1097" spans="22:22" x14ac:dyDescent="0.2">
      <c r="V1097" s="5"/>
    </row>
    <row r="1098" spans="22:22" x14ac:dyDescent="0.2">
      <c r="V1098" s="5"/>
    </row>
    <row r="1099" spans="22:22" x14ac:dyDescent="0.2">
      <c r="V1099" s="5"/>
    </row>
    <row r="1100" spans="22:22" x14ac:dyDescent="0.2">
      <c r="V1100" s="5"/>
    </row>
    <row r="1101" spans="22:22" x14ac:dyDescent="0.2">
      <c r="V1101" s="5"/>
    </row>
    <row r="1102" spans="22:22" x14ac:dyDescent="0.2">
      <c r="V1102" s="5"/>
    </row>
    <row r="1103" spans="22:22" x14ac:dyDescent="0.2">
      <c r="V1103" s="5"/>
    </row>
    <row r="1104" spans="22:22" x14ac:dyDescent="0.2">
      <c r="V1104" s="5"/>
    </row>
    <row r="1105" spans="22:22" x14ac:dyDescent="0.2">
      <c r="V1105" s="5"/>
    </row>
    <row r="1106" spans="22:22" x14ac:dyDescent="0.2">
      <c r="V1106" s="5"/>
    </row>
    <row r="1107" spans="22:22" x14ac:dyDescent="0.2">
      <c r="V1107" s="5"/>
    </row>
    <row r="1108" spans="22:22" x14ac:dyDescent="0.2">
      <c r="V1108" s="5"/>
    </row>
    <row r="1109" spans="22:22" x14ac:dyDescent="0.2">
      <c r="V1109" s="5"/>
    </row>
    <row r="1110" spans="22:22" x14ac:dyDescent="0.2">
      <c r="V1110" s="5"/>
    </row>
    <row r="1111" spans="22:22" x14ac:dyDescent="0.2">
      <c r="V1111" s="5"/>
    </row>
    <row r="1112" spans="22:22" x14ac:dyDescent="0.2">
      <c r="V1112" s="5"/>
    </row>
    <row r="1113" spans="22:22" x14ac:dyDescent="0.2">
      <c r="V1113" s="5"/>
    </row>
    <row r="1114" spans="22:22" x14ac:dyDescent="0.2">
      <c r="V1114" s="5"/>
    </row>
    <row r="1115" spans="22:22" x14ac:dyDescent="0.2">
      <c r="V1115" s="5"/>
    </row>
    <row r="1116" spans="22:22" x14ac:dyDescent="0.2">
      <c r="V1116" s="5"/>
    </row>
    <row r="1117" spans="22:22" x14ac:dyDescent="0.2">
      <c r="V1117" s="5"/>
    </row>
    <row r="1118" spans="22:22" x14ac:dyDescent="0.2">
      <c r="V1118" s="5"/>
    </row>
    <row r="1119" spans="22:22" x14ac:dyDescent="0.2">
      <c r="V1119" s="5"/>
    </row>
    <row r="1120" spans="22:22" x14ac:dyDescent="0.2">
      <c r="V1120" s="5"/>
    </row>
    <row r="1121" spans="22:22" x14ac:dyDescent="0.2">
      <c r="V1121" s="5"/>
    </row>
    <row r="1122" spans="22:22" x14ac:dyDescent="0.2">
      <c r="V1122" s="5"/>
    </row>
    <row r="1123" spans="22:22" x14ac:dyDescent="0.2">
      <c r="V1123" s="5"/>
    </row>
    <row r="1124" spans="22:22" x14ac:dyDescent="0.2">
      <c r="V1124" s="5"/>
    </row>
    <row r="1125" spans="22:22" x14ac:dyDescent="0.2">
      <c r="V1125" s="5"/>
    </row>
    <row r="1126" spans="22:22" x14ac:dyDescent="0.2">
      <c r="V1126" s="5"/>
    </row>
    <row r="1127" spans="22:22" x14ac:dyDescent="0.2">
      <c r="V1127" s="5"/>
    </row>
    <row r="1128" spans="22:22" x14ac:dyDescent="0.2">
      <c r="V1128" s="5"/>
    </row>
    <row r="1129" spans="22:22" x14ac:dyDescent="0.2">
      <c r="V1129" s="5"/>
    </row>
    <row r="1130" spans="22:22" x14ac:dyDescent="0.2">
      <c r="V1130" s="5"/>
    </row>
    <row r="1131" spans="22:22" x14ac:dyDescent="0.2">
      <c r="V1131" s="5"/>
    </row>
    <row r="1132" spans="22:22" x14ac:dyDescent="0.2">
      <c r="V1132" s="5"/>
    </row>
    <row r="1133" spans="22:22" x14ac:dyDescent="0.2">
      <c r="V1133" s="5"/>
    </row>
    <row r="1134" spans="22:22" x14ac:dyDescent="0.2">
      <c r="V1134" s="5"/>
    </row>
    <row r="1135" spans="22:22" x14ac:dyDescent="0.2">
      <c r="V1135" s="5"/>
    </row>
    <row r="1136" spans="22:22" x14ac:dyDescent="0.2">
      <c r="V1136" s="5"/>
    </row>
    <row r="1137" spans="22:22" x14ac:dyDescent="0.2">
      <c r="V1137" s="5"/>
    </row>
    <row r="1138" spans="22:22" x14ac:dyDescent="0.2">
      <c r="V1138" s="5"/>
    </row>
    <row r="1139" spans="22:22" x14ac:dyDescent="0.2">
      <c r="V1139" s="5"/>
    </row>
    <row r="1140" spans="22:22" x14ac:dyDescent="0.2">
      <c r="V1140" s="5"/>
    </row>
    <row r="1141" spans="22:22" x14ac:dyDescent="0.2">
      <c r="V1141" s="5"/>
    </row>
    <row r="1142" spans="22:22" x14ac:dyDescent="0.2">
      <c r="V1142" s="5"/>
    </row>
    <row r="1143" spans="22:22" x14ac:dyDescent="0.2">
      <c r="V1143" s="5"/>
    </row>
    <row r="1144" spans="22:22" x14ac:dyDescent="0.2">
      <c r="V1144" s="5"/>
    </row>
    <row r="1145" spans="22:22" x14ac:dyDescent="0.2">
      <c r="V1145" s="5"/>
    </row>
    <row r="1146" spans="22:22" x14ac:dyDescent="0.2">
      <c r="V1146" s="5"/>
    </row>
    <row r="1147" spans="22:22" x14ac:dyDescent="0.2">
      <c r="V1147" s="5"/>
    </row>
    <row r="1148" spans="22:22" x14ac:dyDescent="0.2">
      <c r="V1148" s="5"/>
    </row>
    <row r="1149" spans="22:22" x14ac:dyDescent="0.2">
      <c r="V1149" s="5"/>
    </row>
    <row r="1150" spans="22:22" x14ac:dyDescent="0.2">
      <c r="V1150" s="5"/>
    </row>
    <row r="1151" spans="22:22" x14ac:dyDescent="0.2">
      <c r="V1151" s="5"/>
    </row>
    <row r="1152" spans="22:22" x14ac:dyDescent="0.2">
      <c r="V1152" s="5"/>
    </row>
    <row r="1153" spans="22:22" x14ac:dyDescent="0.2">
      <c r="V1153" s="5"/>
    </row>
    <row r="1154" spans="22:22" x14ac:dyDescent="0.2">
      <c r="V1154" s="5"/>
    </row>
    <row r="1155" spans="22:22" x14ac:dyDescent="0.2">
      <c r="V1155" s="5"/>
    </row>
    <row r="1156" spans="22:22" x14ac:dyDescent="0.2">
      <c r="V1156" s="5"/>
    </row>
    <row r="1157" spans="22:22" x14ac:dyDescent="0.2">
      <c r="V1157" s="5"/>
    </row>
    <row r="1158" spans="22:22" x14ac:dyDescent="0.2">
      <c r="V1158" s="5"/>
    </row>
    <row r="1159" spans="22:22" x14ac:dyDescent="0.2">
      <c r="V1159" s="5"/>
    </row>
    <row r="1160" spans="22:22" x14ac:dyDescent="0.2">
      <c r="V1160" s="5"/>
    </row>
    <row r="1161" spans="22:22" x14ac:dyDescent="0.2">
      <c r="V1161" s="5"/>
    </row>
    <row r="1162" spans="22:22" x14ac:dyDescent="0.2">
      <c r="V1162" s="5"/>
    </row>
    <row r="1163" spans="22:22" x14ac:dyDescent="0.2">
      <c r="V1163" s="5"/>
    </row>
    <row r="1164" spans="22:22" x14ac:dyDescent="0.2">
      <c r="V1164" s="5"/>
    </row>
    <row r="1165" spans="22:22" x14ac:dyDescent="0.2">
      <c r="V1165" s="5"/>
    </row>
    <row r="1166" spans="22:22" x14ac:dyDescent="0.2">
      <c r="V1166" s="5"/>
    </row>
    <row r="1167" spans="22:22" x14ac:dyDescent="0.2">
      <c r="V1167" s="5"/>
    </row>
    <row r="1168" spans="22:22" x14ac:dyDescent="0.2">
      <c r="V1168" s="5"/>
    </row>
    <row r="1169" spans="22:22" x14ac:dyDescent="0.2">
      <c r="V1169" s="5"/>
    </row>
    <row r="1170" spans="22:22" x14ac:dyDescent="0.2">
      <c r="V1170" s="5"/>
    </row>
    <row r="1171" spans="22:22" x14ac:dyDescent="0.2">
      <c r="V1171" s="5"/>
    </row>
    <row r="1172" spans="22:22" x14ac:dyDescent="0.2">
      <c r="V1172" s="5"/>
    </row>
    <row r="1173" spans="22:22" x14ac:dyDescent="0.2">
      <c r="V1173" s="5"/>
    </row>
    <row r="1174" spans="22:22" x14ac:dyDescent="0.2">
      <c r="V1174" s="5"/>
    </row>
    <row r="1175" spans="22:22" x14ac:dyDescent="0.2">
      <c r="V1175" s="5"/>
    </row>
    <row r="1176" spans="22:22" x14ac:dyDescent="0.2">
      <c r="V1176" s="5"/>
    </row>
    <row r="1177" spans="22:22" x14ac:dyDescent="0.2">
      <c r="V1177" s="5"/>
    </row>
    <row r="1178" spans="22:22" x14ac:dyDescent="0.2">
      <c r="V1178" s="5"/>
    </row>
    <row r="1179" spans="22:22" x14ac:dyDescent="0.2">
      <c r="V1179" s="5"/>
    </row>
    <row r="1180" spans="22:22" x14ac:dyDescent="0.2">
      <c r="V1180" s="5"/>
    </row>
    <row r="1181" spans="22:22" x14ac:dyDescent="0.2">
      <c r="V1181" s="5"/>
    </row>
    <row r="1182" spans="22:22" x14ac:dyDescent="0.2">
      <c r="V1182" s="5"/>
    </row>
    <row r="1183" spans="22:22" x14ac:dyDescent="0.2">
      <c r="V1183" s="5"/>
    </row>
    <row r="1184" spans="22:22" x14ac:dyDescent="0.2">
      <c r="V1184" s="5"/>
    </row>
    <row r="1185" spans="22:22" x14ac:dyDescent="0.2">
      <c r="V1185" s="5"/>
    </row>
    <row r="1186" spans="22:22" x14ac:dyDescent="0.2">
      <c r="V1186" s="5"/>
    </row>
    <row r="1187" spans="22:22" x14ac:dyDescent="0.2">
      <c r="V1187" s="5"/>
    </row>
    <row r="1188" spans="22:22" x14ac:dyDescent="0.2">
      <c r="V1188" s="5"/>
    </row>
    <row r="1189" spans="22:22" x14ac:dyDescent="0.2">
      <c r="V1189" s="5"/>
    </row>
    <row r="1190" spans="22:22" x14ac:dyDescent="0.2">
      <c r="V1190" s="5"/>
    </row>
    <row r="1191" spans="22:22" x14ac:dyDescent="0.2">
      <c r="V1191" s="5"/>
    </row>
    <row r="1192" spans="22:22" x14ac:dyDescent="0.2">
      <c r="V1192" s="5"/>
    </row>
    <row r="1193" spans="22:22" x14ac:dyDescent="0.2">
      <c r="V1193" s="5"/>
    </row>
    <row r="1194" spans="22:22" x14ac:dyDescent="0.2">
      <c r="V1194" s="5"/>
    </row>
    <row r="1195" spans="22:22" x14ac:dyDescent="0.2">
      <c r="V1195" s="5"/>
    </row>
    <row r="1196" spans="22:22" x14ac:dyDescent="0.2">
      <c r="V1196" s="5"/>
    </row>
    <row r="1197" spans="22:22" x14ac:dyDescent="0.2">
      <c r="V1197" s="5"/>
    </row>
    <row r="1198" spans="22:22" x14ac:dyDescent="0.2">
      <c r="V1198" s="5"/>
    </row>
    <row r="1199" spans="22:22" x14ac:dyDescent="0.2">
      <c r="V1199" s="5"/>
    </row>
    <row r="1200" spans="22:22" x14ac:dyDescent="0.2">
      <c r="V1200" s="5"/>
    </row>
    <row r="1201" spans="22:22" x14ac:dyDescent="0.2">
      <c r="V1201" s="5"/>
    </row>
    <row r="1202" spans="22:22" x14ac:dyDescent="0.2">
      <c r="V1202" s="5"/>
    </row>
    <row r="1203" spans="22:22" x14ac:dyDescent="0.2">
      <c r="V1203" s="5"/>
    </row>
    <row r="1204" spans="22:22" x14ac:dyDescent="0.2">
      <c r="V1204" s="5"/>
    </row>
    <row r="1205" spans="22:22" x14ac:dyDescent="0.2">
      <c r="V1205" s="5"/>
    </row>
    <row r="1206" spans="22:22" x14ac:dyDescent="0.2">
      <c r="V1206" s="5"/>
    </row>
    <row r="1207" spans="22:22" x14ac:dyDescent="0.2">
      <c r="V1207" s="5"/>
    </row>
    <row r="1208" spans="22:22" x14ac:dyDescent="0.2">
      <c r="V1208" s="5"/>
    </row>
    <row r="1209" spans="22:22" x14ac:dyDescent="0.2">
      <c r="V1209" s="5"/>
    </row>
    <row r="1210" spans="22:22" x14ac:dyDescent="0.2">
      <c r="V1210" s="5"/>
    </row>
    <row r="1211" spans="22:22" x14ac:dyDescent="0.2">
      <c r="V1211" s="5"/>
    </row>
    <row r="1212" spans="22:22" x14ac:dyDescent="0.2">
      <c r="V1212" s="5"/>
    </row>
    <row r="1213" spans="22:22" x14ac:dyDescent="0.2">
      <c r="V1213" s="5"/>
    </row>
    <row r="1214" spans="22:22" x14ac:dyDescent="0.2">
      <c r="V1214" s="5"/>
    </row>
    <row r="1215" spans="22:22" x14ac:dyDescent="0.2">
      <c r="V1215" s="5"/>
    </row>
    <row r="1216" spans="22:22" x14ac:dyDescent="0.2">
      <c r="V1216" s="5"/>
    </row>
    <row r="1217" spans="22:22" x14ac:dyDescent="0.2">
      <c r="V1217" s="5"/>
    </row>
    <row r="1218" spans="22:22" x14ac:dyDescent="0.2">
      <c r="V1218" s="5"/>
    </row>
    <row r="1219" spans="22:22" x14ac:dyDescent="0.2">
      <c r="V1219" s="5"/>
    </row>
    <row r="1220" spans="22:22" x14ac:dyDescent="0.2">
      <c r="V1220" s="5"/>
    </row>
    <row r="1221" spans="22:22" x14ac:dyDescent="0.2">
      <c r="V1221" s="5"/>
    </row>
    <row r="1222" spans="22:22" x14ac:dyDescent="0.2">
      <c r="V1222" s="5"/>
    </row>
    <row r="1223" spans="22:22" x14ac:dyDescent="0.2">
      <c r="V1223" s="5"/>
    </row>
    <row r="1224" spans="22:22" x14ac:dyDescent="0.2">
      <c r="V1224" s="5"/>
    </row>
    <row r="1225" spans="22:22" x14ac:dyDescent="0.2">
      <c r="V1225" s="5"/>
    </row>
    <row r="1226" spans="22:22" x14ac:dyDescent="0.2">
      <c r="V1226" s="5"/>
    </row>
    <row r="1227" spans="22:22" x14ac:dyDescent="0.2">
      <c r="V1227" s="5"/>
    </row>
    <row r="1228" spans="22:22" x14ac:dyDescent="0.2">
      <c r="V1228" s="5"/>
    </row>
    <row r="1229" spans="22:22" x14ac:dyDescent="0.2">
      <c r="V1229" s="5"/>
    </row>
    <row r="1230" spans="22:22" x14ac:dyDescent="0.2">
      <c r="V1230" s="5"/>
    </row>
    <row r="1231" spans="22:22" x14ac:dyDescent="0.2">
      <c r="V1231" s="5"/>
    </row>
    <row r="1232" spans="22:22" x14ac:dyDescent="0.2">
      <c r="V1232" s="5"/>
    </row>
    <row r="1233" spans="22:22" x14ac:dyDescent="0.2">
      <c r="V1233" s="5"/>
    </row>
    <row r="1234" spans="22:22" x14ac:dyDescent="0.2">
      <c r="V1234" s="5"/>
    </row>
    <row r="1235" spans="22:22" x14ac:dyDescent="0.2">
      <c r="V1235" s="5"/>
    </row>
    <row r="1236" spans="22:22" x14ac:dyDescent="0.2">
      <c r="V1236" s="5"/>
    </row>
    <row r="1237" spans="22:22" x14ac:dyDescent="0.2">
      <c r="V1237" s="5"/>
    </row>
    <row r="1238" spans="22:22" x14ac:dyDescent="0.2">
      <c r="V1238" s="5"/>
    </row>
    <row r="1239" spans="22:22" x14ac:dyDescent="0.2">
      <c r="V1239" s="5"/>
    </row>
    <row r="1240" spans="22:22" x14ac:dyDescent="0.2">
      <c r="V1240" s="5"/>
    </row>
    <row r="1241" spans="22:22" x14ac:dyDescent="0.2">
      <c r="V1241" s="5"/>
    </row>
    <row r="1242" spans="22:22" x14ac:dyDescent="0.2">
      <c r="V1242" s="5"/>
    </row>
    <row r="1243" spans="22:22" x14ac:dyDescent="0.2">
      <c r="V1243" s="5"/>
    </row>
    <row r="1244" spans="22:22" x14ac:dyDescent="0.2">
      <c r="V1244" s="5"/>
    </row>
    <row r="1245" spans="22:22" x14ac:dyDescent="0.2">
      <c r="V1245" s="5"/>
    </row>
    <row r="1246" spans="22:22" x14ac:dyDescent="0.2">
      <c r="V1246" s="5"/>
    </row>
    <row r="1247" spans="22:22" x14ac:dyDescent="0.2">
      <c r="V1247" s="5"/>
    </row>
    <row r="1248" spans="22:22" x14ac:dyDescent="0.2">
      <c r="V1248" s="5"/>
    </row>
    <row r="1249" spans="22:22" x14ac:dyDescent="0.2">
      <c r="V1249" s="5"/>
    </row>
    <row r="1250" spans="22:22" x14ac:dyDescent="0.2">
      <c r="V1250" s="5"/>
    </row>
    <row r="1251" spans="22:22" x14ac:dyDescent="0.2">
      <c r="V1251" s="5"/>
    </row>
    <row r="1252" spans="22:22" x14ac:dyDescent="0.2">
      <c r="V1252" s="5"/>
    </row>
    <row r="1253" spans="22:22" x14ac:dyDescent="0.2">
      <c r="V1253" s="5"/>
    </row>
    <row r="1254" spans="22:22" x14ac:dyDescent="0.2">
      <c r="V1254" s="5"/>
    </row>
    <row r="1255" spans="22:22" x14ac:dyDescent="0.2">
      <c r="V1255" s="5"/>
    </row>
    <row r="1256" spans="22:22" x14ac:dyDescent="0.2">
      <c r="V1256" s="5"/>
    </row>
    <row r="1257" spans="22:22" x14ac:dyDescent="0.2">
      <c r="V1257" s="5"/>
    </row>
    <row r="1258" spans="22:22" x14ac:dyDescent="0.2">
      <c r="V1258" s="5"/>
    </row>
    <row r="1259" spans="22:22" x14ac:dyDescent="0.2">
      <c r="V1259" s="5"/>
    </row>
    <row r="1260" spans="22:22" x14ac:dyDescent="0.2">
      <c r="V1260" s="5"/>
    </row>
    <row r="1261" spans="22:22" x14ac:dyDescent="0.2">
      <c r="V1261" s="5"/>
    </row>
    <row r="1262" spans="22:22" x14ac:dyDescent="0.2">
      <c r="V1262" s="5"/>
    </row>
    <row r="1263" spans="22:22" x14ac:dyDescent="0.2">
      <c r="V1263" s="5"/>
    </row>
    <row r="1264" spans="22:22" x14ac:dyDescent="0.2">
      <c r="V1264" s="5"/>
    </row>
    <row r="1265" spans="22:22" x14ac:dyDescent="0.2">
      <c r="V1265" s="5"/>
    </row>
    <row r="1266" spans="22:22" x14ac:dyDescent="0.2">
      <c r="V1266" s="5"/>
    </row>
    <row r="1267" spans="22:22" x14ac:dyDescent="0.2">
      <c r="V1267" s="5"/>
    </row>
    <row r="1268" spans="22:22" x14ac:dyDescent="0.2">
      <c r="V1268" s="5"/>
    </row>
    <row r="1269" spans="22:22" x14ac:dyDescent="0.2">
      <c r="V1269" s="5"/>
    </row>
    <row r="1270" spans="22:22" x14ac:dyDescent="0.2">
      <c r="V1270" s="5"/>
    </row>
    <row r="1271" spans="22:22" x14ac:dyDescent="0.2">
      <c r="V1271" s="5"/>
    </row>
    <row r="1272" spans="22:22" x14ac:dyDescent="0.2">
      <c r="V1272" s="5"/>
    </row>
    <row r="1273" spans="22:22" x14ac:dyDescent="0.2">
      <c r="V1273" s="5"/>
    </row>
    <row r="1274" spans="22:22" x14ac:dyDescent="0.2">
      <c r="V1274" s="5"/>
    </row>
    <row r="1275" spans="22:22" x14ac:dyDescent="0.2">
      <c r="V1275" s="5"/>
    </row>
    <row r="1276" spans="22:22" x14ac:dyDescent="0.2">
      <c r="V1276" s="5"/>
    </row>
    <row r="1277" spans="22:22" x14ac:dyDescent="0.2">
      <c r="V1277" s="5"/>
    </row>
    <row r="1278" spans="22:22" x14ac:dyDescent="0.2">
      <c r="V1278" s="5"/>
    </row>
    <row r="1279" spans="22:22" x14ac:dyDescent="0.2">
      <c r="V1279" s="5"/>
    </row>
    <row r="1280" spans="22:22" x14ac:dyDescent="0.2">
      <c r="V1280" s="5"/>
    </row>
    <row r="1281" spans="22:22" x14ac:dyDescent="0.2">
      <c r="V1281" s="5"/>
    </row>
    <row r="1282" spans="22:22" x14ac:dyDescent="0.2">
      <c r="V1282" s="5"/>
    </row>
    <row r="1283" spans="22:22" x14ac:dyDescent="0.2">
      <c r="V1283" s="5"/>
    </row>
    <row r="1284" spans="22:22" x14ac:dyDescent="0.2">
      <c r="V1284" s="5"/>
    </row>
    <row r="1285" spans="22:22" x14ac:dyDescent="0.2">
      <c r="V1285" s="5"/>
    </row>
    <row r="1286" spans="22:22" x14ac:dyDescent="0.2">
      <c r="V1286" s="5"/>
    </row>
    <row r="1287" spans="22:22" x14ac:dyDescent="0.2">
      <c r="V1287" s="5"/>
    </row>
    <row r="1288" spans="22:22" x14ac:dyDescent="0.2">
      <c r="V1288" s="5"/>
    </row>
    <row r="1289" spans="22:22" x14ac:dyDescent="0.2">
      <c r="V1289" s="5"/>
    </row>
    <row r="1290" spans="22:22" x14ac:dyDescent="0.2">
      <c r="V1290" s="5"/>
    </row>
    <row r="1291" spans="22:22" x14ac:dyDescent="0.2">
      <c r="V1291" s="5"/>
    </row>
    <row r="1292" spans="22:22" x14ac:dyDescent="0.2">
      <c r="V1292" s="5"/>
    </row>
    <row r="1293" spans="22:22" x14ac:dyDescent="0.2">
      <c r="V1293" s="5"/>
    </row>
    <row r="1294" spans="22:22" x14ac:dyDescent="0.2">
      <c r="V1294" s="5"/>
    </row>
    <row r="1295" spans="22:22" x14ac:dyDescent="0.2">
      <c r="V1295" s="5"/>
    </row>
    <row r="1296" spans="22:22" x14ac:dyDescent="0.2">
      <c r="V1296" s="5"/>
    </row>
    <row r="1297" spans="22:22" x14ac:dyDescent="0.2">
      <c r="V1297" s="5"/>
    </row>
    <row r="1298" spans="22:22" x14ac:dyDescent="0.2">
      <c r="V1298" s="5"/>
    </row>
    <row r="1299" spans="22:22" x14ac:dyDescent="0.2">
      <c r="V1299" s="5"/>
    </row>
    <row r="1300" spans="22:22" x14ac:dyDescent="0.2">
      <c r="V1300" s="5"/>
    </row>
    <row r="1301" spans="22:22" x14ac:dyDescent="0.2">
      <c r="V1301" s="5"/>
    </row>
    <row r="1302" spans="22:22" x14ac:dyDescent="0.2">
      <c r="V1302" s="5"/>
    </row>
    <row r="1303" spans="22:22" x14ac:dyDescent="0.2">
      <c r="V1303" s="5"/>
    </row>
    <row r="1304" spans="22:22" x14ac:dyDescent="0.2">
      <c r="V1304" s="5"/>
    </row>
    <row r="1305" spans="22:22" x14ac:dyDescent="0.2">
      <c r="V1305" s="5"/>
    </row>
    <row r="1306" spans="22:22" x14ac:dyDescent="0.2">
      <c r="V1306" s="5"/>
    </row>
    <row r="1307" spans="22:22" x14ac:dyDescent="0.2">
      <c r="V1307" s="5"/>
    </row>
    <row r="1308" spans="22:22" x14ac:dyDescent="0.2">
      <c r="V1308" s="5"/>
    </row>
    <row r="1309" spans="22:22" x14ac:dyDescent="0.2">
      <c r="V1309" s="5"/>
    </row>
    <row r="1310" spans="22:22" x14ac:dyDescent="0.2">
      <c r="V1310" s="5"/>
    </row>
    <row r="1311" spans="22:22" x14ac:dyDescent="0.2">
      <c r="V1311" s="5"/>
    </row>
    <row r="1312" spans="22:22" x14ac:dyDescent="0.2">
      <c r="V1312" s="5"/>
    </row>
    <row r="1313" spans="22:22" x14ac:dyDescent="0.2">
      <c r="V1313" s="5"/>
    </row>
    <row r="1314" spans="22:22" x14ac:dyDescent="0.2">
      <c r="V1314" s="5"/>
    </row>
    <row r="1315" spans="22:22" x14ac:dyDescent="0.2">
      <c r="V1315" s="5"/>
    </row>
    <row r="1316" spans="22:22" x14ac:dyDescent="0.2">
      <c r="V1316" s="5"/>
    </row>
    <row r="1317" spans="22:22" x14ac:dyDescent="0.2">
      <c r="V1317" s="5"/>
    </row>
    <row r="1318" spans="22:22" x14ac:dyDescent="0.2">
      <c r="V1318" s="5"/>
    </row>
    <row r="1319" spans="22:22" x14ac:dyDescent="0.2">
      <c r="V1319" s="5"/>
    </row>
    <row r="1320" spans="22:22" x14ac:dyDescent="0.2">
      <c r="V1320" s="5"/>
    </row>
    <row r="1321" spans="22:22" x14ac:dyDescent="0.2">
      <c r="V1321" s="5"/>
    </row>
    <row r="1322" spans="22:22" x14ac:dyDescent="0.2">
      <c r="V1322" s="5"/>
    </row>
    <row r="1323" spans="22:22" x14ac:dyDescent="0.2">
      <c r="V1323" s="5"/>
    </row>
    <row r="1324" spans="22:22" x14ac:dyDescent="0.2">
      <c r="V1324" s="5"/>
    </row>
    <row r="1325" spans="22:22" x14ac:dyDescent="0.2">
      <c r="V1325" s="5"/>
    </row>
    <row r="1326" spans="22:22" x14ac:dyDescent="0.2">
      <c r="V1326" s="5"/>
    </row>
    <row r="1327" spans="22:22" x14ac:dyDescent="0.2">
      <c r="V1327" s="5"/>
    </row>
    <row r="1328" spans="22:22" x14ac:dyDescent="0.2">
      <c r="V1328" s="5"/>
    </row>
    <row r="1329" spans="22:22" x14ac:dyDescent="0.2">
      <c r="V1329" s="5"/>
    </row>
    <row r="1330" spans="22:22" x14ac:dyDescent="0.2">
      <c r="V1330" s="5"/>
    </row>
    <row r="1331" spans="22:22" x14ac:dyDescent="0.2">
      <c r="V1331" s="5"/>
    </row>
    <row r="1332" spans="22:22" x14ac:dyDescent="0.2">
      <c r="V1332" s="5"/>
    </row>
    <row r="1333" spans="22:22" x14ac:dyDescent="0.2">
      <c r="V1333" s="5"/>
    </row>
    <row r="1334" spans="22:22" x14ac:dyDescent="0.2">
      <c r="V1334" s="5"/>
    </row>
    <row r="1335" spans="22:22" x14ac:dyDescent="0.2">
      <c r="V1335" s="5"/>
    </row>
    <row r="1336" spans="22:22" x14ac:dyDescent="0.2">
      <c r="V1336" s="5"/>
    </row>
    <row r="1337" spans="22:22" x14ac:dyDescent="0.2">
      <c r="V1337" s="5"/>
    </row>
    <row r="1338" spans="22:22" x14ac:dyDescent="0.2">
      <c r="V1338" s="5"/>
    </row>
    <row r="1339" spans="22:22" x14ac:dyDescent="0.2">
      <c r="V1339" s="5"/>
    </row>
    <row r="1340" spans="22:22" x14ac:dyDescent="0.2">
      <c r="V1340" s="5"/>
    </row>
    <row r="1341" spans="22:22" x14ac:dyDescent="0.2">
      <c r="V1341" s="5"/>
    </row>
    <row r="1342" spans="22:22" x14ac:dyDescent="0.2">
      <c r="V1342" s="5"/>
    </row>
    <row r="1343" spans="22:22" x14ac:dyDescent="0.2">
      <c r="V1343" s="5"/>
    </row>
    <row r="1344" spans="22:22" x14ac:dyDescent="0.2">
      <c r="V1344" s="5"/>
    </row>
    <row r="1345" spans="22:22" x14ac:dyDescent="0.2">
      <c r="V1345" s="5"/>
    </row>
    <row r="1346" spans="22:22" x14ac:dyDescent="0.2">
      <c r="V1346" s="5"/>
    </row>
    <row r="1347" spans="22:22" x14ac:dyDescent="0.2">
      <c r="V1347" s="5"/>
    </row>
    <row r="1348" spans="22:22" x14ac:dyDescent="0.2">
      <c r="V1348" s="5"/>
    </row>
    <row r="1349" spans="22:22" x14ac:dyDescent="0.2">
      <c r="V1349" s="5"/>
    </row>
    <row r="1350" spans="22:22" x14ac:dyDescent="0.2">
      <c r="V1350" s="5"/>
    </row>
    <row r="1351" spans="22:22" x14ac:dyDescent="0.2">
      <c r="V1351" s="5"/>
    </row>
    <row r="1352" spans="22:22" x14ac:dyDescent="0.2">
      <c r="V1352" s="5"/>
    </row>
    <row r="1353" spans="22:22" x14ac:dyDescent="0.2">
      <c r="V1353" s="5"/>
    </row>
    <row r="1354" spans="22:22" x14ac:dyDescent="0.2">
      <c r="V1354" s="5"/>
    </row>
    <row r="1355" spans="22:22" x14ac:dyDescent="0.2">
      <c r="V1355" s="5"/>
    </row>
    <row r="1356" spans="22:22" x14ac:dyDescent="0.2">
      <c r="V1356" s="5"/>
    </row>
    <row r="1357" spans="22:22" x14ac:dyDescent="0.2">
      <c r="V1357" s="5"/>
    </row>
    <row r="1358" spans="22:22" x14ac:dyDescent="0.2">
      <c r="V1358" s="5"/>
    </row>
    <row r="1359" spans="22:22" x14ac:dyDescent="0.2">
      <c r="V1359" s="5"/>
    </row>
    <row r="1360" spans="22:22" x14ac:dyDescent="0.2">
      <c r="V1360" s="5"/>
    </row>
    <row r="1361" spans="22:22" x14ac:dyDescent="0.2">
      <c r="V1361" s="5"/>
    </row>
    <row r="1362" spans="22:22" x14ac:dyDescent="0.2">
      <c r="V1362" s="5"/>
    </row>
    <row r="1363" spans="22:22" x14ac:dyDescent="0.2">
      <c r="V1363" s="5"/>
    </row>
    <row r="1364" spans="22:22" x14ac:dyDescent="0.2">
      <c r="V1364" s="5"/>
    </row>
    <row r="1365" spans="22:22" x14ac:dyDescent="0.2">
      <c r="V1365" s="5"/>
    </row>
    <row r="1366" spans="22:22" x14ac:dyDescent="0.2">
      <c r="V1366" s="5"/>
    </row>
    <row r="1367" spans="22:22" x14ac:dyDescent="0.2">
      <c r="V1367" s="5"/>
    </row>
    <row r="1368" spans="22:22" x14ac:dyDescent="0.2">
      <c r="V1368" s="5"/>
    </row>
    <row r="1369" spans="22:22" x14ac:dyDescent="0.2">
      <c r="V1369" s="5"/>
    </row>
    <row r="1370" spans="22:22" x14ac:dyDescent="0.2">
      <c r="V1370" s="5"/>
    </row>
    <row r="1371" spans="22:22" x14ac:dyDescent="0.2">
      <c r="V1371" s="5"/>
    </row>
    <row r="1372" spans="22:22" x14ac:dyDescent="0.2">
      <c r="V1372" s="5"/>
    </row>
    <row r="1373" spans="22:22" x14ac:dyDescent="0.2">
      <c r="V1373" s="5"/>
    </row>
    <row r="1374" spans="22:22" x14ac:dyDescent="0.2">
      <c r="V1374" s="5"/>
    </row>
    <row r="1375" spans="22:22" x14ac:dyDescent="0.2">
      <c r="V1375" s="5"/>
    </row>
    <row r="1376" spans="22:22" x14ac:dyDescent="0.2">
      <c r="V1376" s="5"/>
    </row>
    <row r="1377" spans="22:22" x14ac:dyDescent="0.2">
      <c r="V1377" s="5"/>
    </row>
    <row r="1378" spans="22:22" x14ac:dyDescent="0.2">
      <c r="V1378" s="5"/>
    </row>
    <row r="1379" spans="22:22" x14ac:dyDescent="0.2">
      <c r="V1379" s="5"/>
    </row>
    <row r="1380" spans="22:22" x14ac:dyDescent="0.2">
      <c r="V1380" s="5"/>
    </row>
    <row r="1381" spans="22:22" x14ac:dyDescent="0.2">
      <c r="V1381" s="5"/>
    </row>
    <row r="1382" spans="22:22" x14ac:dyDescent="0.2">
      <c r="V1382" s="5"/>
    </row>
    <row r="1383" spans="22:22" x14ac:dyDescent="0.2">
      <c r="V1383" s="5"/>
    </row>
    <row r="1384" spans="22:22" x14ac:dyDescent="0.2">
      <c r="V1384" s="5"/>
    </row>
    <row r="1385" spans="22:22" x14ac:dyDescent="0.2">
      <c r="V1385" s="5"/>
    </row>
    <row r="1386" spans="22:22" x14ac:dyDescent="0.2">
      <c r="V1386" s="5"/>
    </row>
    <row r="1387" spans="22:22" x14ac:dyDescent="0.2">
      <c r="V1387" s="5"/>
    </row>
    <row r="1388" spans="22:22" x14ac:dyDescent="0.2">
      <c r="V1388" s="5"/>
    </row>
    <row r="1389" spans="22:22" x14ac:dyDescent="0.2">
      <c r="V1389" s="5"/>
    </row>
    <row r="1390" spans="22:22" x14ac:dyDescent="0.2">
      <c r="V1390" s="5"/>
    </row>
    <row r="1391" spans="22:22" x14ac:dyDescent="0.2">
      <c r="V1391" s="5"/>
    </row>
    <row r="1392" spans="22:22" x14ac:dyDescent="0.2">
      <c r="V1392" s="5"/>
    </row>
    <row r="1393" spans="22:22" x14ac:dyDescent="0.2">
      <c r="V1393" s="5"/>
    </row>
    <row r="1394" spans="22:22" x14ac:dyDescent="0.2">
      <c r="V1394" s="5"/>
    </row>
    <row r="1395" spans="22:22" x14ac:dyDescent="0.2">
      <c r="V1395" s="5"/>
    </row>
    <row r="1396" spans="22:22" x14ac:dyDescent="0.2">
      <c r="V1396" s="5"/>
    </row>
    <row r="1397" spans="22:22" x14ac:dyDescent="0.2">
      <c r="V1397" s="5"/>
    </row>
    <row r="1398" spans="22:22" x14ac:dyDescent="0.2">
      <c r="V1398" s="5"/>
    </row>
    <row r="1399" spans="22:22" x14ac:dyDescent="0.2">
      <c r="V1399" s="5"/>
    </row>
    <row r="1400" spans="22:22" x14ac:dyDescent="0.2">
      <c r="V1400" s="5"/>
    </row>
    <row r="1401" spans="22:22" x14ac:dyDescent="0.2">
      <c r="V1401" s="5"/>
    </row>
    <row r="1402" spans="22:22" x14ac:dyDescent="0.2">
      <c r="V1402" s="5"/>
    </row>
    <row r="1403" spans="22:22" x14ac:dyDescent="0.2">
      <c r="V1403" s="5"/>
    </row>
    <row r="1404" spans="22:22" x14ac:dyDescent="0.2">
      <c r="V1404" s="5"/>
    </row>
    <row r="1405" spans="22:22" x14ac:dyDescent="0.2">
      <c r="V1405" s="5"/>
    </row>
    <row r="1406" spans="22:22" x14ac:dyDescent="0.2">
      <c r="V1406" s="5"/>
    </row>
    <row r="1407" spans="22:22" x14ac:dyDescent="0.2">
      <c r="V1407" s="5"/>
    </row>
    <row r="1408" spans="22:22" x14ac:dyDescent="0.2">
      <c r="V1408" s="5"/>
    </row>
    <row r="1409" spans="22:22" x14ac:dyDescent="0.2">
      <c r="V1409" s="5"/>
    </row>
    <row r="1410" spans="22:22" x14ac:dyDescent="0.2">
      <c r="V1410" s="5"/>
    </row>
    <row r="1411" spans="22:22" x14ac:dyDescent="0.2">
      <c r="V1411" s="5"/>
    </row>
    <row r="1412" spans="22:22" x14ac:dyDescent="0.2">
      <c r="V1412" s="5"/>
    </row>
    <row r="1413" spans="22:22" x14ac:dyDescent="0.2">
      <c r="V1413" s="5"/>
    </row>
    <row r="1414" spans="22:22" x14ac:dyDescent="0.2">
      <c r="V1414" s="5"/>
    </row>
    <row r="1415" spans="22:22" x14ac:dyDescent="0.2">
      <c r="V1415" s="5"/>
    </row>
    <row r="1416" spans="22:22" x14ac:dyDescent="0.2">
      <c r="V1416" s="5"/>
    </row>
    <row r="1417" spans="22:22" x14ac:dyDescent="0.2">
      <c r="V1417" s="5"/>
    </row>
    <row r="1418" spans="22:22" x14ac:dyDescent="0.2">
      <c r="V1418" s="5"/>
    </row>
    <row r="1419" spans="22:22" x14ac:dyDescent="0.2">
      <c r="V1419" s="5"/>
    </row>
    <row r="1420" spans="22:22" x14ac:dyDescent="0.2">
      <c r="V1420" s="5"/>
    </row>
    <row r="1421" spans="22:22" x14ac:dyDescent="0.2">
      <c r="V1421" s="5"/>
    </row>
    <row r="1422" spans="22:22" x14ac:dyDescent="0.2">
      <c r="V1422" s="5"/>
    </row>
    <row r="1423" spans="22:22" x14ac:dyDescent="0.2">
      <c r="V1423" s="5"/>
    </row>
    <row r="1424" spans="22:22" x14ac:dyDescent="0.2">
      <c r="V1424" s="5"/>
    </row>
    <row r="1425" spans="22:22" x14ac:dyDescent="0.2">
      <c r="V1425" s="5"/>
    </row>
    <row r="1426" spans="22:22" x14ac:dyDescent="0.2">
      <c r="V1426" s="5"/>
    </row>
    <row r="1427" spans="22:22" x14ac:dyDescent="0.2">
      <c r="V1427" s="5"/>
    </row>
    <row r="1428" spans="22:22" x14ac:dyDescent="0.2">
      <c r="V1428" s="5"/>
    </row>
    <row r="1429" spans="22:22" x14ac:dyDescent="0.2">
      <c r="V1429" s="5"/>
    </row>
    <row r="1430" spans="22:22" x14ac:dyDescent="0.2">
      <c r="V1430" s="5"/>
    </row>
    <row r="1431" spans="22:22" x14ac:dyDescent="0.2">
      <c r="V1431" s="5"/>
    </row>
    <row r="1432" spans="22:22" x14ac:dyDescent="0.2">
      <c r="V1432" s="5"/>
    </row>
    <row r="1433" spans="22:22" x14ac:dyDescent="0.2">
      <c r="V1433" s="5"/>
    </row>
    <row r="1434" spans="22:22" x14ac:dyDescent="0.2">
      <c r="V1434" s="5"/>
    </row>
    <row r="1435" spans="22:22" x14ac:dyDescent="0.2">
      <c r="V1435" s="5"/>
    </row>
    <row r="1436" spans="22:22" x14ac:dyDescent="0.2">
      <c r="V1436" s="5"/>
    </row>
    <row r="1437" spans="22:22" x14ac:dyDescent="0.2">
      <c r="V1437" s="5"/>
    </row>
    <row r="1438" spans="22:22" x14ac:dyDescent="0.2">
      <c r="V1438" s="5"/>
    </row>
    <row r="1439" spans="22:22" x14ac:dyDescent="0.2">
      <c r="V1439" s="5"/>
    </row>
    <row r="1440" spans="22:22" x14ac:dyDescent="0.2">
      <c r="V1440" s="5"/>
    </row>
    <row r="1441" spans="22:22" x14ac:dyDescent="0.2">
      <c r="V1441" s="5"/>
    </row>
    <row r="1442" spans="22:22" x14ac:dyDescent="0.2">
      <c r="V1442" s="5"/>
    </row>
    <row r="1443" spans="22:22" x14ac:dyDescent="0.2">
      <c r="V1443" s="5"/>
    </row>
    <row r="1444" spans="22:22" x14ac:dyDescent="0.2">
      <c r="V1444" s="5"/>
    </row>
    <row r="1445" spans="22:22" x14ac:dyDescent="0.2">
      <c r="V1445" s="5"/>
    </row>
    <row r="1446" spans="22:22" x14ac:dyDescent="0.2">
      <c r="V1446" s="5"/>
    </row>
    <row r="1447" spans="22:22" x14ac:dyDescent="0.2">
      <c r="V1447" s="5"/>
    </row>
    <row r="1448" spans="22:22" x14ac:dyDescent="0.2">
      <c r="V1448" s="5"/>
    </row>
    <row r="1449" spans="22:22" x14ac:dyDescent="0.2">
      <c r="V1449" s="5"/>
    </row>
    <row r="1450" spans="22:22" x14ac:dyDescent="0.2">
      <c r="V1450" s="5"/>
    </row>
    <row r="1451" spans="22:22" x14ac:dyDescent="0.2">
      <c r="V1451" s="5"/>
    </row>
    <row r="1452" spans="22:22" x14ac:dyDescent="0.2">
      <c r="V1452" s="5"/>
    </row>
    <row r="1453" spans="22:22" x14ac:dyDescent="0.2">
      <c r="V1453" s="5"/>
    </row>
    <row r="1454" spans="22:22" x14ac:dyDescent="0.2">
      <c r="V1454" s="5"/>
    </row>
    <row r="1455" spans="22:22" x14ac:dyDescent="0.2">
      <c r="V1455" s="5"/>
    </row>
    <row r="1456" spans="22:22" x14ac:dyDescent="0.2">
      <c r="V1456" s="5"/>
    </row>
    <row r="1457" spans="22:22" x14ac:dyDescent="0.2">
      <c r="V1457" s="5"/>
    </row>
    <row r="1458" spans="22:22" x14ac:dyDescent="0.2">
      <c r="V1458" s="5"/>
    </row>
    <row r="1459" spans="22:22" x14ac:dyDescent="0.2">
      <c r="V1459" s="5"/>
    </row>
    <row r="1460" spans="22:22" x14ac:dyDescent="0.2">
      <c r="V1460" s="5"/>
    </row>
    <row r="1461" spans="22:22" x14ac:dyDescent="0.2">
      <c r="V1461" s="5"/>
    </row>
    <row r="1462" spans="22:22" x14ac:dyDescent="0.2">
      <c r="V1462" s="5"/>
    </row>
    <row r="1463" spans="22:22" x14ac:dyDescent="0.2">
      <c r="V1463" s="5"/>
    </row>
    <row r="1464" spans="22:22" x14ac:dyDescent="0.2">
      <c r="V1464" s="5"/>
    </row>
    <row r="1465" spans="22:22" x14ac:dyDescent="0.2">
      <c r="V1465" s="5"/>
    </row>
    <row r="1466" spans="22:22" x14ac:dyDescent="0.2">
      <c r="V1466" s="5"/>
    </row>
    <row r="1467" spans="22:22" x14ac:dyDescent="0.2">
      <c r="V1467" s="5"/>
    </row>
    <row r="1468" spans="22:22" x14ac:dyDescent="0.2">
      <c r="V1468" s="5"/>
    </row>
    <row r="1469" spans="22:22" x14ac:dyDescent="0.2">
      <c r="V1469" s="5"/>
    </row>
    <row r="1470" spans="22:22" x14ac:dyDescent="0.2">
      <c r="V1470" s="5"/>
    </row>
    <row r="1471" spans="22:22" x14ac:dyDescent="0.2">
      <c r="V1471" s="5"/>
    </row>
    <row r="1472" spans="22:22" x14ac:dyDescent="0.2">
      <c r="V1472" s="5"/>
    </row>
    <row r="1473" spans="22:22" x14ac:dyDescent="0.2">
      <c r="V1473" s="5"/>
    </row>
    <row r="1474" spans="22:22" x14ac:dyDescent="0.2">
      <c r="V1474" s="5"/>
    </row>
    <row r="1475" spans="22:22" x14ac:dyDescent="0.2">
      <c r="V1475" s="5"/>
    </row>
    <row r="1476" spans="22:22" x14ac:dyDescent="0.2">
      <c r="V1476" s="5"/>
    </row>
    <row r="1477" spans="22:22" x14ac:dyDescent="0.2">
      <c r="V1477" s="5"/>
    </row>
    <row r="1478" spans="22:22" x14ac:dyDescent="0.2">
      <c r="V1478" s="5"/>
    </row>
    <row r="1479" spans="22:22" x14ac:dyDescent="0.2">
      <c r="V1479" s="5"/>
    </row>
    <row r="1480" spans="22:22" x14ac:dyDescent="0.2">
      <c r="V1480" s="5"/>
    </row>
    <row r="1481" spans="22:22" x14ac:dyDescent="0.2">
      <c r="V1481" s="5"/>
    </row>
    <row r="1482" spans="22:22" x14ac:dyDescent="0.2">
      <c r="V1482" s="5"/>
    </row>
    <row r="1483" spans="22:22" x14ac:dyDescent="0.2">
      <c r="V1483" s="5"/>
    </row>
    <row r="1484" spans="22:22" x14ac:dyDescent="0.2">
      <c r="V1484" s="5"/>
    </row>
    <row r="1485" spans="22:22" x14ac:dyDescent="0.2">
      <c r="V1485" s="5"/>
    </row>
    <row r="1486" spans="22:22" x14ac:dyDescent="0.2">
      <c r="V1486" s="5"/>
    </row>
    <row r="1487" spans="22:22" x14ac:dyDescent="0.2">
      <c r="V1487" s="5"/>
    </row>
    <row r="1488" spans="22:22" x14ac:dyDescent="0.2">
      <c r="V1488" s="5"/>
    </row>
    <row r="1489" spans="22:22" x14ac:dyDescent="0.2">
      <c r="V1489" s="5"/>
    </row>
    <row r="1490" spans="22:22" x14ac:dyDescent="0.2">
      <c r="V1490" s="5"/>
    </row>
    <row r="1491" spans="22:22" x14ac:dyDescent="0.2">
      <c r="V1491" s="5"/>
    </row>
    <row r="1492" spans="22:22" x14ac:dyDescent="0.2">
      <c r="V1492" s="5"/>
    </row>
    <row r="1493" spans="22:22" x14ac:dyDescent="0.2">
      <c r="V1493" s="5"/>
    </row>
    <row r="1494" spans="22:22" x14ac:dyDescent="0.2">
      <c r="V1494" s="5"/>
    </row>
    <row r="1495" spans="22:22" x14ac:dyDescent="0.2">
      <c r="V1495" s="5"/>
    </row>
    <row r="1496" spans="22:22" x14ac:dyDescent="0.2">
      <c r="V1496" s="5"/>
    </row>
    <row r="1497" spans="22:22" x14ac:dyDescent="0.2">
      <c r="V1497" s="5"/>
    </row>
    <row r="1498" spans="22:22" x14ac:dyDescent="0.2">
      <c r="V1498" s="5"/>
    </row>
    <row r="1499" spans="22:22" x14ac:dyDescent="0.2">
      <c r="V1499" s="5"/>
    </row>
    <row r="1500" spans="22:22" x14ac:dyDescent="0.2">
      <c r="V1500" s="5"/>
    </row>
    <row r="1501" spans="22:22" x14ac:dyDescent="0.2">
      <c r="V1501" s="5"/>
    </row>
    <row r="1502" spans="22:22" x14ac:dyDescent="0.2">
      <c r="V1502" s="5"/>
    </row>
    <row r="1503" spans="22:22" x14ac:dyDescent="0.2">
      <c r="V1503" s="5"/>
    </row>
    <row r="1504" spans="22:22" x14ac:dyDescent="0.2">
      <c r="V1504" s="5"/>
    </row>
    <row r="1505" spans="22:22" x14ac:dyDescent="0.2">
      <c r="V1505" s="5"/>
    </row>
    <row r="1506" spans="22:22" x14ac:dyDescent="0.2">
      <c r="V1506" s="5"/>
    </row>
    <row r="1507" spans="22:22" x14ac:dyDescent="0.2">
      <c r="V1507" s="5"/>
    </row>
    <row r="1508" spans="22:22" x14ac:dyDescent="0.2">
      <c r="V1508" s="5"/>
    </row>
    <row r="1509" spans="22:22" x14ac:dyDescent="0.2">
      <c r="V1509" s="5"/>
    </row>
    <row r="1510" spans="22:22" x14ac:dyDescent="0.2">
      <c r="V1510" s="5"/>
    </row>
    <row r="1511" spans="22:22" x14ac:dyDescent="0.2">
      <c r="V1511" s="5"/>
    </row>
    <row r="1512" spans="22:22" x14ac:dyDescent="0.2">
      <c r="V1512" s="5"/>
    </row>
    <row r="1513" spans="22:22" x14ac:dyDescent="0.2">
      <c r="V1513" s="5"/>
    </row>
    <row r="1514" spans="22:22" x14ac:dyDescent="0.2">
      <c r="V1514" s="5"/>
    </row>
    <row r="1515" spans="22:22" x14ac:dyDescent="0.2">
      <c r="V1515" s="5"/>
    </row>
    <row r="1516" spans="22:22" x14ac:dyDescent="0.2">
      <c r="V1516" s="5"/>
    </row>
    <row r="1517" spans="22:22" x14ac:dyDescent="0.2">
      <c r="V1517" s="5"/>
    </row>
    <row r="1518" spans="22:22" x14ac:dyDescent="0.2">
      <c r="V1518" s="5"/>
    </row>
    <row r="1519" spans="22:22" x14ac:dyDescent="0.2">
      <c r="V1519" s="5"/>
    </row>
    <row r="1520" spans="22:22" x14ac:dyDescent="0.2">
      <c r="V1520" s="5"/>
    </row>
    <row r="1521" spans="22:22" x14ac:dyDescent="0.2">
      <c r="V1521" s="5"/>
    </row>
    <row r="1522" spans="22:22" x14ac:dyDescent="0.2">
      <c r="V1522" s="5"/>
    </row>
    <row r="1523" spans="22:22" x14ac:dyDescent="0.2">
      <c r="V1523" s="5"/>
    </row>
    <row r="1524" spans="22:22" x14ac:dyDescent="0.2">
      <c r="V1524" s="5"/>
    </row>
    <row r="1525" spans="22:22" x14ac:dyDescent="0.2">
      <c r="V1525" s="5"/>
    </row>
    <row r="1526" spans="22:22" x14ac:dyDescent="0.2">
      <c r="V1526" s="5"/>
    </row>
    <row r="1527" spans="22:22" x14ac:dyDescent="0.2">
      <c r="V1527" s="5"/>
    </row>
    <row r="1528" spans="22:22" x14ac:dyDescent="0.2">
      <c r="V1528" s="5"/>
    </row>
    <row r="1529" spans="22:22" x14ac:dyDescent="0.2">
      <c r="V1529" s="5"/>
    </row>
    <row r="1530" spans="22:22" x14ac:dyDescent="0.2">
      <c r="V1530" s="5"/>
    </row>
    <row r="1531" spans="22:22" x14ac:dyDescent="0.2">
      <c r="V1531" s="5"/>
    </row>
    <row r="1532" spans="22:22" x14ac:dyDescent="0.2">
      <c r="V1532" s="5"/>
    </row>
    <row r="1533" spans="22:22" x14ac:dyDescent="0.2">
      <c r="V1533" s="5"/>
    </row>
    <row r="1534" spans="22:22" x14ac:dyDescent="0.2">
      <c r="V1534" s="5"/>
    </row>
    <row r="1535" spans="22:22" x14ac:dyDescent="0.2">
      <c r="V1535" s="5"/>
    </row>
    <row r="1536" spans="22:22" x14ac:dyDescent="0.2">
      <c r="V1536" s="5"/>
    </row>
    <row r="1537" spans="22:22" x14ac:dyDescent="0.2">
      <c r="V1537" s="5"/>
    </row>
    <row r="1538" spans="22:22" x14ac:dyDescent="0.2">
      <c r="V1538" s="5"/>
    </row>
    <row r="1539" spans="22:22" x14ac:dyDescent="0.2">
      <c r="V1539" s="5"/>
    </row>
    <row r="1540" spans="22:22" x14ac:dyDescent="0.2">
      <c r="V1540" s="5"/>
    </row>
    <row r="1541" spans="22:22" x14ac:dyDescent="0.2">
      <c r="V1541" s="5"/>
    </row>
    <row r="1542" spans="22:22" x14ac:dyDescent="0.2">
      <c r="V1542" s="5"/>
    </row>
    <row r="1543" spans="22:22" x14ac:dyDescent="0.2">
      <c r="V1543" s="5"/>
    </row>
    <row r="1544" spans="22:22" x14ac:dyDescent="0.2">
      <c r="V1544" s="5"/>
    </row>
    <row r="1545" spans="22:22" x14ac:dyDescent="0.2">
      <c r="V1545" s="5"/>
    </row>
    <row r="1546" spans="22:22" x14ac:dyDescent="0.2">
      <c r="V1546" s="5"/>
    </row>
    <row r="1547" spans="22:22" x14ac:dyDescent="0.2">
      <c r="V1547" s="5"/>
    </row>
    <row r="1548" spans="22:22" x14ac:dyDescent="0.2">
      <c r="V1548" s="5"/>
    </row>
    <row r="1549" spans="22:22" x14ac:dyDescent="0.2">
      <c r="V1549" s="5"/>
    </row>
    <row r="1550" spans="22:22" x14ac:dyDescent="0.2">
      <c r="V1550" s="5"/>
    </row>
    <row r="1551" spans="22:22" x14ac:dyDescent="0.2">
      <c r="V1551" s="5"/>
    </row>
    <row r="1552" spans="22:22" x14ac:dyDescent="0.2">
      <c r="V1552" s="5"/>
    </row>
    <row r="1553" spans="22:22" x14ac:dyDescent="0.2">
      <c r="V1553" s="5"/>
    </row>
    <row r="1554" spans="22:22" x14ac:dyDescent="0.2">
      <c r="V1554" s="5"/>
    </row>
    <row r="1555" spans="22:22" x14ac:dyDescent="0.2">
      <c r="V1555" s="5"/>
    </row>
    <row r="1556" spans="22:22" x14ac:dyDescent="0.2">
      <c r="V1556" s="5"/>
    </row>
    <row r="1557" spans="22:22" x14ac:dyDescent="0.2">
      <c r="V1557" s="5"/>
    </row>
    <row r="1558" spans="22:22" x14ac:dyDescent="0.2">
      <c r="V1558" s="5"/>
    </row>
    <row r="1559" spans="22:22" x14ac:dyDescent="0.2">
      <c r="V1559" s="5"/>
    </row>
    <row r="1560" spans="22:22" x14ac:dyDescent="0.2">
      <c r="V1560" s="5"/>
    </row>
    <row r="1561" spans="22:22" x14ac:dyDescent="0.2">
      <c r="V1561" s="5"/>
    </row>
    <row r="1562" spans="22:22" x14ac:dyDescent="0.2">
      <c r="V1562" s="5"/>
    </row>
    <row r="1563" spans="22:22" x14ac:dyDescent="0.2">
      <c r="V1563" s="5"/>
    </row>
    <row r="1564" spans="22:22" x14ac:dyDescent="0.2">
      <c r="V1564" s="5"/>
    </row>
    <row r="1565" spans="22:22" x14ac:dyDescent="0.2">
      <c r="V1565" s="5"/>
    </row>
    <row r="1566" spans="22:22" x14ac:dyDescent="0.2">
      <c r="V1566" s="5"/>
    </row>
    <row r="1567" spans="22:22" x14ac:dyDescent="0.2">
      <c r="V1567" s="5"/>
    </row>
    <row r="1568" spans="22:22" x14ac:dyDescent="0.2">
      <c r="V1568" s="5"/>
    </row>
    <row r="1569" spans="22:22" x14ac:dyDescent="0.2">
      <c r="V1569" s="5"/>
    </row>
    <row r="1570" spans="22:22" x14ac:dyDescent="0.2">
      <c r="V1570" s="5"/>
    </row>
    <row r="1571" spans="22:22" x14ac:dyDescent="0.2">
      <c r="V1571" s="5"/>
    </row>
    <row r="1572" spans="22:22" x14ac:dyDescent="0.2">
      <c r="V1572" s="5"/>
    </row>
    <row r="1573" spans="22:22" x14ac:dyDescent="0.2">
      <c r="V1573" s="5"/>
    </row>
    <row r="1574" spans="22:22" x14ac:dyDescent="0.2">
      <c r="V1574" s="5"/>
    </row>
    <row r="1575" spans="22:22" x14ac:dyDescent="0.2">
      <c r="V1575" s="5"/>
    </row>
    <row r="1576" spans="22:22" x14ac:dyDescent="0.2">
      <c r="V1576" s="5"/>
    </row>
    <row r="1577" spans="22:22" x14ac:dyDescent="0.2">
      <c r="V1577" s="5"/>
    </row>
    <row r="1578" spans="22:22" x14ac:dyDescent="0.2">
      <c r="V1578" s="5"/>
    </row>
    <row r="1579" spans="22:22" x14ac:dyDescent="0.2">
      <c r="V1579" s="5"/>
    </row>
    <row r="1580" spans="22:22" x14ac:dyDescent="0.2">
      <c r="V1580" s="5"/>
    </row>
    <row r="1581" spans="22:22" x14ac:dyDescent="0.2">
      <c r="V1581" s="5"/>
    </row>
    <row r="1582" spans="22:22" x14ac:dyDescent="0.2">
      <c r="V1582" s="5"/>
    </row>
    <row r="1583" spans="22:22" x14ac:dyDescent="0.2">
      <c r="V1583" s="5"/>
    </row>
    <row r="1584" spans="22:22" x14ac:dyDescent="0.2">
      <c r="V1584" s="5"/>
    </row>
    <row r="1585" spans="22:22" x14ac:dyDescent="0.2">
      <c r="V1585" s="5"/>
    </row>
    <row r="1586" spans="22:22" x14ac:dyDescent="0.2">
      <c r="V1586" s="5"/>
    </row>
    <row r="1587" spans="22:22" x14ac:dyDescent="0.2">
      <c r="V1587" s="5"/>
    </row>
    <row r="1588" spans="22:22" x14ac:dyDescent="0.2">
      <c r="V1588" s="5"/>
    </row>
    <row r="1589" spans="22:22" x14ac:dyDescent="0.2">
      <c r="V1589" s="5"/>
    </row>
    <row r="1590" spans="22:22" x14ac:dyDescent="0.2">
      <c r="V1590" s="5"/>
    </row>
    <row r="1591" spans="22:22" x14ac:dyDescent="0.2">
      <c r="V1591" s="5"/>
    </row>
    <row r="1592" spans="22:22" x14ac:dyDescent="0.2">
      <c r="V1592" s="5"/>
    </row>
    <row r="1593" spans="22:22" x14ac:dyDescent="0.2">
      <c r="V1593" s="5"/>
    </row>
    <row r="1594" spans="22:22" x14ac:dyDescent="0.2">
      <c r="V1594" s="5"/>
    </row>
    <row r="1595" spans="22:22" x14ac:dyDescent="0.2">
      <c r="V1595" s="5"/>
    </row>
    <row r="1596" spans="22:22" x14ac:dyDescent="0.2">
      <c r="V1596" s="5"/>
    </row>
    <row r="1597" spans="22:22" x14ac:dyDescent="0.2">
      <c r="V1597" s="5"/>
    </row>
    <row r="1598" spans="22:22" x14ac:dyDescent="0.2">
      <c r="V1598" s="5"/>
    </row>
    <row r="1599" spans="22:22" x14ac:dyDescent="0.2">
      <c r="V1599" s="5"/>
    </row>
    <row r="1600" spans="22:22" x14ac:dyDescent="0.2">
      <c r="V1600" s="5"/>
    </row>
    <row r="1601" spans="22:22" x14ac:dyDescent="0.2">
      <c r="V1601" s="5"/>
    </row>
    <row r="1602" spans="22:22" x14ac:dyDescent="0.2">
      <c r="V1602" s="5"/>
    </row>
    <row r="1603" spans="22:22" x14ac:dyDescent="0.2">
      <c r="V1603" s="5"/>
    </row>
    <row r="1604" spans="22:22" x14ac:dyDescent="0.2">
      <c r="V1604" s="5"/>
    </row>
    <row r="1605" spans="22:22" x14ac:dyDescent="0.2">
      <c r="V1605" s="5"/>
    </row>
    <row r="1606" spans="22:22" x14ac:dyDescent="0.2">
      <c r="V1606" s="5"/>
    </row>
    <row r="1607" spans="22:22" x14ac:dyDescent="0.2">
      <c r="V1607" s="5"/>
    </row>
    <row r="1608" spans="22:22" x14ac:dyDescent="0.2">
      <c r="V1608" s="5"/>
    </row>
    <row r="1609" spans="22:22" x14ac:dyDescent="0.2">
      <c r="V1609" s="5"/>
    </row>
    <row r="1610" spans="22:22" x14ac:dyDescent="0.2">
      <c r="V1610" s="5"/>
    </row>
    <row r="1611" spans="22:22" x14ac:dyDescent="0.2">
      <c r="V1611" s="5"/>
    </row>
    <row r="1612" spans="22:22" x14ac:dyDescent="0.2">
      <c r="V1612" s="5"/>
    </row>
    <row r="1613" spans="22:22" x14ac:dyDescent="0.2">
      <c r="V1613" s="5"/>
    </row>
    <row r="1614" spans="22:22" x14ac:dyDescent="0.2">
      <c r="V1614" s="5"/>
    </row>
    <row r="1615" spans="22:22" x14ac:dyDescent="0.2">
      <c r="V1615" s="5"/>
    </row>
    <row r="1616" spans="22:22" x14ac:dyDescent="0.2">
      <c r="V1616" s="5"/>
    </row>
    <row r="1617" spans="22:22" x14ac:dyDescent="0.2">
      <c r="V1617" s="5"/>
    </row>
    <row r="1618" spans="22:22" x14ac:dyDescent="0.2">
      <c r="V1618" s="5"/>
    </row>
    <row r="1619" spans="22:22" x14ac:dyDescent="0.2">
      <c r="V1619" s="5"/>
    </row>
    <row r="1620" spans="22:22" x14ac:dyDescent="0.2">
      <c r="V1620" s="5"/>
    </row>
    <row r="1621" spans="22:22" x14ac:dyDescent="0.2">
      <c r="V1621" s="5"/>
    </row>
    <row r="1622" spans="22:22" x14ac:dyDescent="0.2">
      <c r="V1622" s="5"/>
    </row>
    <row r="1623" spans="22:22" x14ac:dyDescent="0.2">
      <c r="V1623" s="5"/>
    </row>
    <row r="1624" spans="22:22" x14ac:dyDescent="0.2">
      <c r="V1624" s="5"/>
    </row>
    <row r="1625" spans="22:22" x14ac:dyDescent="0.2">
      <c r="V1625" s="5"/>
    </row>
    <row r="1626" spans="22:22" x14ac:dyDescent="0.2">
      <c r="V1626" s="5"/>
    </row>
    <row r="1627" spans="22:22" x14ac:dyDescent="0.2">
      <c r="V1627" s="5"/>
    </row>
    <row r="1628" spans="22:22" x14ac:dyDescent="0.2">
      <c r="V1628" s="5"/>
    </row>
    <row r="1629" spans="22:22" x14ac:dyDescent="0.2">
      <c r="V1629" s="5"/>
    </row>
    <row r="1630" spans="22:22" x14ac:dyDescent="0.2">
      <c r="V1630" s="5"/>
    </row>
    <row r="1631" spans="22:22" x14ac:dyDescent="0.2">
      <c r="V1631" s="5"/>
    </row>
    <row r="1632" spans="22:22" x14ac:dyDescent="0.2">
      <c r="V1632" s="5"/>
    </row>
    <row r="1633" spans="22:22" x14ac:dyDescent="0.2">
      <c r="V1633" s="5"/>
    </row>
    <row r="1634" spans="22:22" x14ac:dyDescent="0.2">
      <c r="V1634" s="5"/>
    </row>
    <row r="1635" spans="22:22" x14ac:dyDescent="0.2">
      <c r="V1635" s="5"/>
    </row>
    <row r="1636" spans="22:22" x14ac:dyDescent="0.2">
      <c r="V1636" s="5"/>
    </row>
    <row r="1637" spans="22:22" x14ac:dyDescent="0.2">
      <c r="V1637" s="5"/>
    </row>
    <row r="1638" spans="22:22" x14ac:dyDescent="0.2">
      <c r="V1638" s="5"/>
    </row>
    <row r="1639" spans="22:22" x14ac:dyDescent="0.2">
      <c r="V1639" s="5"/>
    </row>
    <row r="1640" spans="22:22" x14ac:dyDescent="0.2">
      <c r="V1640" s="5"/>
    </row>
    <row r="1641" spans="22:22" x14ac:dyDescent="0.2">
      <c r="V1641" s="5"/>
    </row>
    <row r="1642" spans="22:22" x14ac:dyDescent="0.2">
      <c r="V1642" s="5"/>
    </row>
    <row r="1643" spans="22:22" x14ac:dyDescent="0.2">
      <c r="V1643" s="5"/>
    </row>
    <row r="1644" spans="22:22" x14ac:dyDescent="0.2">
      <c r="V1644" s="5"/>
    </row>
    <row r="1645" spans="22:22" x14ac:dyDescent="0.2">
      <c r="V1645" s="5"/>
    </row>
    <row r="1646" spans="22:22" x14ac:dyDescent="0.2">
      <c r="V1646" s="5"/>
    </row>
    <row r="1647" spans="22:22" x14ac:dyDescent="0.2">
      <c r="V1647" s="5"/>
    </row>
    <row r="1648" spans="22:22" x14ac:dyDescent="0.2">
      <c r="V1648" s="5"/>
    </row>
    <row r="1649" spans="22:22" x14ac:dyDescent="0.2">
      <c r="V1649" s="5"/>
    </row>
    <row r="1650" spans="22:22" x14ac:dyDescent="0.2">
      <c r="V1650" s="5"/>
    </row>
    <row r="1651" spans="22:22" x14ac:dyDescent="0.2">
      <c r="V1651" s="5"/>
    </row>
    <row r="1652" spans="22:22" x14ac:dyDescent="0.2">
      <c r="V1652" s="5"/>
    </row>
    <row r="1653" spans="22:22" x14ac:dyDescent="0.2">
      <c r="V1653" s="5"/>
    </row>
    <row r="1654" spans="22:22" x14ac:dyDescent="0.2">
      <c r="V1654" s="5"/>
    </row>
    <row r="1655" spans="22:22" x14ac:dyDescent="0.2">
      <c r="V1655" s="5"/>
    </row>
    <row r="1656" spans="22:22" x14ac:dyDescent="0.2">
      <c r="V1656" s="5"/>
    </row>
    <row r="1657" spans="22:22" x14ac:dyDescent="0.2">
      <c r="V1657" s="5"/>
    </row>
    <row r="1658" spans="22:22" x14ac:dyDescent="0.2">
      <c r="V1658" s="5"/>
    </row>
    <row r="1659" spans="22:22" x14ac:dyDescent="0.2">
      <c r="V1659" s="5"/>
    </row>
    <row r="1660" spans="22:22" x14ac:dyDescent="0.2">
      <c r="V1660" s="5"/>
    </row>
    <row r="1661" spans="22:22" x14ac:dyDescent="0.2">
      <c r="V1661" s="5"/>
    </row>
    <row r="1662" spans="22:22" x14ac:dyDescent="0.2">
      <c r="V1662" s="5"/>
    </row>
    <row r="1663" spans="22:22" x14ac:dyDescent="0.2">
      <c r="V1663" s="5"/>
    </row>
    <row r="1664" spans="22:22" x14ac:dyDescent="0.2">
      <c r="V1664" s="5"/>
    </row>
    <row r="1665" spans="22:22" x14ac:dyDescent="0.2">
      <c r="V1665" s="5"/>
    </row>
    <row r="1666" spans="22:22" x14ac:dyDescent="0.2">
      <c r="V1666" s="5"/>
    </row>
    <row r="1667" spans="22:22" x14ac:dyDescent="0.2">
      <c r="V1667" s="5"/>
    </row>
    <row r="1668" spans="22:22" x14ac:dyDescent="0.2">
      <c r="V1668" s="5"/>
    </row>
    <row r="1669" spans="22:22" x14ac:dyDescent="0.2">
      <c r="V1669" s="5"/>
    </row>
    <row r="1670" spans="22:22" x14ac:dyDescent="0.2">
      <c r="V1670" s="5"/>
    </row>
    <row r="1671" spans="22:22" x14ac:dyDescent="0.2">
      <c r="V1671" s="5"/>
    </row>
    <row r="1672" spans="22:22" x14ac:dyDescent="0.2">
      <c r="V1672" s="5"/>
    </row>
    <row r="1673" spans="22:22" x14ac:dyDescent="0.2">
      <c r="V1673" s="5"/>
    </row>
    <row r="1674" spans="22:22" x14ac:dyDescent="0.2">
      <c r="V1674" s="5"/>
    </row>
    <row r="1675" spans="22:22" x14ac:dyDescent="0.2">
      <c r="V1675" s="5"/>
    </row>
    <row r="1676" spans="22:22" x14ac:dyDescent="0.2">
      <c r="V1676" s="5"/>
    </row>
    <row r="1677" spans="22:22" x14ac:dyDescent="0.2">
      <c r="V1677" s="5"/>
    </row>
    <row r="1678" spans="22:22" x14ac:dyDescent="0.2">
      <c r="V1678" s="5"/>
    </row>
    <row r="1679" spans="22:22" x14ac:dyDescent="0.2">
      <c r="V1679" s="5"/>
    </row>
    <row r="1680" spans="22:22" x14ac:dyDescent="0.2">
      <c r="V1680" s="5"/>
    </row>
    <row r="1681" spans="22:22" x14ac:dyDescent="0.2">
      <c r="V1681" s="5"/>
    </row>
    <row r="1682" spans="22:22" x14ac:dyDescent="0.2">
      <c r="V1682" s="5"/>
    </row>
    <row r="1683" spans="22:22" x14ac:dyDescent="0.2">
      <c r="V1683" s="5"/>
    </row>
    <row r="1684" spans="22:22" x14ac:dyDescent="0.2">
      <c r="V1684" s="5"/>
    </row>
    <row r="1685" spans="22:22" x14ac:dyDescent="0.2">
      <c r="V1685" s="5"/>
    </row>
    <row r="1686" spans="22:22" x14ac:dyDescent="0.2">
      <c r="V1686" s="5"/>
    </row>
    <row r="1687" spans="22:22" x14ac:dyDescent="0.2">
      <c r="V1687" s="5"/>
    </row>
    <row r="1688" spans="22:22" x14ac:dyDescent="0.2">
      <c r="V1688" s="5"/>
    </row>
    <row r="1689" spans="22:22" x14ac:dyDescent="0.2">
      <c r="V1689" s="5"/>
    </row>
    <row r="1690" spans="22:22" x14ac:dyDescent="0.2">
      <c r="V1690" s="5"/>
    </row>
    <row r="1691" spans="22:22" x14ac:dyDescent="0.2">
      <c r="V1691" s="5"/>
    </row>
    <row r="1692" spans="22:22" x14ac:dyDescent="0.2">
      <c r="V1692" s="5"/>
    </row>
    <row r="1693" spans="22:22" x14ac:dyDescent="0.2">
      <c r="V1693" s="5"/>
    </row>
    <row r="1694" spans="22:22" x14ac:dyDescent="0.2">
      <c r="V1694" s="5"/>
    </row>
    <row r="1695" spans="22:22" x14ac:dyDescent="0.2">
      <c r="V1695" s="5"/>
    </row>
    <row r="1696" spans="22:22" x14ac:dyDescent="0.2">
      <c r="V1696" s="5"/>
    </row>
    <row r="1697" spans="22:22" x14ac:dyDescent="0.2">
      <c r="V1697" s="5"/>
    </row>
    <row r="1698" spans="22:22" x14ac:dyDescent="0.2">
      <c r="V1698" s="5"/>
    </row>
    <row r="1699" spans="22:22" x14ac:dyDescent="0.2">
      <c r="V1699" s="5"/>
    </row>
    <row r="1700" spans="22:22" x14ac:dyDescent="0.2">
      <c r="V1700" s="5"/>
    </row>
    <row r="1701" spans="22:22" x14ac:dyDescent="0.2">
      <c r="V1701" s="5"/>
    </row>
    <row r="1702" spans="22:22" x14ac:dyDescent="0.2">
      <c r="V1702" s="5"/>
    </row>
    <row r="1703" spans="22:22" x14ac:dyDescent="0.2">
      <c r="V1703" s="5"/>
    </row>
    <row r="1704" spans="22:22" x14ac:dyDescent="0.2">
      <c r="V1704" s="5"/>
    </row>
    <row r="1705" spans="22:22" x14ac:dyDescent="0.2">
      <c r="V1705" s="5"/>
    </row>
    <row r="1706" spans="22:22" x14ac:dyDescent="0.2">
      <c r="V1706" s="5"/>
    </row>
    <row r="1707" spans="22:22" x14ac:dyDescent="0.2">
      <c r="V1707" s="5"/>
    </row>
    <row r="1708" spans="22:22" x14ac:dyDescent="0.2">
      <c r="V1708" s="5"/>
    </row>
    <row r="1709" spans="22:22" x14ac:dyDescent="0.2">
      <c r="V1709" s="5"/>
    </row>
    <row r="1710" spans="22:22" x14ac:dyDescent="0.2">
      <c r="V1710" s="5"/>
    </row>
    <row r="1711" spans="22:22" x14ac:dyDescent="0.2">
      <c r="V1711" s="5"/>
    </row>
    <row r="1712" spans="22:22" x14ac:dyDescent="0.2">
      <c r="V1712" s="5"/>
    </row>
    <row r="1713" spans="22:22" x14ac:dyDescent="0.2">
      <c r="V1713" s="5"/>
    </row>
    <row r="1714" spans="22:22" x14ac:dyDescent="0.2">
      <c r="V1714" s="5"/>
    </row>
    <row r="1715" spans="22:22" x14ac:dyDescent="0.2">
      <c r="V1715" s="5"/>
    </row>
    <row r="1716" spans="22:22" x14ac:dyDescent="0.2">
      <c r="V1716" s="5"/>
    </row>
    <row r="1717" spans="22:22" x14ac:dyDescent="0.2">
      <c r="V1717" s="5"/>
    </row>
    <row r="1718" spans="22:22" x14ac:dyDescent="0.2">
      <c r="V1718" s="5"/>
    </row>
    <row r="1719" spans="22:22" x14ac:dyDescent="0.2">
      <c r="V1719" s="5"/>
    </row>
    <row r="1720" spans="22:22" x14ac:dyDescent="0.2">
      <c r="V1720" s="5"/>
    </row>
    <row r="1721" spans="22:22" x14ac:dyDescent="0.2">
      <c r="V1721" s="5"/>
    </row>
    <row r="1722" spans="22:22" x14ac:dyDescent="0.2">
      <c r="V1722" s="5"/>
    </row>
    <row r="1723" spans="22:22" x14ac:dyDescent="0.2">
      <c r="V1723" s="5"/>
    </row>
    <row r="1724" spans="22:22" x14ac:dyDescent="0.2">
      <c r="V1724" s="5"/>
    </row>
    <row r="1725" spans="22:22" x14ac:dyDescent="0.2">
      <c r="V1725" s="5"/>
    </row>
    <row r="1726" spans="22:22" x14ac:dyDescent="0.2">
      <c r="V1726" s="5"/>
    </row>
    <row r="1727" spans="22:22" x14ac:dyDescent="0.2">
      <c r="V1727" s="5"/>
    </row>
    <row r="1728" spans="22:22" x14ac:dyDescent="0.2">
      <c r="V1728" s="5"/>
    </row>
    <row r="1729" spans="22:22" x14ac:dyDescent="0.2">
      <c r="V1729" s="5"/>
    </row>
    <row r="1730" spans="22:22" x14ac:dyDescent="0.2">
      <c r="V1730" s="5"/>
    </row>
    <row r="1731" spans="22:22" x14ac:dyDescent="0.2">
      <c r="V1731" s="5"/>
    </row>
    <row r="1732" spans="22:22" x14ac:dyDescent="0.2">
      <c r="V1732" s="5"/>
    </row>
    <row r="1733" spans="22:22" x14ac:dyDescent="0.2">
      <c r="V1733" s="5"/>
    </row>
    <row r="1734" spans="22:22" x14ac:dyDescent="0.2">
      <c r="V1734" s="5"/>
    </row>
    <row r="1735" spans="22:22" x14ac:dyDescent="0.2">
      <c r="V1735" s="5"/>
    </row>
    <row r="1736" spans="22:22" x14ac:dyDescent="0.2">
      <c r="V1736" s="5"/>
    </row>
    <row r="1737" spans="22:22" x14ac:dyDescent="0.2">
      <c r="V1737" s="5"/>
    </row>
    <row r="1738" spans="22:22" x14ac:dyDescent="0.2">
      <c r="V1738" s="5"/>
    </row>
    <row r="1739" spans="22:22" x14ac:dyDescent="0.2">
      <c r="V1739" s="5"/>
    </row>
    <row r="1740" spans="22:22" x14ac:dyDescent="0.2">
      <c r="V1740" s="5"/>
    </row>
    <row r="1741" spans="22:22" x14ac:dyDescent="0.2">
      <c r="V1741" s="5"/>
    </row>
    <row r="1742" spans="22:22" x14ac:dyDescent="0.2">
      <c r="V1742" s="5"/>
    </row>
    <row r="1743" spans="22:22" x14ac:dyDescent="0.2">
      <c r="V1743" s="5"/>
    </row>
    <row r="1744" spans="22:22" x14ac:dyDescent="0.2">
      <c r="V1744" s="5"/>
    </row>
    <row r="1745" spans="22:22" x14ac:dyDescent="0.2">
      <c r="V1745" s="5"/>
    </row>
    <row r="1746" spans="22:22" x14ac:dyDescent="0.2">
      <c r="V1746" s="5"/>
    </row>
    <row r="1747" spans="22:22" x14ac:dyDescent="0.2">
      <c r="V1747" s="5"/>
    </row>
    <row r="1748" spans="22:22" x14ac:dyDescent="0.2">
      <c r="V1748" s="5"/>
    </row>
    <row r="1749" spans="22:22" x14ac:dyDescent="0.2">
      <c r="V1749" s="5"/>
    </row>
    <row r="1750" spans="22:22" x14ac:dyDescent="0.2">
      <c r="V1750" s="5"/>
    </row>
    <row r="1751" spans="22:22" x14ac:dyDescent="0.2">
      <c r="V1751" s="5"/>
    </row>
    <row r="1752" spans="22:22" x14ac:dyDescent="0.2">
      <c r="V1752" s="5"/>
    </row>
    <row r="1753" spans="22:22" x14ac:dyDescent="0.2">
      <c r="V1753" s="5"/>
    </row>
    <row r="1754" spans="22:22" x14ac:dyDescent="0.2">
      <c r="V1754" s="5"/>
    </row>
    <row r="1755" spans="22:22" x14ac:dyDescent="0.2">
      <c r="V1755" s="5"/>
    </row>
    <row r="1756" spans="22:22" x14ac:dyDescent="0.2">
      <c r="V1756" s="5"/>
    </row>
    <row r="1757" spans="22:22" x14ac:dyDescent="0.2">
      <c r="V1757" s="5"/>
    </row>
    <row r="1758" spans="22:22" x14ac:dyDescent="0.2">
      <c r="V1758" s="5"/>
    </row>
    <row r="1759" spans="22:22" x14ac:dyDescent="0.2">
      <c r="V1759" s="5"/>
    </row>
    <row r="1760" spans="22:22" x14ac:dyDescent="0.2">
      <c r="V1760" s="5"/>
    </row>
    <row r="1761" spans="22:22" x14ac:dyDescent="0.2">
      <c r="V1761" s="5"/>
    </row>
    <row r="1762" spans="22:22" x14ac:dyDescent="0.2">
      <c r="V1762" s="5"/>
    </row>
    <row r="1763" spans="22:22" x14ac:dyDescent="0.2">
      <c r="V1763" s="5"/>
    </row>
    <row r="1764" spans="22:22" x14ac:dyDescent="0.2">
      <c r="V1764" s="5"/>
    </row>
    <row r="1765" spans="22:22" x14ac:dyDescent="0.2">
      <c r="V1765" s="5"/>
    </row>
    <row r="1766" spans="22:22" x14ac:dyDescent="0.2">
      <c r="V1766" s="5"/>
    </row>
    <row r="1767" spans="22:22" x14ac:dyDescent="0.2">
      <c r="V1767" s="5"/>
    </row>
    <row r="1768" spans="22:22" x14ac:dyDescent="0.2">
      <c r="V1768" s="5"/>
    </row>
    <row r="1769" spans="22:22" x14ac:dyDescent="0.2">
      <c r="V1769" s="5"/>
    </row>
    <row r="1770" spans="22:22" x14ac:dyDescent="0.2">
      <c r="V1770" s="5"/>
    </row>
    <row r="1771" spans="22:22" x14ac:dyDescent="0.2">
      <c r="V1771" s="5"/>
    </row>
    <row r="1772" spans="22:22" x14ac:dyDescent="0.2">
      <c r="V1772" s="5"/>
    </row>
    <row r="1773" spans="22:22" x14ac:dyDescent="0.2">
      <c r="V1773" s="5"/>
    </row>
    <row r="1774" spans="22:22" x14ac:dyDescent="0.2">
      <c r="V1774" s="5"/>
    </row>
    <row r="1775" spans="22:22" x14ac:dyDescent="0.2">
      <c r="V1775" s="5"/>
    </row>
    <row r="1776" spans="22:22" x14ac:dyDescent="0.2">
      <c r="V1776" s="5"/>
    </row>
    <row r="1777" spans="22:22" x14ac:dyDescent="0.2">
      <c r="V1777" s="5"/>
    </row>
    <row r="1778" spans="22:22" x14ac:dyDescent="0.2">
      <c r="V1778" s="5"/>
    </row>
    <row r="1779" spans="22:22" x14ac:dyDescent="0.2">
      <c r="V1779" s="5"/>
    </row>
    <row r="1780" spans="22:22" x14ac:dyDescent="0.2">
      <c r="V1780" s="5"/>
    </row>
    <row r="1781" spans="22:22" x14ac:dyDescent="0.2">
      <c r="V1781" s="5"/>
    </row>
    <row r="1782" spans="22:22" x14ac:dyDescent="0.2">
      <c r="V1782" s="5"/>
    </row>
    <row r="1783" spans="22:22" x14ac:dyDescent="0.2">
      <c r="V1783" s="5"/>
    </row>
    <row r="1784" spans="22:22" x14ac:dyDescent="0.2">
      <c r="V1784" s="5"/>
    </row>
    <row r="1785" spans="22:22" x14ac:dyDescent="0.2">
      <c r="V1785" s="5"/>
    </row>
    <row r="1786" spans="22:22" x14ac:dyDescent="0.2">
      <c r="V1786" s="5"/>
    </row>
    <row r="1787" spans="22:22" x14ac:dyDescent="0.2">
      <c r="V1787" s="5"/>
    </row>
    <row r="1788" spans="22:22" x14ac:dyDescent="0.2">
      <c r="V1788" s="5"/>
    </row>
    <row r="1789" spans="22:22" x14ac:dyDescent="0.2">
      <c r="V1789" s="5"/>
    </row>
    <row r="1790" spans="22:22" x14ac:dyDescent="0.2">
      <c r="V1790" s="5"/>
    </row>
    <row r="1791" spans="22:22" x14ac:dyDescent="0.2">
      <c r="V1791" s="5"/>
    </row>
    <row r="1792" spans="22:22" x14ac:dyDescent="0.2">
      <c r="V1792" s="5"/>
    </row>
    <row r="1793" spans="22:22" x14ac:dyDescent="0.2">
      <c r="V1793" s="5"/>
    </row>
    <row r="1794" spans="22:22" x14ac:dyDescent="0.2">
      <c r="V1794" s="5"/>
    </row>
    <row r="1795" spans="22:22" x14ac:dyDescent="0.2">
      <c r="V1795" s="5"/>
    </row>
    <row r="1796" spans="22:22" x14ac:dyDescent="0.2">
      <c r="V1796" s="5"/>
    </row>
    <row r="1797" spans="22:22" x14ac:dyDescent="0.2">
      <c r="V1797" s="5"/>
    </row>
    <row r="1798" spans="22:22" x14ac:dyDescent="0.2">
      <c r="V1798" s="5"/>
    </row>
    <row r="1799" spans="22:22" x14ac:dyDescent="0.2">
      <c r="V1799" s="5"/>
    </row>
    <row r="1800" spans="22:22" x14ac:dyDescent="0.2">
      <c r="V1800" s="5"/>
    </row>
    <row r="1801" spans="22:22" x14ac:dyDescent="0.2">
      <c r="V1801" s="5"/>
    </row>
    <row r="1802" spans="22:22" x14ac:dyDescent="0.2">
      <c r="V1802" s="5"/>
    </row>
    <row r="1803" spans="22:22" x14ac:dyDescent="0.2">
      <c r="V1803" s="5"/>
    </row>
    <row r="1804" spans="22:22" x14ac:dyDescent="0.2">
      <c r="V1804" s="5"/>
    </row>
    <row r="1805" spans="22:22" x14ac:dyDescent="0.2">
      <c r="V1805" s="5"/>
    </row>
    <row r="1806" spans="22:22" x14ac:dyDescent="0.2">
      <c r="V1806" s="5"/>
    </row>
    <row r="1807" spans="22:22" x14ac:dyDescent="0.2">
      <c r="V1807" s="5"/>
    </row>
    <row r="1808" spans="22:22" x14ac:dyDescent="0.2">
      <c r="V1808" s="5"/>
    </row>
    <row r="1809" spans="22:22" x14ac:dyDescent="0.2">
      <c r="V1809" s="5"/>
    </row>
    <row r="1810" spans="22:22" x14ac:dyDescent="0.2">
      <c r="V1810" s="5"/>
    </row>
    <row r="1811" spans="22:22" x14ac:dyDescent="0.2">
      <c r="V1811" s="5"/>
    </row>
    <row r="1812" spans="22:22" x14ac:dyDescent="0.2">
      <c r="V1812" s="5"/>
    </row>
    <row r="1813" spans="22:22" x14ac:dyDescent="0.2">
      <c r="V1813" s="5"/>
    </row>
    <row r="1814" spans="22:22" x14ac:dyDescent="0.2">
      <c r="V1814" s="5"/>
    </row>
    <row r="1815" spans="22:22" x14ac:dyDescent="0.2">
      <c r="V1815" s="5"/>
    </row>
    <row r="1816" spans="22:22" x14ac:dyDescent="0.2">
      <c r="V1816" s="5"/>
    </row>
    <row r="1817" spans="22:22" x14ac:dyDescent="0.2">
      <c r="V1817" s="5"/>
    </row>
    <row r="1818" spans="22:22" x14ac:dyDescent="0.2">
      <c r="V1818" s="5"/>
    </row>
    <row r="1819" spans="22:22" x14ac:dyDescent="0.2">
      <c r="V1819" s="5"/>
    </row>
    <row r="1820" spans="22:22" x14ac:dyDescent="0.2">
      <c r="V1820" s="5"/>
    </row>
    <row r="1821" spans="22:22" x14ac:dyDescent="0.2">
      <c r="V1821" s="5"/>
    </row>
    <row r="1822" spans="22:22" x14ac:dyDescent="0.2">
      <c r="V1822" s="5"/>
    </row>
    <row r="1823" spans="22:22" x14ac:dyDescent="0.2">
      <c r="V1823" s="5"/>
    </row>
    <row r="1824" spans="22:22" x14ac:dyDescent="0.2">
      <c r="V1824" s="5"/>
    </row>
    <row r="1825" spans="22:22" x14ac:dyDescent="0.2">
      <c r="V1825" s="5"/>
    </row>
    <row r="1826" spans="22:22" x14ac:dyDescent="0.2">
      <c r="V1826" s="5"/>
    </row>
    <row r="1827" spans="22:22" x14ac:dyDescent="0.2">
      <c r="V1827" s="5"/>
    </row>
    <row r="1828" spans="22:22" x14ac:dyDescent="0.2">
      <c r="V1828" s="5"/>
    </row>
    <row r="1829" spans="22:22" x14ac:dyDescent="0.2">
      <c r="V1829" s="5"/>
    </row>
    <row r="1830" spans="22:22" x14ac:dyDescent="0.2">
      <c r="V1830" s="5"/>
    </row>
    <row r="1831" spans="22:22" x14ac:dyDescent="0.2">
      <c r="V1831" s="5"/>
    </row>
    <row r="1832" spans="22:22" x14ac:dyDescent="0.2">
      <c r="V1832" s="5"/>
    </row>
    <row r="1833" spans="22:22" x14ac:dyDescent="0.2">
      <c r="V1833" s="5"/>
    </row>
    <row r="1834" spans="22:22" x14ac:dyDescent="0.2">
      <c r="V1834" s="5"/>
    </row>
    <row r="1835" spans="22:22" x14ac:dyDescent="0.2">
      <c r="V1835" s="5"/>
    </row>
    <row r="1836" spans="22:22" x14ac:dyDescent="0.2">
      <c r="V1836" s="5"/>
    </row>
    <row r="1837" spans="22:22" x14ac:dyDescent="0.2">
      <c r="V1837" s="5"/>
    </row>
    <row r="1838" spans="22:22" x14ac:dyDescent="0.2">
      <c r="V1838" s="5"/>
    </row>
    <row r="1839" spans="22:22" x14ac:dyDescent="0.2">
      <c r="V1839" s="5"/>
    </row>
    <row r="1840" spans="22:22" x14ac:dyDescent="0.2">
      <c r="V1840" s="5"/>
    </row>
    <row r="1841" spans="22:22" x14ac:dyDescent="0.2">
      <c r="V1841" s="5"/>
    </row>
    <row r="1842" spans="22:22" x14ac:dyDescent="0.2">
      <c r="V1842" s="5"/>
    </row>
    <row r="1843" spans="22:22" x14ac:dyDescent="0.2">
      <c r="V1843" s="5"/>
    </row>
    <row r="1844" spans="22:22" x14ac:dyDescent="0.2">
      <c r="V1844" s="5"/>
    </row>
    <row r="1845" spans="22:22" x14ac:dyDescent="0.2">
      <c r="V1845" s="5"/>
    </row>
    <row r="1846" spans="22:22" x14ac:dyDescent="0.2">
      <c r="V1846" s="5"/>
    </row>
    <row r="1847" spans="22:22" x14ac:dyDescent="0.2">
      <c r="V1847" s="5"/>
    </row>
    <row r="1848" spans="22:22" x14ac:dyDescent="0.2">
      <c r="V1848" s="5"/>
    </row>
    <row r="1849" spans="22:22" x14ac:dyDescent="0.2">
      <c r="V1849" s="5"/>
    </row>
    <row r="1850" spans="22:22" x14ac:dyDescent="0.2">
      <c r="V1850" s="5"/>
    </row>
    <row r="1851" spans="22:22" x14ac:dyDescent="0.2">
      <c r="V1851" s="5"/>
    </row>
    <row r="1852" spans="22:22" x14ac:dyDescent="0.2">
      <c r="V1852" s="5"/>
    </row>
    <row r="1853" spans="22:22" x14ac:dyDescent="0.2">
      <c r="V1853" s="5"/>
    </row>
    <row r="1854" spans="22:22" x14ac:dyDescent="0.2">
      <c r="V1854" s="5"/>
    </row>
    <row r="1855" spans="22:22" x14ac:dyDescent="0.2">
      <c r="V1855" s="5"/>
    </row>
    <row r="1856" spans="22:22" x14ac:dyDescent="0.2">
      <c r="V1856" s="5"/>
    </row>
    <row r="1857" spans="22:22" x14ac:dyDescent="0.2">
      <c r="V1857" s="5"/>
    </row>
    <row r="1858" spans="22:22" x14ac:dyDescent="0.2">
      <c r="V1858" s="5"/>
    </row>
    <row r="1859" spans="22:22" x14ac:dyDescent="0.2">
      <c r="V1859" s="5"/>
    </row>
    <row r="1860" spans="22:22" x14ac:dyDescent="0.2">
      <c r="V1860" s="5"/>
    </row>
    <row r="1861" spans="22:22" x14ac:dyDescent="0.2">
      <c r="V1861" s="5"/>
    </row>
    <row r="1862" spans="22:22" x14ac:dyDescent="0.2">
      <c r="V1862" s="5"/>
    </row>
    <row r="1863" spans="22:22" x14ac:dyDescent="0.2">
      <c r="V1863" s="5"/>
    </row>
    <row r="1864" spans="22:22" x14ac:dyDescent="0.2">
      <c r="V1864" s="5"/>
    </row>
    <row r="1865" spans="22:22" x14ac:dyDescent="0.2">
      <c r="V1865" s="5"/>
    </row>
    <row r="1866" spans="22:22" x14ac:dyDescent="0.2">
      <c r="V1866" s="5"/>
    </row>
    <row r="1867" spans="22:22" x14ac:dyDescent="0.2">
      <c r="V1867" s="5"/>
    </row>
    <row r="1868" spans="22:22" x14ac:dyDescent="0.2">
      <c r="V1868" s="5"/>
    </row>
    <row r="1869" spans="22:22" x14ac:dyDescent="0.2">
      <c r="V1869" s="5"/>
    </row>
    <row r="1870" spans="22:22" x14ac:dyDescent="0.2">
      <c r="V1870" s="5"/>
    </row>
    <row r="1871" spans="22:22" x14ac:dyDescent="0.2">
      <c r="V1871" s="5"/>
    </row>
    <row r="1872" spans="22:22" x14ac:dyDescent="0.2">
      <c r="V1872" s="5"/>
    </row>
    <row r="1873" spans="22:22" x14ac:dyDescent="0.2">
      <c r="V1873" s="5"/>
    </row>
    <row r="1874" spans="22:22" x14ac:dyDescent="0.2">
      <c r="V1874" s="5"/>
    </row>
    <row r="1875" spans="22:22" x14ac:dyDescent="0.2">
      <c r="V1875" s="5"/>
    </row>
    <row r="1876" spans="22:22" x14ac:dyDescent="0.2">
      <c r="V1876" s="5"/>
    </row>
    <row r="1877" spans="22:22" x14ac:dyDescent="0.2">
      <c r="V1877" s="5"/>
    </row>
    <row r="1878" spans="22:22" x14ac:dyDescent="0.2">
      <c r="V1878" s="5"/>
    </row>
    <row r="1879" spans="22:22" x14ac:dyDescent="0.2">
      <c r="V1879" s="5"/>
    </row>
    <row r="1880" spans="22:22" x14ac:dyDescent="0.2">
      <c r="V1880" s="5"/>
    </row>
    <row r="1881" spans="22:22" x14ac:dyDescent="0.2">
      <c r="V1881" s="5"/>
    </row>
    <row r="1882" spans="22:22" x14ac:dyDescent="0.2">
      <c r="V1882" s="5"/>
    </row>
    <row r="1883" spans="22:22" x14ac:dyDescent="0.2">
      <c r="V1883" s="5"/>
    </row>
    <row r="1884" spans="22:22" x14ac:dyDescent="0.2">
      <c r="V1884" s="5"/>
    </row>
    <row r="1885" spans="22:22" x14ac:dyDescent="0.2">
      <c r="V1885" s="5"/>
    </row>
    <row r="1886" spans="22:22" x14ac:dyDescent="0.2">
      <c r="V1886" s="5"/>
    </row>
    <row r="1887" spans="22:22" x14ac:dyDescent="0.2">
      <c r="V1887" s="5"/>
    </row>
    <row r="1888" spans="22:22" x14ac:dyDescent="0.2">
      <c r="V1888" s="5"/>
    </row>
    <row r="1889" spans="22:22" x14ac:dyDescent="0.2">
      <c r="V1889" s="5"/>
    </row>
    <row r="1890" spans="22:22" x14ac:dyDescent="0.2">
      <c r="V1890" s="5"/>
    </row>
    <row r="1891" spans="22:22" x14ac:dyDescent="0.2">
      <c r="V1891" s="5"/>
    </row>
    <row r="1892" spans="22:22" x14ac:dyDescent="0.2">
      <c r="V1892" s="5"/>
    </row>
    <row r="1893" spans="22:22" x14ac:dyDescent="0.2">
      <c r="V1893" s="5"/>
    </row>
    <row r="1894" spans="22:22" x14ac:dyDescent="0.2">
      <c r="V1894" s="5"/>
    </row>
    <row r="1895" spans="22:22" x14ac:dyDescent="0.2">
      <c r="V1895" s="5"/>
    </row>
    <row r="1896" spans="22:22" x14ac:dyDescent="0.2">
      <c r="V1896" s="5"/>
    </row>
    <row r="1897" spans="22:22" x14ac:dyDescent="0.2">
      <c r="V1897" s="5"/>
    </row>
    <row r="1898" spans="22:22" x14ac:dyDescent="0.2">
      <c r="V1898" s="5"/>
    </row>
    <row r="1899" spans="22:22" x14ac:dyDescent="0.2">
      <c r="V1899" s="5"/>
    </row>
    <row r="1900" spans="22:22" x14ac:dyDescent="0.2">
      <c r="V1900" s="5"/>
    </row>
    <row r="1901" spans="22:22" x14ac:dyDescent="0.2">
      <c r="V1901" s="5"/>
    </row>
    <row r="1902" spans="22:22" x14ac:dyDescent="0.2">
      <c r="V1902" s="5"/>
    </row>
    <row r="1903" spans="22:22" x14ac:dyDescent="0.2">
      <c r="V1903" s="5"/>
    </row>
    <row r="1904" spans="22:22" x14ac:dyDescent="0.2">
      <c r="V1904" s="5"/>
    </row>
    <row r="1905" spans="22:22" x14ac:dyDescent="0.2">
      <c r="V1905" s="5"/>
    </row>
    <row r="1906" spans="22:22" x14ac:dyDescent="0.2">
      <c r="V1906" s="5"/>
    </row>
    <row r="1907" spans="22:22" x14ac:dyDescent="0.2">
      <c r="V1907" s="5"/>
    </row>
    <row r="1908" spans="22:22" x14ac:dyDescent="0.2">
      <c r="V1908" s="5"/>
    </row>
    <row r="1909" spans="22:22" x14ac:dyDescent="0.2">
      <c r="V1909" s="5"/>
    </row>
    <row r="1910" spans="22:22" x14ac:dyDescent="0.2">
      <c r="V1910" s="5"/>
    </row>
    <row r="1911" spans="22:22" x14ac:dyDescent="0.2">
      <c r="V1911" s="5"/>
    </row>
    <row r="1912" spans="22:22" x14ac:dyDescent="0.2">
      <c r="V1912" s="5"/>
    </row>
    <row r="1913" spans="22:22" x14ac:dyDescent="0.2">
      <c r="V1913" s="5"/>
    </row>
    <row r="1914" spans="22:22" x14ac:dyDescent="0.2">
      <c r="V1914" s="5"/>
    </row>
    <row r="1915" spans="22:22" x14ac:dyDescent="0.2">
      <c r="V1915" s="5"/>
    </row>
    <row r="1916" spans="22:22" x14ac:dyDescent="0.2">
      <c r="V1916" s="5"/>
    </row>
    <row r="1917" spans="22:22" x14ac:dyDescent="0.2">
      <c r="V1917" s="5"/>
    </row>
    <row r="1918" spans="22:22" x14ac:dyDescent="0.2">
      <c r="V1918" s="5"/>
    </row>
    <row r="1919" spans="22:22" x14ac:dyDescent="0.2">
      <c r="V1919" s="5"/>
    </row>
    <row r="1920" spans="22:22" x14ac:dyDescent="0.2">
      <c r="V1920" s="5"/>
    </row>
    <row r="1921" spans="22:22" x14ac:dyDescent="0.2">
      <c r="V1921" s="5"/>
    </row>
    <row r="1922" spans="22:22" x14ac:dyDescent="0.2">
      <c r="V1922" s="5"/>
    </row>
    <row r="1923" spans="22:22" x14ac:dyDescent="0.2">
      <c r="V1923" s="5"/>
    </row>
    <row r="1924" spans="22:22" x14ac:dyDescent="0.2">
      <c r="V1924" s="5"/>
    </row>
    <row r="1925" spans="22:22" x14ac:dyDescent="0.2">
      <c r="V1925" s="5"/>
    </row>
    <row r="1926" spans="22:22" x14ac:dyDescent="0.2">
      <c r="V1926" s="5"/>
    </row>
    <row r="1927" spans="22:22" x14ac:dyDescent="0.2">
      <c r="V1927" s="5"/>
    </row>
    <row r="1928" spans="22:22" x14ac:dyDescent="0.2">
      <c r="V1928" s="5"/>
    </row>
    <row r="1929" spans="22:22" x14ac:dyDescent="0.2">
      <c r="V1929" s="5"/>
    </row>
    <row r="1930" spans="22:22" x14ac:dyDescent="0.2">
      <c r="V1930" s="5"/>
    </row>
    <row r="1931" spans="22:22" x14ac:dyDescent="0.2">
      <c r="V1931" s="5"/>
    </row>
    <row r="1932" spans="22:22" x14ac:dyDescent="0.2">
      <c r="V1932" s="5"/>
    </row>
    <row r="1933" spans="22:22" x14ac:dyDescent="0.2">
      <c r="V1933" s="5"/>
    </row>
    <row r="1934" spans="22:22" x14ac:dyDescent="0.2">
      <c r="V1934" s="5"/>
    </row>
    <row r="1935" spans="22:22" x14ac:dyDescent="0.2">
      <c r="V1935" s="5"/>
    </row>
    <row r="1936" spans="22:22" x14ac:dyDescent="0.2">
      <c r="V1936" s="5"/>
    </row>
    <row r="1937" spans="22:22" x14ac:dyDescent="0.2">
      <c r="V1937" s="5"/>
    </row>
    <row r="1938" spans="22:22" x14ac:dyDescent="0.2">
      <c r="V1938" s="5"/>
    </row>
    <row r="1939" spans="22:22" x14ac:dyDescent="0.2">
      <c r="V1939" s="5"/>
    </row>
    <row r="1940" spans="22:22" x14ac:dyDescent="0.2">
      <c r="V1940" s="5"/>
    </row>
    <row r="1941" spans="22:22" x14ac:dyDescent="0.2">
      <c r="V1941" s="5"/>
    </row>
    <row r="1942" spans="22:22" x14ac:dyDescent="0.2">
      <c r="V1942" s="5"/>
    </row>
    <row r="1943" spans="22:22" x14ac:dyDescent="0.2">
      <c r="V1943" s="5"/>
    </row>
    <row r="1944" spans="22:22" x14ac:dyDescent="0.2">
      <c r="V1944" s="5"/>
    </row>
    <row r="1945" spans="22:22" x14ac:dyDescent="0.2">
      <c r="V1945" s="5"/>
    </row>
    <row r="1946" spans="22:22" x14ac:dyDescent="0.2">
      <c r="V1946" s="5"/>
    </row>
    <row r="1947" spans="22:22" x14ac:dyDescent="0.2">
      <c r="V1947" s="5"/>
    </row>
    <row r="1948" spans="22:22" x14ac:dyDescent="0.2">
      <c r="V1948" s="5"/>
    </row>
    <row r="1949" spans="22:22" x14ac:dyDescent="0.2">
      <c r="V1949" s="5"/>
    </row>
    <row r="1950" spans="22:22" x14ac:dyDescent="0.2">
      <c r="V1950" s="5"/>
    </row>
    <row r="1951" spans="22:22" x14ac:dyDescent="0.2">
      <c r="V1951" s="5"/>
    </row>
    <row r="1952" spans="22:22" x14ac:dyDescent="0.2">
      <c r="V1952" s="5"/>
    </row>
    <row r="1953" spans="22:22" x14ac:dyDescent="0.2">
      <c r="V1953" s="5"/>
    </row>
    <row r="1954" spans="22:22" x14ac:dyDescent="0.2">
      <c r="V1954" s="5"/>
    </row>
    <row r="1955" spans="22:22" x14ac:dyDescent="0.2">
      <c r="V1955" s="5"/>
    </row>
    <row r="1956" spans="22:22" x14ac:dyDescent="0.2">
      <c r="V1956" s="5"/>
    </row>
    <row r="1957" spans="22:22" x14ac:dyDescent="0.2">
      <c r="V1957" s="5"/>
    </row>
    <row r="1958" spans="22:22" x14ac:dyDescent="0.2">
      <c r="V1958" s="5"/>
    </row>
    <row r="1959" spans="22:22" x14ac:dyDescent="0.2">
      <c r="V1959" s="5"/>
    </row>
    <row r="1960" spans="22:22" x14ac:dyDescent="0.2">
      <c r="V1960" s="5"/>
    </row>
    <row r="1961" spans="22:22" x14ac:dyDescent="0.2">
      <c r="V1961" s="5"/>
    </row>
    <row r="1962" spans="22:22" x14ac:dyDescent="0.2">
      <c r="V1962" s="5"/>
    </row>
    <row r="1963" spans="22:22" x14ac:dyDescent="0.2">
      <c r="V1963" s="5"/>
    </row>
    <row r="1964" spans="22:22" x14ac:dyDescent="0.2">
      <c r="V1964" s="5"/>
    </row>
    <row r="1965" spans="22:22" x14ac:dyDescent="0.2">
      <c r="V1965" s="5"/>
    </row>
    <row r="1966" spans="22:22" x14ac:dyDescent="0.2">
      <c r="V1966" s="5"/>
    </row>
    <row r="1967" spans="22:22" x14ac:dyDescent="0.2">
      <c r="V1967" s="5"/>
    </row>
    <row r="1968" spans="22:22" x14ac:dyDescent="0.2">
      <c r="V1968" s="5"/>
    </row>
    <row r="1969" spans="22:22" x14ac:dyDescent="0.2">
      <c r="V1969" s="5"/>
    </row>
    <row r="1970" spans="22:22" x14ac:dyDescent="0.2">
      <c r="V1970" s="5"/>
    </row>
    <row r="1971" spans="22:22" x14ac:dyDescent="0.2">
      <c r="V1971" s="5"/>
    </row>
    <row r="1972" spans="22:22" x14ac:dyDescent="0.2">
      <c r="V1972" s="5"/>
    </row>
    <row r="1973" spans="22:22" x14ac:dyDescent="0.2">
      <c r="V1973" s="5"/>
    </row>
    <row r="1974" spans="22:22" x14ac:dyDescent="0.2">
      <c r="V1974" s="5"/>
    </row>
    <row r="1975" spans="22:22" x14ac:dyDescent="0.2">
      <c r="V1975" s="5"/>
    </row>
    <row r="1976" spans="22:22" x14ac:dyDescent="0.2">
      <c r="V1976" s="5"/>
    </row>
    <row r="1977" spans="22:22" x14ac:dyDescent="0.2">
      <c r="V1977" s="5"/>
    </row>
    <row r="1978" spans="22:22" x14ac:dyDescent="0.2">
      <c r="V1978" s="5"/>
    </row>
    <row r="1979" spans="22:22" x14ac:dyDescent="0.2">
      <c r="V1979" s="5"/>
    </row>
    <row r="1980" spans="22:22" x14ac:dyDescent="0.2">
      <c r="V1980" s="5"/>
    </row>
    <row r="1981" spans="22:22" x14ac:dyDescent="0.2">
      <c r="V1981" s="5"/>
    </row>
    <row r="1982" spans="22:22" x14ac:dyDescent="0.2">
      <c r="V1982" s="5"/>
    </row>
    <row r="1983" spans="22:22" x14ac:dyDescent="0.2">
      <c r="V1983" s="5"/>
    </row>
    <row r="1984" spans="22:22" x14ac:dyDescent="0.2">
      <c r="V1984" s="5"/>
    </row>
    <row r="1985" spans="22:22" x14ac:dyDescent="0.2">
      <c r="V1985" s="5"/>
    </row>
    <row r="1986" spans="22:22" x14ac:dyDescent="0.2">
      <c r="V1986" s="5"/>
    </row>
    <row r="1987" spans="22:22" x14ac:dyDescent="0.2">
      <c r="V1987" s="5"/>
    </row>
    <row r="1988" spans="22:22" x14ac:dyDescent="0.2">
      <c r="V1988" s="5"/>
    </row>
    <row r="1989" spans="22:22" x14ac:dyDescent="0.2">
      <c r="V1989" s="5"/>
    </row>
    <row r="1990" spans="22:22" x14ac:dyDescent="0.2">
      <c r="V1990" s="5"/>
    </row>
    <row r="1991" spans="22:22" x14ac:dyDescent="0.2">
      <c r="V1991" s="5"/>
    </row>
    <row r="1992" spans="22:22" x14ac:dyDescent="0.2">
      <c r="V1992" s="5"/>
    </row>
    <row r="1993" spans="22:22" x14ac:dyDescent="0.2">
      <c r="V1993" s="5"/>
    </row>
    <row r="1994" spans="22:22" x14ac:dyDescent="0.2">
      <c r="V1994" s="5"/>
    </row>
    <row r="1995" spans="22:22" x14ac:dyDescent="0.2">
      <c r="V1995" s="5"/>
    </row>
    <row r="1996" spans="22:22" x14ac:dyDescent="0.2">
      <c r="V1996" s="5"/>
    </row>
    <row r="1997" spans="22:22" x14ac:dyDescent="0.2">
      <c r="V1997" s="5"/>
    </row>
    <row r="1998" spans="22:22" x14ac:dyDescent="0.2">
      <c r="V1998" s="5"/>
    </row>
    <row r="1999" spans="22:22" x14ac:dyDescent="0.2">
      <c r="V1999" s="5"/>
    </row>
    <row r="2000" spans="22:22" x14ac:dyDescent="0.2">
      <c r="V2000" s="5"/>
    </row>
    <row r="2001" spans="22:22" x14ac:dyDescent="0.2">
      <c r="V2001" s="5"/>
    </row>
    <row r="2002" spans="22:22" x14ac:dyDescent="0.2">
      <c r="V2002" s="5"/>
    </row>
    <row r="2003" spans="22:22" x14ac:dyDescent="0.2">
      <c r="V2003" s="5"/>
    </row>
    <row r="2004" spans="22:22" x14ac:dyDescent="0.2">
      <c r="V2004" s="5"/>
    </row>
    <row r="2005" spans="22:22" x14ac:dyDescent="0.2">
      <c r="V2005" s="5"/>
    </row>
    <row r="2006" spans="22:22" x14ac:dyDescent="0.2">
      <c r="V2006" s="5"/>
    </row>
    <row r="2007" spans="22:22" x14ac:dyDescent="0.2">
      <c r="V2007" s="5"/>
    </row>
    <row r="2008" spans="22:22" x14ac:dyDescent="0.2">
      <c r="V2008" s="5"/>
    </row>
    <row r="2009" spans="22:22" x14ac:dyDescent="0.2">
      <c r="V2009" s="5"/>
    </row>
    <row r="2010" spans="22:22" x14ac:dyDescent="0.2">
      <c r="V2010" s="5"/>
    </row>
    <row r="2011" spans="22:22" x14ac:dyDescent="0.2">
      <c r="V2011" s="5"/>
    </row>
    <row r="2012" spans="22:22" x14ac:dyDescent="0.2">
      <c r="V2012" s="5"/>
    </row>
    <row r="2013" spans="22:22" x14ac:dyDescent="0.2">
      <c r="V2013" s="5"/>
    </row>
    <row r="2014" spans="22:22" x14ac:dyDescent="0.2">
      <c r="V2014" s="5"/>
    </row>
    <row r="2015" spans="22:22" x14ac:dyDescent="0.2">
      <c r="V2015" s="5"/>
    </row>
    <row r="2016" spans="22:22" x14ac:dyDescent="0.2">
      <c r="V2016" s="5"/>
    </row>
    <row r="2017" spans="22:22" x14ac:dyDescent="0.2">
      <c r="V2017" s="5"/>
    </row>
    <row r="2018" spans="22:22" x14ac:dyDescent="0.2">
      <c r="V2018" s="5"/>
    </row>
    <row r="2019" spans="22:22" x14ac:dyDescent="0.2">
      <c r="V2019" s="5"/>
    </row>
    <row r="2020" spans="22:22" x14ac:dyDescent="0.2">
      <c r="V2020" s="5"/>
    </row>
    <row r="2021" spans="22:22" x14ac:dyDescent="0.2">
      <c r="V2021" s="5"/>
    </row>
    <row r="2022" spans="22:22" x14ac:dyDescent="0.2">
      <c r="V2022" s="5"/>
    </row>
    <row r="2023" spans="22:22" x14ac:dyDescent="0.2">
      <c r="V2023" s="5"/>
    </row>
    <row r="2024" spans="22:22" x14ac:dyDescent="0.2">
      <c r="V2024" s="5"/>
    </row>
    <row r="2025" spans="22:22" x14ac:dyDescent="0.2">
      <c r="V2025" s="5"/>
    </row>
    <row r="2026" spans="22:22" x14ac:dyDescent="0.2">
      <c r="V2026" s="5"/>
    </row>
    <row r="2027" spans="22:22" x14ac:dyDescent="0.2">
      <c r="V2027" s="5"/>
    </row>
    <row r="2028" spans="22:22" x14ac:dyDescent="0.2">
      <c r="V2028" s="5"/>
    </row>
    <row r="2029" spans="22:22" x14ac:dyDescent="0.2">
      <c r="V2029" s="5"/>
    </row>
    <row r="2030" spans="22:22" x14ac:dyDescent="0.2">
      <c r="V2030" s="5"/>
    </row>
    <row r="2031" spans="22:22" x14ac:dyDescent="0.2">
      <c r="V2031" s="5"/>
    </row>
    <row r="2032" spans="22:22" x14ac:dyDescent="0.2">
      <c r="V2032" s="5"/>
    </row>
    <row r="2033" spans="22:22" x14ac:dyDescent="0.2">
      <c r="V2033" s="5"/>
    </row>
    <row r="2034" spans="22:22" x14ac:dyDescent="0.2">
      <c r="V2034" s="5"/>
    </row>
    <row r="2035" spans="22:22" x14ac:dyDescent="0.2">
      <c r="V2035" s="5"/>
    </row>
    <row r="2036" spans="22:22" x14ac:dyDescent="0.2">
      <c r="V2036" s="5"/>
    </row>
    <row r="2037" spans="22:22" x14ac:dyDescent="0.2">
      <c r="V2037" s="5"/>
    </row>
    <row r="2038" spans="22:22" x14ac:dyDescent="0.2">
      <c r="V2038" s="5"/>
    </row>
    <row r="2039" spans="22:22" x14ac:dyDescent="0.2">
      <c r="V2039" s="5"/>
    </row>
    <row r="2040" spans="22:22" x14ac:dyDescent="0.2">
      <c r="V2040" s="5"/>
    </row>
    <row r="2041" spans="22:22" x14ac:dyDescent="0.2">
      <c r="V2041" s="5"/>
    </row>
    <row r="2042" spans="22:22" x14ac:dyDescent="0.2">
      <c r="V2042" s="5"/>
    </row>
    <row r="2043" spans="22:22" x14ac:dyDescent="0.2">
      <c r="V2043" s="5"/>
    </row>
    <row r="2044" spans="22:22" x14ac:dyDescent="0.2">
      <c r="V2044" s="5"/>
    </row>
    <row r="2045" spans="22:22" x14ac:dyDescent="0.2">
      <c r="V2045" s="5"/>
    </row>
    <row r="2046" spans="22:22" x14ac:dyDescent="0.2">
      <c r="V2046" s="5"/>
    </row>
    <row r="2047" spans="22:22" x14ac:dyDescent="0.2">
      <c r="V2047" s="5"/>
    </row>
    <row r="2048" spans="22:22" x14ac:dyDescent="0.2">
      <c r="V2048" s="5"/>
    </row>
    <row r="2049" spans="22:22" x14ac:dyDescent="0.2">
      <c r="V2049" s="5"/>
    </row>
    <row r="2050" spans="22:22" x14ac:dyDescent="0.2">
      <c r="V2050" s="5"/>
    </row>
    <row r="2051" spans="22:22" x14ac:dyDescent="0.2">
      <c r="V2051" s="5"/>
    </row>
    <row r="2052" spans="22:22" x14ac:dyDescent="0.2">
      <c r="V2052" s="5"/>
    </row>
    <row r="2053" spans="22:22" x14ac:dyDescent="0.2">
      <c r="V2053" s="5"/>
    </row>
    <row r="2054" spans="22:22" x14ac:dyDescent="0.2">
      <c r="V2054" s="5"/>
    </row>
    <row r="2055" spans="22:22" x14ac:dyDescent="0.2">
      <c r="V2055" s="5"/>
    </row>
    <row r="2056" spans="22:22" x14ac:dyDescent="0.2">
      <c r="V2056" s="5"/>
    </row>
    <row r="2057" spans="22:22" x14ac:dyDescent="0.2">
      <c r="V2057" s="5"/>
    </row>
    <row r="2058" spans="22:22" x14ac:dyDescent="0.2">
      <c r="V2058" s="5"/>
    </row>
    <row r="2059" spans="22:22" x14ac:dyDescent="0.2">
      <c r="V2059" s="5"/>
    </row>
    <row r="2060" spans="22:22" x14ac:dyDescent="0.2">
      <c r="V2060" s="5"/>
    </row>
    <row r="2061" spans="22:22" x14ac:dyDescent="0.2">
      <c r="V2061" s="5"/>
    </row>
    <row r="2062" spans="22:22" x14ac:dyDescent="0.2">
      <c r="V2062" s="5"/>
    </row>
    <row r="2063" spans="22:22" x14ac:dyDescent="0.2">
      <c r="V2063" s="5"/>
    </row>
    <row r="2064" spans="22:22" x14ac:dyDescent="0.2">
      <c r="V2064" s="5"/>
    </row>
    <row r="2065" spans="22:22" x14ac:dyDescent="0.2">
      <c r="V2065" s="5"/>
    </row>
    <row r="2066" spans="22:22" x14ac:dyDescent="0.2">
      <c r="V2066" s="5"/>
    </row>
    <row r="2067" spans="22:22" x14ac:dyDescent="0.2">
      <c r="V2067" s="5"/>
    </row>
    <row r="2068" spans="22:22" x14ac:dyDescent="0.2">
      <c r="V2068" s="5"/>
    </row>
    <row r="2069" spans="22:22" x14ac:dyDescent="0.2">
      <c r="V2069" s="5"/>
    </row>
    <row r="2070" spans="22:22" x14ac:dyDescent="0.2">
      <c r="V2070" s="5"/>
    </row>
    <row r="2071" spans="22:22" x14ac:dyDescent="0.2">
      <c r="V2071" s="5"/>
    </row>
    <row r="2072" spans="22:22" x14ac:dyDescent="0.2">
      <c r="V2072" s="5"/>
    </row>
    <row r="2073" spans="22:22" x14ac:dyDescent="0.2">
      <c r="V2073" s="5"/>
    </row>
    <row r="2074" spans="22:22" x14ac:dyDescent="0.2">
      <c r="V2074" s="5"/>
    </row>
    <row r="2075" spans="22:22" x14ac:dyDescent="0.2">
      <c r="V2075" s="5"/>
    </row>
    <row r="2076" spans="22:22" x14ac:dyDescent="0.2">
      <c r="V2076" s="5"/>
    </row>
    <row r="2077" spans="22:22" x14ac:dyDescent="0.2">
      <c r="V2077" s="5"/>
    </row>
    <row r="2078" spans="22:22" x14ac:dyDescent="0.2">
      <c r="V2078" s="5"/>
    </row>
    <row r="2079" spans="22:22" x14ac:dyDescent="0.2">
      <c r="V2079" s="5"/>
    </row>
    <row r="2080" spans="22:22" x14ac:dyDescent="0.2">
      <c r="V2080" s="5"/>
    </row>
    <row r="2081" spans="22:22" x14ac:dyDescent="0.2">
      <c r="V2081" s="5"/>
    </row>
    <row r="2082" spans="22:22" x14ac:dyDescent="0.2">
      <c r="V2082" s="5"/>
    </row>
    <row r="2083" spans="22:22" x14ac:dyDescent="0.2">
      <c r="V2083" s="5"/>
    </row>
    <row r="2084" spans="22:22" x14ac:dyDescent="0.2">
      <c r="V2084" s="5"/>
    </row>
    <row r="2085" spans="22:22" x14ac:dyDescent="0.2">
      <c r="V2085" s="5"/>
    </row>
    <row r="2086" spans="22:22" x14ac:dyDescent="0.2">
      <c r="V2086" s="5"/>
    </row>
    <row r="2087" spans="22:22" x14ac:dyDescent="0.2">
      <c r="V2087" s="5"/>
    </row>
    <row r="2088" spans="22:22" x14ac:dyDescent="0.2">
      <c r="V2088" s="5"/>
    </row>
    <row r="2089" spans="22:22" x14ac:dyDescent="0.2">
      <c r="V2089" s="5"/>
    </row>
    <row r="2090" spans="22:22" x14ac:dyDescent="0.2">
      <c r="V2090" s="5"/>
    </row>
    <row r="2091" spans="22:22" x14ac:dyDescent="0.2">
      <c r="V2091" s="5"/>
    </row>
    <row r="2092" spans="22:22" x14ac:dyDescent="0.2">
      <c r="V2092" s="5"/>
    </row>
    <row r="2093" spans="22:22" x14ac:dyDescent="0.2">
      <c r="V2093" s="5"/>
    </row>
    <row r="2094" spans="22:22" x14ac:dyDescent="0.2">
      <c r="V2094" s="5"/>
    </row>
    <row r="2095" spans="22:22" x14ac:dyDescent="0.2">
      <c r="V2095" s="5"/>
    </row>
    <row r="2096" spans="22:22" x14ac:dyDescent="0.2">
      <c r="V2096" s="5"/>
    </row>
    <row r="2097" spans="22:22" x14ac:dyDescent="0.2">
      <c r="V2097" s="5"/>
    </row>
    <row r="2098" spans="22:22" x14ac:dyDescent="0.2">
      <c r="V2098" s="5"/>
    </row>
    <row r="2099" spans="22:22" x14ac:dyDescent="0.2">
      <c r="V2099" s="5"/>
    </row>
    <row r="2100" spans="22:22" x14ac:dyDescent="0.2">
      <c r="V2100" s="5"/>
    </row>
    <row r="2101" spans="22:22" x14ac:dyDescent="0.2">
      <c r="V2101" s="5"/>
    </row>
    <row r="2102" spans="22:22" x14ac:dyDescent="0.2">
      <c r="V2102" s="5"/>
    </row>
    <row r="2103" spans="22:22" x14ac:dyDescent="0.2">
      <c r="V2103" s="5"/>
    </row>
    <row r="2104" spans="22:22" x14ac:dyDescent="0.2">
      <c r="V2104" s="5"/>
    </row>
    <row r="2105" spans="22:22" x14ac:dyDescent="0.2">
      <c r="V2105" s="5"/>
    </row>
    <row r="2106" spans="22:22" x14ac:dyDescent="0.2">
      <c r="V2106" s="5"/>
    </row>
    <row r="2107" spans="22:22" x14ac:dyDescent="0.2">
      <c r="V2107" s="5"/>
    </row>
    <row r="2108" spans="22:22" x14ac:dyDescent="0.2">
      <c r="V2108" s="5"/>
    </row>
    <row r="2109" spans="22:22" x14ac:dyDescent="0.2">
      <c r="V2109" s="5"/>
    </row>
    <row r="2110" spans="22:22" x14ac:dyDescent="0.2">
      <c r="V2110" s="5"/>
    </row>
    <row r="2111" spans="22:22" x14ac:dyDescent="0.2">
      <c r="V2111" s="5"/>
    </row>
    <row r="2112" spans="22:22" x14ac:dyDescent="0.2">
      <c r="V2112" s="5"/>
    </row>
    <row r="2113" spans="22:22" x14ac:dyDescent="0.2">
      <c r="V2113" s="5"/>
    </row>
    <row r="2114" spans="22:22" x14ac:dyDescent="0.2">
      <c r="V2114" s="5"/>
    </row>
    <row r="2115" spans="22:22" x14ac:dyDescent="0.2">
      <c r="V2115" s="5"/>
    </row>
    <row r="2116" spans="22:22" x14ac:dyDescent="0.2">
      <c r="V2116" s="5"/>
    </row>
    <row r="2117" spans="22:22" x14ac:dyDescent="0.2">
      <c r="V2117" s="5"/>
    </row>
    <row r="2118" spans="22:22" x14ac:dyDescent="0.2">
      <c r="V2118" s="5"/>
    </row>
    <row r="2119" spans="22:22" x14ac:dyDescent="0.2">
      <c r="V2119" s="5"/>
    </row>
    <row r="2120" spans="22:22" x14ac:dyDescent="0.2">
      <c r="V2120" s="5"/>
    </row>
    <row r="2121" spans="22:22" x14ac:dyDescent="0.2">
      <c r="V2121" s="5"/>
    </row>
    <row r="2122" spans="22:22" x14ac:dyDescent="0.2">
      <c r="V2122" s="5"/>
    </row>
    <row r="2123" spans="22:22" x14ac:dyDescent="0.2">
      <c r="V2123" s="5"/>
    </row>
    <row r="2124" spans="22:22" x14ac:dyDescent="0.2">
      <c r="V2124" s="5"/>
    </row>
    <row r="2125" spans="22:22" x14ac:dyDescent="0.2">
      <c r="V2125" s="5"/>
    </row>
    <row r="2126" spans="22:22" x14ac:dyDescent="0.2">
      <c r="V2126" s="5"/>
    </row>
    <row r="2127" spans="22:22" x14ac:dyDescent="0.2">
      <c r="V2127" s="5"/>
    </row>
    <row r="2128" spans="22:22" x14ac:dyDescent="0.2">
      <c r="V2128" s="5"/>
    </row>
    <row r="2129" spans="22:22" x14ac:dyDescent="0.2">
      <c r="V2129" s="5"/>
    </row>
    <row r="2130" spans="22:22" x14ac:dyDescent="0.2">
      <c r="V2130" s="5"/>
    </row>
    <row r="2131" spans="22:22" x14ac:dyDescent="0.2">
      <c r="V2131" s="5"/>
    </row>
    <row r="2132" spans="22:22" x14ac:dyDescent="0.2">
      <c r="V2132" s="5"/>
    </row>
    <row r="2133" spans="22:22" x14ac:dyDescent="0.2">
      <c r="V2133" s="5"/>
    </row>
    <row r="2134" spans="22:22" x14ac:dyDescent="0.2">
      <c r="V2134" s="5"/>
    </row>
    <row r="2135" spans="22:22" x14ac:dyDescent="0.2">
      <c r="V2135" s="5"/>
    </row>
    <row r="2136" spans="22:22" x14ac:dyDescent="0.2">
      <c r="V2136" s="5"/>
    </row>
    <row r="2137" spans="22:22" x14ac:dyDescent="0.2">
      <c r="V2137" s="5"/>
    </row>
    <row r="2138" spans="22:22" x14ac:dyDescent="0.2">
      <c r="V2138" s="5"/>
    </row>
    <row r="2139" spans="22:22" x14ac:dyDescent="0.2">
      <c r="V2139" s="5"/>
    </row>
    <row r="2140" spans="22:22" x14ac:dyDescent="0.2">
      <c r="V2140" s="5"/>
    </row>
    <row r="2141" spans="22:22" x14ac:dyDescent="0.2">
      <c r="V2141" s="5"/>
    </row>
    <row r="2142" spans="22:22" x14ac:dyDescent="0.2">
      <c r="V2142" s="5"/>
    </row>
    <row r="2143" spans="22:22" x14ac:dyDescent="0.2">
      <c r="V2143" s="5"/>
    </row>
    <row r="2144" spans="22:22" x14ac:dyDescent="0.2">
      <c r="V2144" s="5"/>
    </row>
    <row r="2145" spans="22:22" x14ac:dyDescent="0.2">
      <c r="V2145" s="5"/>
    </row>
    <row r="2146" spans="22:22" x14ac:dyDescent="0.2">
      <c r="V2146" s="5"/>
    </row>
    <row r="2147" spans="22:22" x14ac:dyDescent="0.2">
      <c r="V2147" s="5"/>
    </row>
    <row r="2148" spans="22:22" x14ac:dyDescent="0.2">
      <c r="V2148" s="5"/>
    </row>
    <row r="2149" spans="22:22" x14ac:dyDescent="0.2">
      <c r="V2149" s="5"/>
    </row>
    <row r="2150" spans="22:22" x14ac:dyDescent="0.2">
      <c r="V2150" s="5"/>
    </row>
    <row r="2151" spans="22:22" x14ac:dyDescent="0.2">
      <c r="V2151" s="5"/>
    </row>
    <row r="2152" spans="22:22" x14ac:dyDescent="0.2">
      <c r="V2152" s="5"/>
    </row>
    <row r="2153" spans="22:22" x14ac:dyDescent="0.2">
      <c r="V2153" s="5"/>
    </row>
    <row r="2154" spans="22:22" x14ac:dyDescent="0.2">
      <c r="V2154" s="5"/>
    </row>
    <row r="2155" spans="22:22" x14ac:dyDescent="0.2">
      <c r="V2155" s="5"/>
    </row>
    <row r="2156" spans="22:22" x14ac:dyDescent="0.2">
      <c r="V2156" s="5"/>
    </row>
    <row r="2157" spans="22:22" x14ac:dyDescent="0.2">
      <c r="V2157" s="5"/>
    </row>
    <row r="2158" spans="22:22" x14ac:dyDescent="0.2">
      <c r="V2158" s="5"/>
    </row>
    <row r="2159" spans="22:22" x14ac:dyDescent="0.2">
      <c r="V2159" s="5"/>
    </row>
    <row r="2160" spans="22:22" x14ac:dyDescent="0.2">
      <c r="V2160" s="5"/>
    </row>
    <row r="2161" spans="22:22" x14ac:dyDescent="0.2">
      <c r="V2161" s="5"/>
    </row>
    <row r="2162" spans="22:22" x14ac:dyDescent="0.2">
      <c r="V2162" s="5"/>
    </row>
    <row r="2163" spans="22:22" x14ac:dyDescent="0.2">
      <c r="V2163" s="5"/>
    </row>
    <row r="2164" spans="22:22" x14ac:dyDescent="0.2">
      <c r="V2164" s="5"/>
    </row>
    <row r="2165" spans="22:22" x14ac:dyDescent="0.2">
      <c r="V2165" s="5"/>
    </row>
    <row r="2166" spans="22:22" x14ac:dyDescent="0.2">
      <c r="V2166" s="5"/>
    </row>
    <row r="2167" spans="22:22" x14ac:dyDescent="0.2">
      <c r="V2167" s="5"/>
    </row>
    <row r="2168" spans="22:22" x14ac:dyDescent="0.2">
      <c r="V2168" s="5"/>
    </row>
    <row r="2169" spans="22:22" x14ac:dyDescent="0.2">
      <c r="V2169" s="5"/>
    </row>
    <row r="2170" spans="22:22" x14ac:dyDescent="0.2">
      <c r="V2170" s="5"/>
    </row>
    <row r="2171" spans="22:22" x14ac:dyDescent="0.2">
      <c r="V2171" s="5"/>
    </row>
    <row r="2172" spans="22:22" x14ac:dyDescent="0.2">
      <c r="V2172" s="5"/>
    </row>
    <row r="2173" spans="22:22" x14ac:dyDescent="0.2">
      <c r="V2173" s="5"/>
    </row>
    <row r="2174" spans="22:22" x14ac:dyDescent="0.2">
      <c r="V2174" s="5"/>
    </row>
    <row r="2175" spans="22:22" x14ac:dyDescent="0.2">
      <c r="V2175" s="5"/>
    </row>
    <row r="2176" spans="22:22" x14ac:dyDescent="0.2">
      <c r="V2176" s="5"/>
    </row>
    <row r="2177" spans="22:22" x14ac:dyDescent="0.2">
      <c r="V2177" s="5"/>
    </row>
    <row r="2178" spans="22:22" x14ac:dyDescent="0.2">
      <c r="V2178" s="5"/>
    </row>
    <row r="2179" spans="22:22" x14ac:dyDescent="0.2">
      <c r="V2179" s="5"/>
    </row>
    <row r="2180" spans="22:22" x14ac:dyDescent="0.2">
      <c r="V2180" s="5"/>
    </row>
    <row r="2181" spans="22:22" x14ac:dyDescent="0.2">
      <c r="V2181" s="5"/>
    </row>
    <row r="2182" spans="22:22" x14ac:dyDescent="0.2">
      <c r="V2182" s="5"/>
    </row>
    <row r="2183" spans="22:22" x14ac:dyDescent="0.2">
      <c r="V2183" s="5"/>
    </row>
    <row r="2184" spans="22:22" x14ac:dyDescent="0.2">
      <c r="V2184" s="5"/>
    </row>
    <row r="2185" spans="22:22" x14ac:dyDescent="0.2">
      <c r="V2185" s="5"/>
    </row>
    <row r="2186" spans="22:22" x14ac:dyDescent="0.2">
      <c r="V2186" s="5"/>
    </row>
    <row r="2187" spans="22:22" x14ac:dyDescent="0.2">
      <c r="V2187" s="5"/>
    </row>
    <row r="2188" spans="22:22" x14ac:dyDescent="0.2">
      <c r="V2188" s="5"/>
    </row>
    <row r="2189" spans="22:22" x14ac:dyDescent="0.2">
      <c r="V2189" s="5"/>
    </row>
    <row r="2190" spans="22:22" x14ac:dyDescent="0.2">
      <c r="V2190" s="5"/>
    </row>
    <row r="2191" spans="22:22" x14ac:dyDescent="0.2">
      <c r="V2191" s="5"/>
    </row>
    <row r="2192" spans="22:22" x14ac:dyDescent="0.2">
      <c r="V2192" s="5"/>
    </row>
    <row r="2193" spans="22:22" x14ac:dyDescent="0.2">
      <c r="V2193" s="5"/>
    </row>
    <row r="2194" spans="22:22" x14ac:dyDescent="0.2">
      <c r="V2194" s="5"/>
    </row>
    <row r="2195" spans="22:22" x14ac:dyDescent="0.2">
      <c r="V2195" s="5"/>
    </row>
    <row r="2196" spans="22:22" x14ac:dyDescent="0.2">
      <c r="V2196" s="5"/>
    </row>
    <row r="2197" spans="22:22" x14ac:dyDescent="0.2">
      <c r="V2197" s="5"/>
    </row>
    <row r="2198" spans="22:22" x14ac:dyDescent="0.2">
      <c r="V2198" s="5"/>
    </row>
    <row r="2199" spans="22:22" x14ac:dyDescent="0.2">
      <c r="V2199" s="5"/>
    </row>
    <row r="2200" spans="22:22" x14ac:dyDescent="0.2">
      <c r="V2200" s="5"/>
    </row>
    <row r="2201" spans="22:22" x14ac:dyDescent="0.2">
      <c r="V2201" s="5"/>
    </row>
    <row r="2202" spans="22:22" x14ac:dyDescent="0.2">
      <c r="V2202" s="5"/>
    </row>
    <row r="2203" spans="22:22" x14ac:dyDescent="0.2">
      <c r="V2203" s="5"/>
    </row>
    <row r="2204" spans="22:22" x14ac:dyDescent="0.2">
      <c r="V2204" s="5"/>
    </row>
    <row r="2205" spans="22:22" x14ac:dyDescent="0.2">
      <c r="V2205" s="5"/>
    </row>
    <row r="2206" spans="22:22" x14ac:dyDescent="0.2">
      <c r="V2206" s="5"/>
    </row>
    <row r="2207" spans="22:22" x14ac:dyDescent="0.2">
      <c r="V2207" s="5"/>
    </row>
    <row r="2208" spans="22:22" x14ac:dyDescent="0.2">
      <c r="V2208" s="5"/>
    </row>
    <row r="2209" spans="22:22" x14ac:dyDescent="0.2">
      <c r="V2209" s="5"/>
    </row>
    <row r="2210" spans="22:22" x14ac:dyDescent="0.2">
      <c r="V2210" s="5"/>
    </row>
    <row r="2211" spans="22:22" x14ac:dyDescent="0.2">
      <c r="V2211" s="5"/>
    </row>
    <row r="2212" spans="22:22" x14ac:dyDescent="0.2">
      <c r="V2212" s="5"/>
    </row>
    <row r="2213" spans="22:22" x14ac:dyDescent="0.2">
      <c r="V2213" s="5"/>
    </row>
    <row r="2214" spans="22:22" x14ac:dyDescent="0.2">
      <c r="V2214" s="5"/>
    </row>
    <row r="2215" spans="22:22" x14ac:dyDescent="0.2">
      <c r="V2215" s="5"/>
    </row>
    <row r="2216" spans="22:22" x14ac:dyDescent="0.2">
      <c r="V2216" s="5"/>
    </row>
    <row r="2217" spans="22:22" x14ac:dyDescent="0.2">
      <c r="V2217" s="5"/>
    </row>
    <row r="2218" spans="22:22" x14ac:dyDescent="0.2">
      <c r="V2218" s="5"/>
    </row>
    <row r="2219" spans="22:22" x14ac:dyDescent="0.2">
      <c r="V2219" s="5"/>
    </row>
    <row r="2220" spans="22:22" x14ac:dyDescent="0.2">
      <c r="V2220" s="5"/>
    </row>
    <row r="2221" spans="22:22" x14ac:dyDescent="0.2">
      <c r="V2221" s="5"/>
    </row>
    <row r="2222" spans="22:22" x14ac:dyDescent="0.2">
      <c r="V2222" s="5"/>
    </row>
    <row r="2223" spans="22:22" x14ac:dyDescent="0.2">
      <c r="V2223" s="5"/>
    </row>
    <row r="2224" spans="22:22" x14ac:dyDescent="0.2">
      <c r="V2224" s="5"/>
    </row>
    <row r="2225" spans="22:22" x14ac:dyDescent="0.2">
      <c r="V2225" s="5"/>
    </row>
    <row r="2226" spans="22:22" x14ac:dyDescent="0.2">
      <c r="V2226" s="5"/>
    </row>
    <row r="2227" spans="22:22" x14ac:dyDescent="0.2">
      <c r="V2227" s="5"/>
    </row>
    <row r="2228" spans="22:22" x14ac:dyDescent="0.2">
      <c r="V2228" s="5"/>
    </row>
    <row r="2229" spans="22:22" x14ac:dyDescent="0.2">
      <c r="V2229" s="5"/>
    </row>
    <row r="2230" spans="22:22" x14ac:dyDescent="0.2">
      <c r="V2230" s="5"/>
    </row>
    <row r="2231" spans="22:22" x14ac:dyDescent="0.2">
      <c r="V2231" s="5"/>
    </row>
    <row r="2232" spans="22:22" x14ac:dyDescent="0.2">
      <c r="V2232" s="5"/>
    </row>
    <row r="2233" spans="22:22" x14ac:dyDescent="0.2">
      <c r="V2233" s="5"/>
    </row>
    <row r="2234" spans="22:22" x14ac:dyDescent="0.2">
      <c r="V2234" s="5"/>
    </row>
    <row r="2235" spans="22:22" x14ac:dyDescent="0.2">
      <c r="V2235" s="5"/>
    </row>
    <row r="2236" spans="22:22" x14ac:dyDescent="0.2">
      <c r="V2236" s="5"/>
    </row>
    <row r="2237" spans="22:22" x14ac:dyDescent="0.2">
      <c r="V2237" s="5"/>
    </row>
    <row r="2238" spans="22:22" x14ac:dyDescent="0.2">
      <c r="V2238" s="5"/>
    </row>
    <row r="2239" spans="22:22" x14ac:dyDescent="0.2">
      <c r="V2239" s="5"/>
    </row>
    <row r="2240" spans="22:22" x14ac:dyDescent="0.2">
      <c r="V2240" s="5"/>
    </row>
    <row r="2241" spans="22:22" x14ac:dyDescent="0.2">
      <c r="V2241" s="5"/>
    </row>
    <row r="2242" spans="22:22" x14ac:dyDescent="0.2">
      <c r="V2242" s="5"/>
    </row>
    <row r="2243" spans="22:22" x14ac:dyDescent="0.2">
      <c r="V2243" s="5"/>
    </row>
    <row r="2244" spans="22:22" x14ac:dyDescent="0.2">
      <c r="V2244" s="5"/>
    </row>
    <row r="2245" spans="22:22" x14ac:dyDescent="0.2">
      <c r="V2245" s="5"/>
    </row>
    <row r="2246" spans="22:22" x14ac:dyDescent="0.2">
      <c r="V2246" s="5"/>
    </row>
    <row r="2247" spans="22:22" x14ac:dyDescent="0.2">
      <c r="V2247" s="5"/>
    </row>
    <row r="2248" spans="22:22" x14ac:dyDescent="0.2">
      <c r="V2248" s="5"/>
    </row>
    <row r="2249" spans="22:22" x14ac:dyDescent="0.2">
      <c r="V2249" s="5"/>
    </row>
    <row r="2250" spans="22:22" x14ac:dyDescent="0.2">
      <c r="V2250" s="5"/>
    </row>
    <row r="2251" spans="22:22" x14ac:dyDescent="0.2">
      <c r="V2251" s="5"/>
    </row>
    <row r="2252" spans="22:22" x14ac:dyDescent="0.2">
      <c r="V2252" s="5"/>
    </row>
    <row r="2253" spans="22:22" x14ac:dyDescent="0.2">
      <c r="V2253" s="5"/>
    </row>
    <row r="2254" spans="22:22" x14ac:dyDescent="0.2">
      <c r="V2254" s="5"/>
    </row>
    <row r="2255" spans="22:22" x14ac:dyDescent="0.2">
      <c r="V2255" s="5"/>
    </row>
    <row r="2256" spans="22:22" x14ac:dyDescent="0.2">
      <c r="V2256" s="5"/>
    </row>
    <row r="2257" spans="22:22" x14ac:dyDescent="0.2">
      <c r="V2257" s="5"/>
    </row>
    <row r="2258" spans="22:22" x14ac:dyDescent="0.2">
      <c r="V2258" s="5"/>
    </row>
    <row r="2259" spans="22:22" x14ac:dyDescent="0.2">
      <c r="V2259" s="5"/>
    </row>
    <row r="2260" spans="22:22" x14ac:dyDescent="0.2">
      <c r="V2260" s="5"/>
    </row>
    <row r="2261" spans="22:22" x14ac:dyDescent="0.2">
      <c r="V2261" s="5"/>
    </row>
    <row r="2262" spans="22:22" x14ac:dyDescent="0.2">
      <c r="V2262" s="5"/>
    </row>
    <row r="2263" spans="22:22" x14ac:dyDescent="0.2">
      <c r="V2263" s="5"/>
    </row>
    <row r="2264" spans="22:22" x14ac:dyDescent="0.2">
      <c r="V2264" s="5"/>
    </row>
    <row r="2265" spans="22:22" x14ac:dyDescent="0.2">
      <c r="V2265" s="5"/>
    </row>
    <row r="2266" spans="22:22" x14ac:dyDescent="0.2">
      <c r="V2266" s="5"/>
    </row>
    <row r="2267" spans="22:22" x14ac:dyDescent="0.2">
      <c r="V2267" s="5"/>
    </row>
    <row r="2268" spans="22:22" x14ac:dyDescent="0.2">
      <c r="V2268" s="5"/>
    </row>
    <row r="2269" spans="22:22" x14ac:dyDescent="0.2">
      <c r="V2269" s="5"/>
    </row>
    <row r="2270" spans="22:22" x14ac:dyDescent="0.2">
      <c r="V2270" s="5"/>
    </row>
    <row r="2271" spans="22:22" x14ac:dyDescent="0.2">
      <c r="V2271" s="5"/>
    </row>
    <row r="2272" spans="22:22" x14ac:dyDescent="0.2">
      <c r="V2272" s="5"/>
    </row>
    <row r="2273" spans="22:22" x14ac:dyDescent="0.2">
      <c r="V2273" s="5"/>
    </row>
    <row r="2274" spans="22:22" x14ac:dyDescent="0.2">
      <c r="V2274" s="5"/>
    </row>
    <row r="2275" spans="22:22" x14ac:dyDescent="0.2">
      <c r="V2275" s="5"/>
    </row>
    <row r="2276" spans="22:22" x14ac:dyDescent="0.2">
      <c r="V2276" s="5"/>
    </row>
    <row r="2277" spans="22:22" x14ac:dyDescent="0.2">
      <c r="V2277" s="5"/>
    </row>
    <row r="2278" spans="22:22" x14ac:dyDescent="0.2">
      <c r="V2278" s="5"/>
    </row>
    <row r="2279" spans="22:22" x14ac:dyDescent="0.2">
      <c r="V2279" s="5"/>
    </row>
    <row r="2280" spans="22:22" x14ac:dyDescent="0.2">
      <c r="V2280" s="5"/>
    </row>
    <row r="2281" spans="22:22" x14ac:dyDescent="0.2">
      <c r="V2281" s="5"/>
    </row>
    <row r="2282" spans="22:22" x14ac:dyDescent="0.2">
      <c r="V2282" s="5"/>
    </row>
    <row r="2283" spans="22:22" x14ac:dyDescent="0.2">
      <c r="V2283" s="5"/>
    </row>
    <row r="2284" spans="22:22" x14ac:dyDescent="0.2">
      <c r="V2284" s="5"/>
    </row>
    <row r="2285" spans="22:22" x14ac:dyDescent="0.2">
      <c r="V2285" s="5"/>
    </row>
    <row r="2286" spans="22:22" x14ac:dyDescent="0.2">
      <c r="V2286" s="5"/>
    </row>
    <row r="2287" spans="22:22" x14ac:dyDescent="0.2">
      <c r="V2287" s="5"/>
    </row>
    <row r="2288" spans="22:22" x14ac:dyDescent="0.2">
      <c r="V2288" s="5"/>
    </row>
    <row r="2289" spans="22:22" x14ac:dyDescent="0.2">
      <c r="V2289" s="5"/>
    </row>
    <row r="2290" spans="22:22" x14ac:dyDescent="0.2">
      <c r="V2290" s="5"/>
    </row>
    <row r="2291" spans="22:22" x14ac:dyDescent="0.2">
      <c r="V2291" s="5"/>
    </row>
    <row r="2292" spans="22:22" x14ac:dyDescent="0.2">
      <c r="V2292" s="5"/>
    </row>
    <row r="2293" spans="22:22" x14ac:dyDescent="0.2">
      <c r="V2293" s="5"/>
    </row>
    <row r="2294" spans="22:22" x14ac:dyDescent="0.2">
      <c r="V2294" s="5"/>
    </row>
    <row r="2295" spans="22:22" x14ac:dyDescent="0.2">
      <c r="V2295" s="5"/>
    </row>
    <row r="2296" spans="22:22" x14ac:dyDescent="0.2">
      <c r="V2296" s="5"/>
    </row>
    <row r="2297" spans="22:22" x14ac:dyDescent="0.2">
      <c r="V2297" s="5"/>
    </row>
    <row r="2298" spans="22:22" x14ac:dyDescent="0.2">
      <c r="V2298" s="5"/>
    </row>
    <row r="2299" spans="22:22" x14ac:dyDescent="0.2">
      <c r="V2299" s="5"/>
    </row>
    <row r="2300" spans="22:22" x14ac:dyDescent="0.2">
      <c r="V2300" s="5"/>
    </row>
    <row r="2301" spans="22:22" x14ac:dyDescent="0.2">
      <c r="V2301" s="5"/>
    </row>
    <row r="2302" spans="22:22" x14ac:dyDescent="0.2">
      <c r="V2302" s="5"/>
    </row>
    <row r="2303" spans="22:22" x14ac:dyDescent="0.2">
      <c r="V2303" s="5"/>
    </row>
    <row r="2304" spans="22:22" x14ac:dyDescent="0.2">
      <c r="V2304" s="5"/>
    </row>
    <row r="2305" spans="22:22" x14ac:dyDescent="0.2">
      <c r="V2305" s="5"/>
    </row>
    <row r="2306" spans="22:22" x14ac:dyDescent="0.2">
      <c r="V2306" s="5"/>
    </row>
    <row r="2307" spans="22:22" x14ac:dyDescent="0.2">
      <c r="V2307" s="5"/>
    </row>
    <row r="2308" spans="22:22" x14ac:dyDescent="0.2">
      <c r="V2308" s="5"/>
    </row>
    <row r="2309" spans="22:22" x14ac:dyDescent="0.2">
      <c r="V2309" s="5"/>
    </row>
    <row r="2310" spans="22:22" x14ac:dyDescent="0.2">
      <c r="V2310" s="5"/>
    </row>
    <row r="2311" spans="22:22" x14ac:dyDescent="0.2">
      <c r="V2311" s="5"/>
    </row>
    <row r="2312" spans="22:22" x14ac:dyDescent="0.2">
      <c r="V2312" s="5"/>
    </row>
    <row r="2313" spans="22:22" x14ac:dyDescent="0.2">
      <c r="V2313" s="5"/>
    </row>
    <row r="2314" spans="22:22" x14ac:dyDescent="0.2">
      <c r="V2314" s="5"/>
    </row>
    <row r="2315" spans="22:22" x14ac:dyDescent="0.2">
      <c r="V2315" s="5"/>
    </row>
    <row r="2316" spans="22:22" x14ac:dyDescent="0.2">
      <c r="V2316" s="5"/>
    </row>
    <row r="2317" spans="22:22" x14ac:dyDescent="0.2">
      <c r="V2317" s="5"/>
    </row>
    <row r="2318" spans="22:22" x14ac:dyDescent="0.2">
      <c r="V2318" s="5"/>
    </row>
    <row r="2319" spans="22:22" x14ac:dyDescent="0.2">
      <c r="V2319" s="5"/>
    </row>
    <row r="2320" spans="22:22" x14ac:dyDescent="0.2">
      <c r="V2320" s="5"/>
    </row>
    <row r="2321" spans="22:22" x14ac:dyDescent="0.2">
      <c r="V2321" s="5"/>
    </row>
    <row r="2322" spans="22:22" x14ac:dyDescent="0.2">
      <c r="V2322" s="5"/>
    </row>
    <row r="2323" spans="22:22" x14ac:dyDescent="0.2">
      <c r="V2323" s="5"/>
    </row>
    <row r="2324" spans="22:22" x14ac:dyDescent="0.2">
      <c r="V2324" s="5"/>
    </row>
    <row r="2325" spans="22:22" x14ac:dyDescent="0.2">
      <c r="V2325" s="5"/>
    </row>
    <row r="2326" spans="22:22" x14ac:dyDescent="0.2">
      <c r="V2326" s="5"/>
    </row>
    <row r="2327" spans="22:22" x14ac:dyDescent="0.2">
      <c r="V2327" s="5"/>
    </row>
    <row r="2328" spans="22:22" x14ac:dyDescent="0.2">
      <c r="V2328" s="5"/>
    </row>
    <row r="2329" spans="22:22" x14ac:dyDescent="0.2">
      <c r="V2329" s="5"/>
    </row>
    <row r="2330" spans="22:22" x14ac:dyDescent="0.2">
      <c r="V2330" s="5"/>
    </row>
    <row r="2331" spans="22:22" x14ac:dyDescent="0.2">
      <c r="V2331" s="5"/>
    </row>
    <row r="2332" spans="22:22" x14ac:dyDescent="0.2">
      <c r="V2332" s="5"/>
    </row>
    <row r="2333" spans="22:22" x14ac:dyDescent="0.2">
      <c r="V2333" s="5"/>
    </row>
    <row r="2334" spans="22:22" x14ac:dyDescent="0.2">
      <c r="V2334" s="5"/>
    </row>
    <row r="2335" spans="22:22" x14ac:dyDescent="0.2">
      <c r="V2335" s="5"/>
    </row>
    <row r="2336" spans="22:22" x14ac:dyDescent="0.2">
      <c r="V2336" s="5"/>
    </row>
    <row r="2337" spans="22:22" x14ac:dyDescent="0.2">
      <c r="V2337" s="5"/>
    </row>
    <row r="2338" spans="22:22" x14ac:dyDescent="0.2">
      <c r="V2338" s="5"/>
    </row>
    <row r="2339" spans="22:22" x14ac:dyDescent="0.2">
      <c r="V2339" s="5"/>
    </row>
    <row r="2340" spans="22:22" x14ac:dyDescent="0.2">
      <c r="V2340" s="5"/>
    </row>
    <row r="2341" spans="22:22" x14ac:dyDescent="0.2">
      <c r="V2341" s="5"/>
    </row>
    <row r="2342" spans="22:22" x14ac:dyDescent="0.2">
      <c r="V2342" s="5"/>
    </row>
    <row r="2343" spans="22:22" x14ac:dyDescent="0.2">
      <c r="V2343" s="5"/>
    </row>
    <row r="2344" spans="22:22" x14ac:dyDescent="0.2">
      <c r="V2344" s="5"/>
    </row>
    <row r="2345" spans="22:22" x14ac:dyDescent="0.2">
      <c r="V2345" s="5"/>
    </row>
    <row r="2346" spans="22:22" x14ac:dyDescent="0.2">
      <c r="V2346" s="5"/>
    </row>
    <row r="2347" spans="22:22" x14ac:dyDescent="0.2">
      <c r="V2347" s="5"/>
    </row>
    <row r="2348" spans="22:22" x14ac:dyDescent="0.2">
      <c r="V2348" s="5"/>
    </row>
    <row r="2349" spans="22:22" x14ac:dyDescent="0.2">
      <c r="V2349" s="5"/>
    </row>
    <row r="2350" spans="22:22" x14ac:dyDescent="0.2">
      <c r="V2350" s="5"/>
    </row>
    <row r="2351" spans="22:22" x14ac:dyDescent="0.2">
      <c r="V2351" s="5"/>
    </row>
    <row r="2352" spans="22:22" x14ac:dyDescent="0.2">
      <c r="V2352" s="5"/>
    </row>
    <row r="2353" spans="22:22" x14ac:dyDescent="0.2">
      <c r="V2353" s="5"/>
    </row>
    <row r="2354" spans="22:22" x14ac:dyDescent="0.2">
      <c r="V2354" s="5"/>
    </row>
    <row r="2355" spans="22:22" x14ac:dyDescent="0.2">
      <c r="V2355" s="5"/>
    </row>
    <row r="2356" spans="22:22" x14ac:dyDescent="0.2">
      <c r="V2356" s="5"/>
    </row>
    <row r="2357" spans="22:22" x14ac:dyDescent="0.2">
      <c r="V2357" s="5"/>
    </row>
    <row r="2358" spans="22:22" x14ac:dyDescent="0.2">
      <c r="V2358" s="5"/>
    </row>
    <row r="2359" spans="22:22" x14ac:dyDescent="0.2">
      <c r="V2359" s="5"/>
    </row>
    <row r="2360" spans="22:22" x14ac:dyDescent="0.2">
      <c r="V2360" s="5"/>
    </row>
    <row r="2361" spans="22:22" x14ac:dyDescent="0.2">
      <c r="V2361" s="5"/>
    </row>
    <row r="2362" spans="22:22" x14ac:dyDescent="0.2">
      <c r="V2362" s="5"/>
    </row>
    <row r="2363" spans="22:22" x14ac:dyDescent="0.2">
      <c r="V2363" s="5"/>
    </row>
    <row r="2364" spans="22:22" x14ac:dyDescent="0.2">
      <c r="V2364" s="5"/>
    </row>
    <row r="2365" spans="22:22" x14ac:dyDescent="0.2">
      <c r="V2365" s="5"/>
    </row>
    <row r="2366" spans="22:22" x14ac:dyDescent="0.2">
      <c r="V2366" s="5"/>
    </row>
    <row r="2367" spans="22:22" x14ac:dyDescent="0.2">
      <c r="V2367" s="5"/>
    </row>
    <row r="2368" spans="22:22" x14ac:dyDescent="0.2">
      <c r="V2368" s="5"/>
    </row>
    <row r="2369" spans="22:22" x14ac:dyDescent="0.2">
      <c r="V2369" s="5"/>
    </row>
    <row r="2370" spans="22:22" x14ac:dyDescent="0.2">
      <c r="V2370" s="5"/>
    </row>
    <row r="2371" spans="22:22" x14ac:dyDescent="0.2">
      <c r="V2371" s="5"/>
    </row>
    <row r="2372" spans="22:22" x14ac:dyDescent="0.2">
      <c r="V2372" s="5"/>
    </row>
    <row r="2373" spans="22:22" x14ac:dyDescent="0.2">
      <c r="V2373" s="5"/>
    </row>
    <row r="2374" spans="22:22" x14ac:dyDescent="0.2">
      <c r="V2374" s="5"/>
    </row>
    <row r="2375" spans="22:22" x14ac:dyDescent="0.2">
      <c r="V2375" s="5"/>
    </row>
    <row r="2376" spans="22:22" x14ac:dyDescent="0.2">
      <c r="V2376" s="5"/>
    </row>
    <row r="2377" spans="22:22" x14ac:dyDescent="0.2">
      <c r="V2377" s="5"/>
    </row>
    <row r="2378" spans="22:22" x14ac:dyDescent="0.2">
      <c r="V2378" s="5"/>
    </row>
    <row r="2379" spans="22:22" x14ac:dyDescent="0.2">
      <c r="V2379" s="5"/>
    </row>
    <row r="2380" spans="22:22" x14ac:dyDescent="0.2">
      <c r="V2380" s="5"/>
    </row>
    <row r="2381" spans="22:22" x14ac:dyDescent="0.2">
      <c r="V2381" s="5"/>
    </row>
    <row r="2382" spans="22:22" x14ac:dyDescent="0.2">
      <c r="V2382" s="5"/>
    </row>
    <row r="2383" spans="22:22" x14ac:dyDescent="0.2">
      <c r="V2383" s="5"/>
    </row>
    <row r="2384" spans="22:22" x14ac:dyDescent="0.2">
      <c r="V2384" s="5"/>
    </row>
    <row r="2385" spans="22:22" x14ac:dyDescent="0.2">
      <c r="V2385" s="5"/>
    </row>
    <row r="2386" spans="22:22" x14ac:dyDescent="0.2">
      <c r="V2386" s="5"/>
    </row>
    <row r="2387" spans="22:22" x14ac:dyDescent="0.2">
      <c r="V2387" s="5"/>
    </row>
    <row r="2388" spans="22:22" x14ac:dyDescent="0.2">
      <c r="V2388" s="5"/>
    </row>
    <row r="2389" spans="22:22" x14ac:dyDescent="0.2">
      <c r="V2389" s="5"/>
    </row>
    <row r="2390" spans="22:22" x14ac:dyDescent="0.2">
      <c r="V2390" s="5"/>
    </row>
    <row r="2391" spans="22:22" x14ac:dyDescent="0.2">
      <c r="V2391" s="5"/>
    </row>
    <row r="2392" spans="22:22" x14ac:dyDescent="0.2">
      <c r="V2392" s="5"/>
    </row>
    <row r="2393" spans="22:22" x14ac:dyDescent="0.2">
      <c r="V2393" s="5"/>
    </row>
    <row r="2394" spans="22:22" x14ac:dyDescent="0.2">
      <c r="V2394" s="5"/>
    </row>
    <row r="2395" spans="22:22" x14ac:dyDescent="0.2">
      <c r="V2395" s="5"/>
    </row>
    <row r="2396" spans="22:22" x14ac:dyDescent="0.2">
      <c r="V2396" s="5"/>
    </row>
    <row r="2397" spans="22:22" x14ac:dyDescent="0.2">
      <c r="V2397" s="5"/>
    </row>
    <row r="2398" spans="22:22" x14ac:dyDescent="0.2">
      <c r="V2398" s="5"/>
    </row>
    <row r="2399" spans="22:22" x14ac:dyDescent="0.2">
      <c r="V2399" s="5"/>
    </row>
    <row r="2400" spans="22:22" x14ac:dyDescent="0.2">
      <c r="V2400" s="5"/>
    </row>
    <row r="2401" spans="22:22" x14ac:dyDescent="0.2">
      <c r="V2401" s="5"/>
    </row>
    <row r="2402" spans="22:22" x14ac:dyDescent="0.2">
      <c r="V2402" s="5"/>
    </row>
    <row r="2403" spans="22:22" x14ac:dyDescent="0.2">
      <c r="V2403" s="5"/>
    </row>
    <row r="2404" spans="22:22" x14ac:dyDescent="0.2">
      <c r="V2404" s="5"/>
    </row>
    <row r="2405" spans="22:22" x14ac:dyDescent="0.2">
      <c r="V2405" s="5"/>
    </row>
    <row r="2406" spans="22:22" x14ac:dyDescent="0.2">
      <c r="V2406" s="5"/>
    </row>
    <row r="2407" spans="22:22" x14ac:dyDescent="0.2">
      <c r="V2407" s="5"/>
    </row>
    <row r="2408" spans="22:22" x14ac:dyDescent="0.2">
      <c r="V2408" s="5"/>
    </row>
    <row r="2409" spans="22:22" x14ac:dyDescent="0.2">
      <c r="V2409" s="5"/>
    </row>
    <row r="2410" spans="22:22" x14ac:dyDescent="0.2">
      <c r="V2410" s="5"/>
    </row>
    <row r="2411" spans="22:22" x14ac:dyDescent="0.2">
      <c r="V2411" s="5"/>
    </row>
    <row r="2412" spans="22:22" x14ac:dyDescent="0.2">
      <c r="V2412" s="5"/>
    </row>
    <row r="2413" spans="22:22" x14ac:dyDescent="0.2">
      <c r="V2413" s="5"/>
    </row>
    <row r="2414" spans="22:22" x14ac:dyDescent="0.2">
      <c r="V2414" s="5"/>
    </row>
    <row r="2415" spans="22:22" x14ac:dyDescent="0.2">
      <c r="V2415" s="5"/>
    </row>
    <row r="2416" spans="22:22" x14ac:dyDescent="0.2">
      <c r="V2416" s="5"/>
    </row>
    <row r="2417" spans="22:22" x14ac:dyDescent="0.2">
      <c r="V2417" s="5"/>
    </row>
    <row r="2418" spans="22:22" x14ac:dyDescent="0.2">
      <c r="V2418" s="5"/>
    </row>
    <row r="2419" spans="22:22" x14ac:dyDescent="0.2">
      <c r="V2419" s="5"/>
    </row>
    <row r="2420" spans="22:22" x14ac:dyDescent="0.2">
      <c r="V2420" s="5"/>
    </row>
    <row r="2421" spans="22:22" x14ac:dyDescent="0.2">
      <c r="V2421" s="5"/>
    </row>
    <row r="2422" spans="22:22" x14ac:dyDescent="0.2">
      <c r="V2422" s="5"/>
    </row>
    <row r="2423" spans="22:22" x14ac:dyDescent="0.2">
      <c r="V2423" s="5"/>
    </row>
    <row r="2424" spans="22:22" x14ac:dyDescent="0.2">
      <c r="V2424" s="5"/>
    </row>
    <row r="2425" spans="22:22" x14ac:dyDescent="0.2">
      <c r="V2425" s="5"/>
    </row>
    <row r="2426" spans="22:22" x14ac:dyDescent="0.2">
      <c r="V2426" s="5"/>
    </row>
    <row r="2427" spans="22:22" x14ac:dyDescent="0.2">
      <c r="V2427" s="5"/>
    </row>
    <row r="2428" spans="22:22" x14ac:dyDescent="0.2">
      <c r="V2428" s="5"/>
    </row>
    <row r="2429" spans="22:22" x14ac:dyDescent="0.2">
      <c r="V2429" s="5"/>
    </row>
    <row r="2430" spans="22:22" x14ac:dyDescent="0.2">
      <c r="V2430" s="5"/>
    </row>
    <row r="2431" spans="22:22" x14ac:dyDescent="0.2">
      <c r="V2431" s="5"/>
    </row>
    <row r="2432" spans="22:22" x14ac:dyDescent="0.2">
      <c r="V2432" s="5"/>
    </row>
    <row r="2433" spans="22:22" x14ac:dyDescent="0.2">
      <c r="V2433" s="5"/>
    </row>
    <row r="2434" spans="22:22" x14ac:dyDescent="0.2">
      <c r="V2434" s="5"/>
    </row>
    <row r="2435" spans="22:22" x14ac:dyDescent="0.2">
      <c r="V2435" s="5"/>
    </row>
    <row r="2436" spans="22:22" x14ac:dyDescent="0.2">
      <c r="V2436" s="5"/>
    </row>
    <row r="2437" spans="22:22" x14ac:dyDescent="0.2">
      <c r="V2437" s="5"/>
    </row>
    <row r="2438" spans="22:22" x14ac:dyDescent="0.2">
      <c r="V2438" s="5"/>
    </row>
    <row r="2439" spans="22:22" x14ac:dyDescent="0.2">
      <c r="V2439" s="5"/>
    </row>
    <row r="2440" spans="22:22" x14ac:dyDescent="0.2">
      <c r="V2440" s="5"/>
    </row>
    <row r="2441" spans="22:22" x14ac:dyDescent="0.2">
      <c r="V2441" s="5"/>
    </row>
    <row r="2442" spans="22:22" x14ac:dyDescent="0.2">
      <c r="V2442" s="5"/>
    </row>
    <row r="2443" spans="22:22" x14ac:dyDescent="0.2">
      <c r="V2443" s="5"/>
    </row>
    <row r="2444" spans="22:22" x14ac:dyDescent="0.2">
      <c r="V2444" s="5"/>
    </row>
    <row r="2445" spans="22:22" x14ac:dyDescent="0.2">
      <c r="V2445" s="5"/>
    </row>
    <row r="2446" spans="22:22" x14ac:dyDescent="0.2">
      <c r="V2446" s="5"/>
    </row>
    <row r="2447" spans="22:22" x14ac:dyDescent="0.2">
      <c r="V2447" s="5"/>
    </row>
    <row r="2448" spans="22:22" x14ac:dyDescent="0.2">
      <c r="V2448" s="5"/>
    </row>
    <row r="2449" spans="22:22" x14ac:dyDescent="0.2">
      <c r="V2449" s="5"/>
    </row>
    <row r="2450" spans="22:22" x14ac:dyDescent="0.2">
      <c r="V2450" s="5"/>
    </row>
    <row r="2451" spans="22:22" x14ac:dyDescent="0.2">
      <c r="V2451" s="5"/>
    </row>
    <row r="2452" spans="22:22" x14ac:dyDescent="0.2">
      <c r="V2452" s="5"/>
    </row>
    <row r="2453" spans="22:22" x14ac:dyDescent="0.2">
      <c r="V2453" s="5"/>
    </row>
    <row r="2454" spans="22:22" x14ac:dyDescent="0.2">
      <c r="V2454" s="5"/>
    </row>
    <row r="2455" spans="22:22" x14ac:dyDescent="0.2">
      <c r="V2455" s="5"/>
    </row>
    <row r="2456" spans="22:22" x14ac:dyDescent="0.2">
      <c r="V2456" s="5"/>
    </row>
    <row r="2457" spans="22:22" x14ac:dyDescent="0.2">
      <c r="V2457" s="5"/>
    </row>
    <row r="2458" spans="22:22" x14ac:dyDescent="0.2">
      <c r="V2458" s="5"/>
    </row>
    <row r="2459" spans="22:22" x14ac:dyDescent="0.2">
      <c r="V2459" s="5"/>
    </row>
    <row r="2460" spans="22:22" x14ac:dyDescent="0.2">
      <c r="V2460" s="5"/>
    </row>
    <row r="2461" spans="22:22" x14ac:dyDescent="0.2">
      <c r="V2461" s="5"/>
    </row>
    <row r="2462" spans="22:22" x14ac:dyDescent="0.2">
      <c r="V2462" s="5"/>
    </row>
    <row r="2463" spans="22:22" x14ac:dyDescent="0.2">
      <c r="V2463" s="5"/>
    </row>
    <row r="2464" spans="22:22" x14ac:dyDescent="0.2">
      <c r="V2464" s="5"/>
    </row>
    <row r="2465" spans="22:22" x14ac:dyDescent="0.2">
      <c r="V2465" s="5"/>
    </row>
    <row r="2466" spans="22:22" x14ac:dyDescent="0.2">
      <c r="V2466" s="5"/>
    </row>
    <row r="2467" spans="22:22" x14ac:dyDescent="0.2">
      <c r="V2467" s="5"/>
    </row>
    <row r="2468" spans="22:22" x14ac:dyDescent="0.2">
      <c r="V2468" s="5"/>
    </row>
    <row r="2469" spans="22:22" x14ac:dyDescent="0.2">
      <c r="V2469" s="5"/>
    </row>
    <row r="2470" spans="22:22" x14ac:dyDescent="0.2">
      <c r="V2470" s="5"/>
    </row>
    <row r="2471" spans="22:22" x14ac:dyDescent="0.2">
      <c r="V2471" s="5"/>
    </row>
    <row r="2472" spans="22:22" x14ac:dyDescent="0.2">
      <c r="V2472" s="5"/>
    </row>
    <row r="2473" spans="22:22" x14ac:dyDescent="0.2">
      <c r="V2473" s="5"/>
    </row>
    <row r="2474" spans="22:22" x14ac:dyDescent="0.2">
      <c r="V2474" s="5"/>
    </row>
    <row r="2475" spans="22:22" x14ac:dyDescent="0.2">
      <c r="V2475" s="5"/>
    </row>
    <row r="2476" spans="22:22" x14ac:dyDescent="0.2">
      <c r="V2476" s="5"/>
    </row>
    <row r="2477" spans="22:22" x14ac:dyDescent="0.2">
      <c r="V2477" s="5"/>
    </row>
    <row r="2478" spans="22:22" x14ac:dyDescent="0.2">
      <c r="V2478" s="5"/>
    </row>
    <row r="2479" spans="22:22" x14ac:dyDescent="0.2">
      <c r="V2479" s="5"/>
    </row>
    <row r="2480" spans="22:22" x14ac:dyDescent="0.2">
      <c r="V2480" s="5"/>
    </row>
    <row r="2481" spans="22:22" x14ac:dyDescent="0.2">
      <c r="V2481" s="5"/>
    </row>
    <row r="2482" spans="22:22" x14ac:dyDescent="0.2">
      <c r="V2482" s="5"/>
    </row>
    <row r="2483" spans="22:22" x14ac:dyDescent="0.2">
      <c r="V2483" s="5"/>
    </row>
    <row r="2484" spans="22:22" x14ac:dyDescent="0.2">
      <c r="V2484" s="5"/>
    </row>
    <row r="2485" spans="22:22" x14ac:dyDescent="0.2">
      <c r="V2485" s="5"/>
    </row>
    <row r="2486" spans="22:22" x14ac:dyDescent="0.2">
      <c r="V2486" s="5"/>
    </row>
    <row r="2487" spans="22:22" x14ac:dyDescent="0.2">
      <c r="V2487" s="5"/>
    </row>
    <row r="2488" spans="22:22" x14ac:dyDescent="0.2">
      <c r="V2488" s="5"/>
    </row>
    <row r="2489" spans="22:22" x14ac:dyDescent="0.2">
      <c r="V2489" s="5"/>
    </row>
    <row r="2490" spans="22:22" x14ac:dyDescent="0.2">
      <c r="V2490" s="5"/>
    </row>
    <row r="2491" spans="22:22" x14ac:dyDescent="0.2">
      <c r="V2491" s="5"/>
    </row>
    <row r="2492" spans="22:22" x14ac:dyDescent="0.2">
      <c r="V2492" s="5"/>
    </row>
    <row r="2493" spans="22:22" x14ac:dyDescent="0.2">
      <c r="V2493" s="5"/>
    </row>
    <row r="2494" spans="22:22" x14ac:dyDescent="0.2">
      <c r="V2494" s="5"/>
    </row>
    <row r="2495" spans="22:22" x14ac:dyDescent="0.2">
      <c r="V2495" s="5"/>
    </row>
    <row r="2496" spans="22:22" x14ac:dyDescent="0.2">
      <c r="V2496" s="5"/>
    </row>
    <row r="2497" spans="22:22" x14ac:dyDescent="0.2">
      <c r="V2497" s="5"/>
    </row>
    <row r="2498" spans="22:22" x14ac:dyDescent="0.2">
      <c r="V2498" s="5"/>
    </row>
    <row r="2499" spans="22:22" x14ac:dyDescent="0.2">
      <c r="V2499" s="5"/>
    </row>
    <row r="2500" spans="22:22" x14ac:dyDescent="0.2">
      <c r="V2500" s="5"/>
    </row>
    <row r="2501" spans="22:22" x14ac:dyDescent="0.2">
      <c r="V2501" s="5"/>
    </row>
    <row r="2502" spans="22:22" x14ac:dyDescent="0.2">
      <c r="V2502" s="5"/>
    </row>
    <row r="2503" spans="22:22" x14ac:dyDescent="0.2">
      <c r="V2503" s="5"/>
    </row>
    <row r="2504" spans="22:22" x14ac:dyDescent="0.2">
      <c r="V2504" s="5"/>
    </row>
    <row r="2505" spans="22:22" x14ac:dyDescent="0.2">
      <c r="V2505" s="5"/>
    </row>
    <row r="2506" spans="22:22" x14ac:dyDescent="0.2">
      <c r="V2506" s="5"/>
    </row>
    <row r="2507" spans="22:22" x14ac:dyDescent="0.2">
      <c r="V2507" s="5"/>
    </row>
    <row r="2508" spans="22:22" x14ac:dyDescent="0.2">
      <c r="V2508" s="5"/>
    </row>
    <row r="2509" spans="22:22" x14ac:dyDescent="0.2">
      <c r="V2509" s="5"/>
    </row>
    <row r="2510" spans="22:22" x14ac:dyDescent="0.2">
      <c r="V2510" s="5"/>
    </row>
    <row r="2511" spans="22:22" x14ac:dyDescent="0.2">
      <c r="V2511" s="5"/>
    </row>
    <row r="2512" spans="22:22" x14ac:dyDescent="0.2">
      <c r="V2512" s="5"/>
    </row>
    <row r="2513" spans="22:22" x14ac:dyDescent="0.2">
      <c r="V2513" s="5"/>
    </row>
    <row r="2514" spans="22:22" x14ac:dyDescent="0.2">
      <c r="V2514" s="5"/>
    </row>
    <row r="2515" spans="22:22" x14ac:dyDescent="0.2">
      <c r="V2515" s="5"/>
    </row>
    <row r="2516" spans="22:22" x14ac:dyDescent="0.2">
      <c r="V2516" s="5"/>
    </row>
    <row r="2517" spans="22:22" x14ac:dyDescent="0.2">
      <c r="V2517" s="5"/>
    </row>
    <row r="2518" spans="22:22" x14ac:dyDescent="0.2">
      <c r="V2518" s="5"/>
    </row>
    <row r="2519" spans="22:22" x14ac:dyDescent="0.2">
      <c r="V2519" s="5"/>
    </row>
    <row r="2520" spans="22:22" x14ac:dyDescent="0.2">
      <c r="V2520" s="5"/>
    </row>
    <row r="2521" spans="22:22" x14ac:dyDescent="0.2">
      <c r="V2521" s="5"/>
    </row>
    <row r="2522" spans="22:22" x14ac:dyDescent="0.2">
      <c r="V2522" s="5"/>
    </row>
    <row r="2523" spans="22:22" x14ac:dyDescent="0.2">
      <c r="V2523" s="5"/>
    </row>
    <row r="2524" spans="22:22" x14ac:dyDescent="0.2">
      <c r="V2524" s="5"/>
    </row>
    <row r="2525" spans="22:22" x14ac:dyDescent="0.2">
      <c r="V2525" s="5"/>
    </row>
    <row r="2526" spans="22:22" x14ac:dyDescent="0.2">
      <c r="V2526" s="5"/>
    </row>
    <row r="2527" spans="22:22" x14ac:dyDescent="0.2">
      <c r="V2527" s="5"/>
    </row>
    <row r="2528" spans="22:22" x14ac:dyDescent="0.2">
      <c r="V2528" s="5"/>
    </row>
    <row r="2529" spans="22:22" x14ac:dyDescent="0.2">
      <c r="V2529" s="5"/>
    </row>
    <row r="2530" spans="22:22" x14ac:dyDescent="0.2">
      <c r="V2530" s="5"/>
    </row>
    <row r="2531" spans="22:22" x14ac:dyDescent="0.2">
      <c r="V2531" s="5"/>
    </row>
    <row r="2532" spans="22:22" x14ac:dyDescent="0.2">
      <c r="V2532" s="5"/>
    </row>
    <row r="2533" spans="22:22" x14ac:dyDescent="0.2">
      <c r="V2533" s="5"/>
    </row>
    <row r="2534" spans="22:22" x14ac:dyDescent="0.2">
      <c r="V2534" s="5"/>
    </row>
    <row r="2535" spans="22:22" x14ac:dyDescent="0.2">
      <c r="V2535" s="5"/>
    </row>
    <row r="2536" spans="22:22" x14ac:dyDescent="0.2">
      <c r="V2536" s="5"/>
    </row>
    <row r="2537" spans="22:22" x14ac:dyDescent="0.2">
      <c r="V2537" s="5"/>
    </row>
    <row r="2538" spans="22:22" x14ac:dyDescent="0.2">
      <c r="V2538" s="5"/>
    </row>
    <row r="2539" spans="22:22" x14ac:dyDescent="0.2">
      <c r="V2539" s="5"/>
    </row>
    <row r="2540" spans="22:22" x14ac:dyDescent="0.2">
      <c r="V2540" s="5"/>
    </row>
    <row r="2541" spans="22:22" x14ac:dyDescent="0.2">
      <c r="V2541" s="5"/>
    </row>
    <row r="2542" spans="22:22" x14ac:dyDescent="0.2">
      <c r="V2542" s="5"/>
    </row>
    <row r="2543" spans="22:22" x14ac:dyDescent="0.2">
      <c r="V2543" s="5"/>
    </row>
    <row r="2544" spans="22:22" x14ac:dyDescent="0.2">
      <c r="V2544" s="5"/>
    </row>
    <row r="2545" spans="22:22" x14ac:dyDescent="0.2">
      <c r="V2545" s="5"/>
    </row>
    <row r="2546" spans="22:22" x14ac:dyDescent="0.2">
      <c r="V2546" s="5"/>
    </row>
    <row r="2547" spans="22:22" x14ac:dyDescent="0.2">
      <c r="V2547" s="5"/>
    </row>
    <row r="2548" spans="22:22" x14ac:dyDescent="0.2">
      <c r="V2548" s="5"/>
    </row>
    <row r="2549" spans="22:22" x14ac:dyDescent="0.2">
      <c r="V2549" s="5"/>
    </row>
    <row r="2550" spans="22:22" x14ac:dyDescent="0.2">
      <c r="V2550" s="5"/>
    </row>
    <row r="2551" spans="22:22" x14ac:dyDescent="0.2">
      <c r="V2551" s="5"/>
    </row>
    <row r="2552" spans="22:22" x14ac:dyDescent="0.2">
      <c r="V2552" s="5"/>
    </row>
    <row r="2553" spans="22:22" x14ac:dyDescent="0.2">
      <c r="V2553" s="5"/>
    </row>
    <row r="2554" spans="22:22" x14ac:dyDescent="0.2">
      <c r="V2554" s="5"/>
    </row>
    <row r="2555" spans="22:22" x14ac:dyDescent="0.2">
      <c r="V2555" s="5"/>
    </row>
    <row r="2556" spans="22:22" x14ac:dyDescent="0.2">
      <c r="V2556" s="5"/>
    </row>
    <row r="2557" spans="22:22" x14ac:dyDescent="0.2">
      <c r="V2557" s="5"/>
    </row>
    <row r="2558" spans="22:22" x14ac:dyDescent="0.2">
      <c r="V2558" s="5"/>
    </row>
    <row r="2559" spans="22:22" x14ac:dyDescent="0.2">
      <c r="V2559" s="5"/>
    </row>
    <row r="2560" spans="22:22" x14ac:dyDescent="0.2">
      <c r="V2560" s="5"/>
    </row>
    <row r="2561" spans="22:22" x14ac:dyDescent="0.2">
      <c r="V2561" s="5"/>
    </row>
    <row r="2562" spans="22:22" x14ac:dyDescent="0.2">
      <c r="V2562" s="5"/>
    </row>
    <row r="2563" spans="22:22" x14ac:dyDescent="0.2">
      <c r="V2563" s="5"/>
    </row>
    <row r="2564" spans="22:22" x14ac:dyDescent="0.2">
      <c r="V2564" s="5"/>
    </row>
    <row r="2565" spans="22:22" x14ac:dyDescent="0.2">
      <c r="V2565" s="5"/>
    </row>
    <row r="2566" spans="22:22" x14ac:dyDescent="0.2">
      <c r="V2566" s="5"/>
    </row>
    <row r="2567" spans="22:22" x14ac:dyDescent="0.2">
      <c r="V2567" s="5"/>
    </row>
    <row r="2568" spans="22:22" x14ac:dyDescent="0.2">
      <c r="V2568" s="5"/>
    </row>
    <row r="2569" spans="22:22" x14ac:dyDescent="0.2">
      <c r="V2569" s="5"/>
    </row>
    <row r="2570" spans="22:22" x14ac:dyDescent="0.2">
      <c r="V2570" s="5"/>
    </row>
    <row r="2571" spans="22:22" x14ac:dyDescent="0.2">
      <c r="V2571" s="5"/>
    </row>
    <row r="2572" spans="22:22" x14ac:dyDescent="0.2">
      <c r="V2572" s="5"/>
    </row>
    <row r="2573" spans="22:22" x14ac:dyDescent="0.2">
      <c r="V2573" s="5"/>
    </row>
    <row r="2574" spans="22:22" x14ac:dyDescent="0.2">
      <c r="V2574" s="5"/>
    </row>
    <row r="2575" spans="22:22" x14ac:dyDescent="0.2">
      <c r="V2575" s="5"/>
    </row>
    <row r="2576" spans="22:22" x14ac:dyDescent="0.2">
      <c r="V2576" s="5"/>
    </row>
    <row r="2577" spans="22:22" x14ac:dyDescent="0.2">
      <c r="V2577" s="5"/>
    </row>
    <row r="2578" spans="22:22" x14ac:dyDescent="0.2">
      <c r="V2578" s="5"/>
    </row>
    <row r="2579" spans="22:22" x14ac:dyDescent="0.2">
      <c r="V2579" s="5"/>
    </row>
    <row r="2580" spans="22:22" x14ac:dyDescent="0.2">
      <c r="V2580" s="5"/>
    </row>
    <row r="2581" spans="22:22" x14ac:dyDescent="0.2">
      <c r="V2581" s="5"/>
    </row>
    <row r="2582" spans="22:22" x14ac:dyDescent="0.2">
      <c r="V2582" s="5"/>
    </row>
    <row r="2583" spans="22:22" x14ac:dyDescent="0.2">
      <c r="V2583" s="5"/>
    </row>
    <row r="2584" spans="22:22" x14ac:dyDescent="0.2">
      <c r="V2584" s="5"/>
    </row>
    <row r="2585" spans="22:22" x14ac:dyDescent="0.2">
      <c r="V2585" s="5"/>
    </row>
    <row r="2586" spans="22:22" x14ac:dyDescent="0.2">
      <c r="V2586" s="5"/>
    </row>
    <row r="2587" spans="22:22" x14ac:dyDescent="0.2">
      <c r="V2587" s="5"/>
    </row>
    <row r="2588" spans="22:22" x14ac:dyDescent="0.2">
      <c r="V2588" s="5"/>
    </row>
    <row r="2589" spans="22:22" x14ac:dyDescent="0.2">
      <c r="V2589" s="5"/>
    </row>
    <row r="2590" spans="22:22" x14ac:dyDescent="0.2">
      <c r="V2590" s="5"/>
    </row>
    <row r="2591" spans="22:22" x14ac:dyDescent="0.2">
      <c r="V2591" s="5"/>
    </row>
    <row r="2592" spans="22:22" x14ac:dyDescent="0.2">
      <c r="V2592" s="5"/>
    </row>
    <row r="2593" spans="22:22" x14ac:dyDescent="0.2">
      <c r="V2593" s="5"/>
    </row>
    <row r="2594" spans="22:22" x14ac:dyDescent="0.2">
      <c r="V2594" s="5"/>
    </row>
    <row r="2595" spans="22:22" x14ac:dyDescent="0.2">
      <c r="V2595" s="5"/>
    </row>
    <row r="2596" spans="22:22" x14ac:dyDescent="0.2">
      <c r="V2596" s="5"/>
    </row>
    <row r="2597" spans="22:22" x14ac:dyDescent="0.2">
      <c r="V2597" s="5"/>
    </row>
    <row r="2598" spans="22:22" x14ac:dyDescent="0.2">
      <c r="V2598" s="5"/>
    </row>
    <row r="2599" spans="22:22" x14ac:dyDescent="0.2">
      <c r="V2599" s="5"/>
    </row>
    <row r="2600" spans="22:22" x14ac:dyDescent="0.2">
      <c r="V2600" s="5"/>
    </row>
    <row r="2601" spans="22:22" x14ac:dyDescent="0.2">
      <c r="V2601" s="5"/>
    </row>
    <row r="2602" spans="22:22" x14ac:dyDescent="0.2">
      <c r="V2602" s="5"/>
    </row>
    <row r="2603" spans="22:22" x14ac:dyDescent="0.2">
      <c r="V2603" s="5"/>
    </row>
    <row r="2604" spans="22:22" x14ac:dyDescent="0.2">
      <c r="V2604" s="5"/>
    </row>
    <row r="2605" spans="22:22" x14ac:dyDescent="0.2">
      <c r="V2605" s="5"/>
    </row>
    <row r="2606" spans="22:22" x14ac:dyDescent="0.2">
      <c r="V2606" s="5"/>
    </row>
    <row r="2607" spans="22:22" x14ac:dyDescent="0.2">
      <c r="V2607" s="5"/>
    </row>
    <row r="2608" spans="22:22" x14ac:dyDescent="0.2">
      <c r="V2608" s="5"/>
    </row>
    <row r="2609" spans="22:22" x14ac:dyDescent="0.2">
      <c r="V2609" s="5"/>
    </row>
    <row r="2610" spans="22:22" x14ac:dyDescent="0.2">
      <c r="V2610" s="5"/>
    </row>
    <row r="2611" spans="22:22" x14ac:dyDescent="0.2">
      <c r="V2611" s="5"/>
    </row>
    <row r="2612" spans="22:22" x14ac:dyDescent="0.2">
      <c r="V2612" s="5"/>
    </row>
    <row r="2613" spans="22:22" x14ac:dyDescent="0.2">
      <c r="V2613" s="5"/>
    </row>
    <row r="2614" spans="22:22" x14ac:dyDescent="0.2">
      <c r="V2614" s="5"/>
    </row>
    <row r="2615" spans="22:22" x14ac:dyDescent="0.2">
      <c r="V2615" s="5"/>
    </row>
    <row r="2616" spans="22:22" x14ac:dyDescent="0.2">
      <c r="V2616" s="5"/>
    </row>
    <row r="2617" spans="22:22" x14ac:dyDescent="0.2">
      <c r="V2617" s="5"/>
    </row>
    <row r="2618" spans="22:22" x14ac:dyDescent="0.2">
      <c r="V2618" s="5"/>
    </row>
    <row r="2619" spans="22:22" x14ac:dyDescent="0.2">
      <c r="V2619" s="5"/>
    </row>
    <row r="2620" spans="22:22" x14ac:dyDescent="0.2">
      <c r="V2620" s="5"/>
    </row>
    <row r="2621" spans="22:22" x14ac:dyDescent="0.2">
      <c r="V2621" s="5"/>
    </row>
    <row r="2622" spans="22:22" x14ac:dyDescent="0.2">
      <c r="V2622" s="5"/>
    </row>
    <row r="2623" spans="22:22" x14ac:dyDescent="0.2">
      <c r="V2623" s="5"/>
    </row>
    <row r="2624" spans="22:22" x14ac:dyDescent="0.2">
      <c r="V2624" s="5"/>
    </row>
    <row r="2625" spans="22:22" x14ac:dyDescent="0.2">
      <c r="V2625" s="5"/>
    </row>
    <row r="2626" spans="22:22" x14ac:dyDescent="0.2">
      <c r="V2626" s="5"/>
    </row>
    <row r="2627" spans="22:22" x14ac:dyDescent="0.2">
      <c r="V2627" s="5"/>
    </row>
    <row r="2628" spans="22:22" x14ac:dyDescent="0.2">
      <c r="V2628" s="5"/>
    </row>
    <row r="2629" spans="22:22" x14ac:dyDescent="0.2">
      <c r="V2629" s="5"/>
    </row>
    <row r="2630" spans="22:22" x14ac:dyDescent="0.2">
      <c r="V2630" s="5"/>
    </row>
    <row r="2631" spans="22:22" x14ac:dyDescent="0.2">
      <c r="V2631" s="5"/>
    </row>
    <row r="2632" spans="22:22" x14ac:dyDescent="0.2">
      <c r="V2632" s="5"/>
    </row>
    <row r="2633" spans="22:22" x14ac:dyDescent="0.2">
      <c r="V2633" s="5"/>
    </row>
    <row r="2634" spans="22:22" x14ac:dyDescent="0.2">
      <c r="V2634" s="5"/>
    </row>
    <row r="2635" spans="22:22" x14ac:dyDescent="0.2">
      <c r="V2635" s="5"/>
    </row>
    <row r="2636" spans="22:22" x14ac:dyDescent="0.2">
      <c r="V2636" s="5"/>
    </row>
    <row r="2637" spans="22:22" x14ac:dyDescent="0.2">
      <c r="V2637" s="5"/>
    </row>
    <row r="2638" spans="22:22" x14ac:dyDescent="0.2">
      <c r="V2638" s="5"/>
    </row>
    <row r="2639" spans="22:22" x14ac:dyDescent="0.2">
      <c r="V2639" s="5"/>
    </row>
    <row r="2640" spans="22:22" x14ac:dyDescent="0.2">
      <c r="V2640" s="5"/>
    </row>
    <row r="2641" spans="22:22" x14ac:dyDescent="0.2">
      <c r="V2641" s="5"/>
    </row>
    <row r="2642" spans="22:22" x14ac:dyDescent="0.2">
      <c r="V2642" s="5"/>
    </row>
    <row r="2643" spans="22:22" x14ac:dyDescent="0.2">
      <c r="V2643" s="5"/>
    </row>
    <row r="2644" spans="22:22" x14ac:dyDescent="0.2">
      <c r="V2644" s="5"/>
    </row>
    <row r="2645" spans="22:22" x14ac:dyDescent="0.2">
      <c r="V2645" s="5"/>
    </row>
    <row r="2646" spans="22:22" x14ac:dyDescent="0.2">
      <c r="V2646" s="5"/>
    </row>
    <row r="2647" spans="22:22" x14ac:dyDescent="0.2">
      <c r="V2647" s="5"/>
    </row>
    <row r="2648" spans="22:22" x14ac:dyDescent="0.2">
      <c r="V2648" s="5"/>
    </row>
    <row r="2649" spans="22:22" x14ac:dyDescent="0.2">
      <c r="V2649" s="5"/>
    </row>
    <row r="2650" spans="22:22" x14ac:dyDescent="0.2">
      <c r="V2650" s="5"/>
    </row>
    <row r="2651" spans="22:22" x14ac:dyDescent="0.2">
      <c r="V2651" s="5"/>
    </row>
    <row r="2652" spans="22:22" x14ac:dyDescent="0.2">
      <c r="V2652" s="5"/>
    </row>
    <row r="2653" spans="22:22" x14ac:dyDescent="0.2">
      <c r="V2653" s="5"/>
    </row>
    <row r="2654" spans="22:22" x14ac:dyDescent="0.2">
      <c r="V2654" s="5"/>
    </row>
    <row r="2655" spans="22:22" x14ac:dyDescent="0.2">
      <c r="V2655" s="5"/>
    </row>
    <row r="2656" spans="22:22" x14ac:dyDescent="0.2">
      <c r="V2656" s="5"/>
    </row>
    <row r="2657" spans="22:22" x14ac:dyDescent="0.2">
      <c r="V2657" s="5"/>
    </row>
    <row r="2658" spans="22:22" x14ac:dyDescent="0.2">
      <c r="V2658" s="5"/>
    </row>
    <row r="2659" spans="22:22" x14ac:dyDescent="0.2">
      <c r="V2659" s="5"/>
    </row>
    <row r="2660" spans="22:22" x14ac:dyDescent="0.2">
      <c r="V2660" s="5"/>
    </row>
    <row r="2661" spans="22:22" x14ac:dyDescent="0.2">
      <c r="V2661" s="5"/>
    </row>
    <row r="2662" spans="22:22" x14ac:dyDescent="0.2">
      <c r="V2662" s="5"/>
    </row>
    <row r="2663" spans="22:22" x14ac:dyDescent="0.2">
      <c r="V2663" s="5"/>
    </row>
    <row r="2664" spans="22:22" x14ac:dyDescent="0.2">
      <c r="V2664" s="5"/>
    </row>
    <row r="2665" spans="22:22" x14ac:dyDescent="0.2">
      <c r="V2665" s="5"/>
    </row>
    <row r="2666" spans="22:22" x14ac:dyDescent="0.2">
      <c r="V2666" s="5"/>
    </row>
    <row r="2667" spans="22:22" x14ac:dyDescent="0.2">
      <c r="V2667" s="5"/>
    </row>
    <row r="2668" spans="22:22" x14ac:dyDescent="0.2">
      <c r="V2668" s="5"/>
    </row>
    <row r="2669" spans="22:22" x14ac:dyDescent="0.2">
      <c r="V2669" s="5"/>
    </row>
    <row r="2670" spans="22:22" x14ac:dyDescent="0.2">
      <c r="V2670" s="5"/>
    </row>
    <row r="2671" spans="22:22" x14ac:dyDescent="0.2">
      <c r="V2671" s="5"/>
    </row>
    <row r="2672" spans="22:22" x14ac:dyDescent="0.2">
      <c r="V2672" s="5"/>
    </row>
    <row r="2673" spans="22:22" x14ac:dyDescent="0.2">
      <c r="V2673" s="5"/>
    </row>
    <row r="2674" spans="22:22" x14ac:dyDescent="0.2">
      <c r="V2674" s="5"/>
    </row>
    <row r="2675" spans="22:22" x14ac:dyDescent="0.2">
      <c r="V2675" s="5"/>
    </row>
    <row r="2676" spans="22:22" x14ac:dyDescent="0.2">
      <c r="V2676" s="5"/>
    </row>
    <row r="2677" spans="22:22" x14ac:dyDescent="0.2">
      <c r="V2677" s="5"/>
    </row>
    <row r="2678" spans="22:22" x14ac:dyDescent="0.2">
      <c r="V2678" s="5"/>
    </row>
    <row r="2679" spans="22:22" x14ac:dyDescent="0.2">
      <c r="V2679" s="5"/>
    </row>
    <row r="2680" spans="22:22" x14ac:dyDescent="0.2">
      <c r="V2680" s="5"/>
    </row>
    <row r="2681" spans="22:22" x14ac:dyDescent="0.2">
      <c r="V2681" s="5"/>
    </row>
    <row r="2682" spans="22:22" x14ac:dyDescent="0.2">
      <c r="V2682" s="5"/>
    </row>
    <row r="2683" spans="22:22" x14ac:dyDescent="0.2">
      <c r="V2683" s="5"/>
    </row>
    <row r="2684" spans="22:22" x14ac:dyDescent="0.2">
      <c r="V2684" s="5"/>
    </row>
    <row r="2685" spans="22:22" x14ac:dyDescent="0.2">
      <c r="V2685" s="5"/>
    </row>
    <row r="2686" spans="22:22" x14ac:dyDescent="0.2">
      <c r="V2686" s="5"/>
    </row>
    <row r="2687" spans="22:22" x14ac:dyDescent="0.2">
      <c r="V2687" s="5"/>
    </row>
    <row r="2688" spans="22:22" x14ac:dyDescent="0.2">
      <c r="V2688" s="5"/>
    </row>
    <row r="2689" spans="22:22" x14ac:dyDescent="0.2">
      <c r="V2689" s="5"/>
    </row>
    <row r="2690" spans="22:22" x14ac:dyDescent="0.2">
      <c r="V2690" s="5"/>
    </row>
    <row r="2691" spans="22:22" x14ac:dyDescent="0.2">
      <c r="V2691" s="5"/>
    </row>
    <row r="2692" spans="22:22" x14ac:dyDescent="0.2">
      <c r="V2692" s="5"/>
    </row>
    <row r="2693" spans="22:22" x14ac:dyDescent="0.2">
      <c r="V2693" s="5"/>
    </row>
    <row r="2694" spans="22:22" x14ac:dyDescent="0.2">
      <c r="V2694" s="5"/>
    </row>
    <row r="2695" spans="22:22" x14ac:dyDescent="0.2">
      <c r="V2695" s="5"/>
    </row>
    <row r="2696" spans="22:22" x14ac:dyDescent="0.2">
      <c r="V2696" s="5"/>
    </row>
    <row r="2697" spans="22:22" x14ac:dyDescent="0.2">
      <c r="V2697" s="5"/>
    </row>
    <row r="2698" spans="22:22" x14ac:dyDescent="0.2">
      <c r="V2698" s="5"/>
    </row>
    <row r="2699" spans="22:22" x14ac:dyDescent="0.2">
      <c r="V2699" s="5"/>
    </row>
    <row r="2700" spans="22:22" x14ac:dyDescent="0.2">
      <c r="V2700" s="5"/>
    </row>
    <row r="2701" spans="22:22" x14ac:dyDescent="0.2">
      <c r="V2701" s="5"/>
    </row>
    <row r="2702" spans="22:22" x14ac:dyDescent="0.2">
      <c r="V2702" s="5"/>
    </row>
    <row r="2703" spans="22:22" x14ac:dyDescent="0.2">
      <c r="V2703" s="5"/>
    </row>
    <row r="2704" spans="22:22" x14ac:dyDescent="0.2">
      <c r="V2704" s="5"/>
    </row>
    <row r="2705" spans="22:22" x14ac:dyDescent="0.2">
      <c r="V2705" s="5"/>
    </row>
    <row r="2706" spans="22:22" x14ac:dyDescent="0.2">
      <c r="V2706" s="5"/>
    </row>
    <row r="2707" spans="22:22" x14ac:dyDescent="0.2">
      <c r="V2707" s="5"/>
    </row>
    <row r="2708" spans="22:22" x14ac:dyDescent="0.2">
      <c r="V2708" s="5"/>
    </row>
    <row r="2709" spans="22:22" x14ac:dyDescent="0.2">
      <c r="V2709" s="5"/>
    </row>
    <row r="2710" spans="22:22" x14ac:dyDescent="0.2">
      <c r="V2710" s="5"/>
    </row>
    <row r="2711" spans="22:22" x14ac:dyDescent="0.2">
      <c r="V2711" s="5"/>
    </row>
    <row r="2712" spans="22:22" x14ac:dyDescent="0.2">
      <c r="V2712" s="5"/>
    </row>
    <row r="2713" spans="22:22" x14ac:dyDescent="0.2">
      <c r="V2713" s="5"/>
    </row>
    <row r="2714" spans="22:22" x14ac:dyDescent="0.2">
      <c r="V2714" s="5"/>
    </row>
    <row r="2715" spans="22:22" x14ac:dyDescent="0.2">
      <c r="V2715" s="5"/>
    </row>
    <row r="2716" spans="22:22" x14ac:dyDescent="0.2">
      <c r="V2716" s="5"/>
    </row>
    <row r="2717" spans="22:22" x14ac:dyDescent="0.2">
      <c r="V2717" s="5"/>
    </row>
    <row r="2718" spans="22:22" x14ac:dyDescent="0.2">
      <c r="V2718" s="5"/>
    </row>
    <row r="2719" spans="22:22" x14ac:dyDescent="0.2">
      <c r="V2719" s="5"/>
    </row>
    <row r="2720" spans="22:22" x14ac:dyDescent="0.2">
      <c r="V2720" s="5"/>
    </row>
    <row r="2721" spans="22:22" x14ac:dyDescent="0.2">
      <c r="V2721" s="5"/>
    </row>
    <row r="2722" spans="22:22" x14ac:dyDescent="0.2">
      <c r="V2722" s="5"/>
    </row>
    <row r="2723" spans="22:22" x14ac:dyDescent="0.2">
      <c r="V2723" s="5"/>
    </row>
    <row r="2724" spans="22:22" x14ac:dyDescent="0.2">
      <c r="V2724" s="5"/>
    </row>
    <row r="2725" spans="22:22" x14ac:dyDescent="0.2">
      <c r="V2725" s="5"/>
    </row>
    <row r="2726" spans="22:22" x14ac:dyDescent="0.2">
      <c r="V2726" s="5"/>
    </row>
    <row r="2727" spans="22:22" x14ac:dyDescent="0.2">
      <c r="V2727" s="5"/>
    </row>
    <row r="2728" spans="22:22" x14ac:dyDescent="0.2">
      <c r="V2728" s="5"/>
    </row>
    <row r="2729" spans="22:22" x14ac:dyDescent="0.2">
      <c r="V2729" s="5"/>
    </row>
    <row r="2730" spans="22:22" x14ac:dyDescent="0.2">
      <c r="V2730" s="5"/>
    </row>
    <row r="2731" spans="22:22" x14ac:dyDescent="0.2">
      <c r="V2731" s="5"/>
    </row>
    <row r="2732" spans="22:22" x14ac:dyDescent="0.2">
      <c r="V2732" s="5"/>
    </row>
    <row r="2733" spans="22:22" x14ac:dyDescent="0.2">
      <c r="V2733" s="5"/>
    </row>
    <row r="2734" spans="22:22" x14ac:dyDescent="0.2">
      <c r="V2734" s="5"/>
    </row>
    <row r="2735" spans="22:22" x14ac:dyDescent="0.2">
      <c r="V2735" s="5"/>
    </row>
    <row r="2736" spans="22:22" x14ac:dyDescent="0.2">
      <c r="V2736" s="5"/>
    </row>
    <row r="2737" spans="22:22" x14ac:dyDescent="0.2">
      <c r="V2737" s="5"/>
    </row>
    <row r="2738" spans="22:22" x14ac:dyDescent="0.2">
      <c r="V2738" s="5"/>
    </row>
    <row r="2739" spans="22:22" x14ac:dyDescent="0.2">
      <c r="V2739" s="5"/>
    </row>
    <row r="2740" spans="22:22" x14ac:dyDescent="0.2">
      <c r="V2740" s="5"/>
    </row>
    <row r="2741" spans="22:22" x14ac:dyDescent="0.2">
      <c r="V2741" s="5"/>
    </row>
    <row r="2742" spans="22:22" x14ac:dyDescent="0.2">
      <c r="V2742" s="5"/>
    </row>
    <row r="2743" spans="22:22" x14ac:dyDescent="0.2">
      <c r="V2743" s="5"/>
    </row>
    <row r="2744" spans="22:22" x14ac:dyDescent="0.2">
      <c r="V2744" s="5"/>
    </row>
    <row r="2745" spans="22:22" x14ac:dyDescent="0.2">
      <c r="V2745" s="5"/>
    </row>
    <row r="2746" spans="22:22" x14ac:dyDescent="0.2">
      <c r="V2746" s="5"/>
    </row>
    <row r="2747" spans="22:22" x14ac:dyDescent="0.2">
      <c r="V2747" s="5"/>
    </row>
    <row r="2748" spans="22:22" x14ac:dyDescent="0.2">
      <c r="V2748" s="5"/>
    </row>
    <row r="2749" spans="22:22" x14ac:dyDescent="0.2">
      <c r="V2749" s="5"/>
    </row>
    <row r="2750" spans="22:22" x14ac:dyDescent="0.2">
      <c r="V2750" s="5"/>
    </row>
    <row r="2751" spans="22:22" x14ac:dyDescent="0.2">
      <c r="V2751" s="5"/>
    </row>
    <row r="2752" spans="22:22" x14ac:dyDescent="0.2">
      <c r="V2752" s="5"/>
    </row>
    <row r="2753" spans="22:22" x14ac:dyDescent="0.2">
      <c r="V2753" s="5"/>
    </row>
    <row r="2754" spans="22:22" x14ac:dyDescent="0.2">
      <c r="V2754" s="5"/>
    </row>
    <row r="2755" spans="22:22" x14ac:dyDescent="0.2">
      <c r="V2755" s="5"/>
    </row>
    <row r="2756" spans="22:22" x14ac:dyDescent="0.2">
      <c r="V2756" s="5"/>
    </row>
    <row r="2757" spans="22:22" x14ac:dyDescent="0.2">
      <c r="V2757" s="5"/>
    </row>
    <row r="2758" spans="22:22" x14ac:dyDescent="0.2">
      <c r="V2758" s="5"/>
    </row>
    <row r="2759" spans="22:22" x14ac:dyDescent="0.2">
      <c r="V2759" s="5"/>
    </row>
    <row r="2760" spans="22:22" x14ac:dyDescent="0.2">
      <c r="V2760" s="5"/>
    </row>
    <row r="2761" spans="22:22" x14ac:dyDescent="0.2">
      <c r="V2761" s="5"/>
    </row>
    <row r="2762" spans="22:22" x14ac:dyDescent="0.2">
      <c r="V2762" s="5"/>
    </row>
    <row r="2763" spans="22:22" x14ac:dyDescent="0.2">
      <c r="V2763" s="5"/>
    </row>
    <row r="2764" spans="22:22" x14ac:dyDescent="0.2">
      <c r="V2764" s="5"/>
    </row>
    <row r="2765" spans="22:22" x14ac:dyDescent="0.2">
      <c r="V2765" s="5"/>
    </row>
    <row r="2766" spans="22:22" x14ac:dyDescent="0.2">
      <c r="V2766" s="5"/>
    </row>
    <row r="2767" spans="22:22" x14ac:dyDescent="0.2">
      <c r="V2767" s="5"/>
    </row>
    <row r="2768" spans="22:22" x14ac:dyDescent="0.2">
      <c r="V2768" s="5"/>
    </row>
    <row r="2769" spans="22:22" x14ac:dyDescent="0.2">
      <c r="V2769" s="5"/>
    </row>
    <row r="2770" spans="22:22" x14ac:dyDescent="0.2">
      <c r="V2770" s="5"/>
    </row>
    <row r="2771" spans="22:22" x14ac:dyDescent="0.2">
      <c r="V2771" s="5"/>
    </row>
    <row r="2772" spans="22:22" x14ac:dyDescent="0.2">
      <c r="V2772" s="5"/>
    </row>
    <row r="2773" spans="22:22" x14ac:dyDescent="0.2">
      <c r="V2773" s="5"/>
    </row>
    <row r="2774" spans="22:22" x14ac:dyDescent="0.2">
      <c r="V2774" s="5"/>
    </row>
    <row r="2775" spans="22:22" x14ac:dyDescent="0.2">
      <c r="V2775" s="5"/>
    </row>
    <row r="2776" spans="22:22" x14ac:dyDescent="0.2">
      <c r="V2776" s="5"/>
    </row>
    <row r="2777" spans="22:22" x14ac:dyDescent="0.2">
      <c r="V2777" s="5"/>
    </row>
    <row r="2778" spans="22:22" x14ac:dyDescent="0.2">
      <c r="V2778" s="5"/>
    </row>
    <row r="2779" spans="22:22" x14ac:dyDescent="0.2">
      <c r="V2779" s="5"/>
    </row>
    <row r="2780" spans="22:22" x14ac:dyDescent="0.2">
      <c r="V2780" s="5"/>
    </row>
    <row r="2781" spans="22:22" x14ac:dyDescent="0.2">
      <c r="V2781" s="5"/>
    </row>
    <row r="2782" spans="22:22" x14ac:dyDescent="0.2">
      <c r="V2782" s="5"/>
    </row>
    <row r="2783" spans="22:22" x14ac:dyDescent="0.2">
      <c r="V2783" s="5"/>
    </row>
    <row r="2784" spans="22:22" x14ac:dyDescent="0.2">
      <c r="V2784" s="5"/>
    </row>
    <row r="2785" spans="22:22" x14ac:dyDescent="0.2">
      <c r="V2785" s="5"/>
    </row>
    <row r="2786" spans="22:22" x14ac:dyDescent="0.2">
      <c r="V2786" s="5"/>
    </row>
    <row r="2787" spans="22:22" x14ac:dyDescent="0.2">
      <c r="V2787" s="5"/>
    </row>
    <row r="2788" spans="22:22" x14ac:dyDescent="0.2">
      <c r="V2788" s="5"/>
    </row>
    <row r="2789" spans="22:22" x14ac:dyDescent="0.2">
      <c r="V2789" s="5"/>
    </row>
    <row r="2790" spans="22:22" x14ac:dyDescent="0.2">
      <c r="V2790" s="5"/>
    </row>
    <row r="2791" spans="22:22" x14ac:dyDescent="0.2">
      <c r="V2791" s="5"/>
    </row>
    <row r="2792" spans="22:22" x14ac:dyDescent="0.2">
      <c r="V2792" s="5"/>
    </row>
    <row r="2793" spans="22:22" x14ac:dyDescent="0.2">
      <c r="V2793" s="5"/>
    </row>
    <row r="2794" spans="22:22" x14ac:dyDescent="0.2">
      <c r="V2794" s="5"/>
    </row>
    <row r="2795" spans="22:22" x14ac:dyDescent="0.2">
      <c r="V2795" s="5"/>
    </row>
    <row r="2796" spans="22:22" x14ac:dyDescent="0.2">
      <c r="V2796" s="5"/>
    </row>
    <row r="2797" spans="22:22" x14ac:dyDescent="0.2">
      <c r="V2797" s="5"/>
    </row>
    <row r="2798" spans="22:22" x14ac:dyDescent="0.2">
      <c r="V2798" s="5"/>
    </row>
    <row r="2799" spans="22:22" x14ac:dyDescent="0.2">
      <c r="V2799" s="5"/>
    </row>
    <row r="2800" spans="22:22" x14ac:dyDescent="0.2">
      <c r="V2800" s="5"/>
    </row>
    <row r="2801" spans="22:22" x14ac:dyDescent="0.2">
      <c r="V2801" s="5"/>
    </row>
    <row r="2802" spans="22:22" x14ac:dyDescent="0.2">
      <c r="V2802" s="5"/>
    </row>
    <row r="2803" spans="22:22" x14ac:dyDescent="0.2">
      <c r="V2803" s="5"/>
    </row>
    <row r="2804" spans="22:22" x14ac:dyDescent="0.2">
      <c r="V2804" s="5"/>
    </row>
    <row r="2805" spans="22:22" x14ac:dyDescent="0.2">
      <c r="V2805" s="5"/>
    </row>
    <row r="2806" spans="22:22" x14ac:dyDescent="0.2">
      <c r="V2806" s="5"/>
    </row>
    <row r="2807" spans="22:22" x14ac:dyDescent="0.2">
      <c r="V2807" s="5"/>
    </row>
    <row r="2808" spans="22:22" x14ac:dyDescent="0.2">
      <c r="V2808" s="5"/>
    </row>
    <row r="2809" spans="22:22" x14ac:dyDescent="0.2">
      <c r="V2809" s="5"/>
    </row>
    <row r="2810" spans="22:22" x14ac:dyDescent="0.2">
      <c r="V2810" s="5"/>
    </row>
    <row r="2811" spans="22:22" x14ac:dyDescent="0.2">
      <c r="V2811" s="5"/>
    </row>
    <row r="2812" spans="22:22" x14ac:dyDescent="0.2">
      <c r="V2812" s="5"/>
    </row>
    <row r="2813" spans="22:22" x14ac:dyDescent="0.2">
      <c r="V2813" s="5"/>
    </row>
    <row r="2814" spans="22:22" x14ac:dyDescent="0.2">
      <c r="V2814" s="5"/>
    </row>
    <row r="2815" spans="22:22" x14ac:dyDescent="0.2">
      <c r="V2815" s="5"/>
    </row>
    <row r="2816" spans="22:22" x14ac:dyDescent="0.2">
      <c r="V2816" s="5"/>
    </row>
    <row r="2817" spans="22:22" x14ac:dyDescent="0.2">
      <c r="V2817" s="5"/>
    </row>
    <row r="2818" spans="22:22" x14ac:dyDescent="0.2">
      <c r="V2818" s="5"/>
    </row>
    <row r="2819" spans="22:22" x14ac:dyDescent="0.2">
      <c r="V2819" s="5"/>
    </row>
    <row r="2820" spans="22:22" x14ac:dyDescent="0.2">
      <c r="V2820" s="5"/>
    </row>
    <row r="2821" spans="22:22" x14ac:dyDescent="0.2">
      <c r="V2821" s="5"/>
    </row>
    <row r="2822" spans="22:22" x14ac:dyDescent="0.2">
      <c r="V2822" s="5"/>
    </row>
    <row r="2823" spans="22:22" x14ac:dyDescent="0.2">
      <c r="V2823" s="5"/>
    </row>
    <row r="2824" spans="22:22" x14ac:dyDescent="0.2">
      <c r="V2824" s="5"/>
    </row>
    <row r="2825" spans="22:22" x14ac:dyDescent="0.2">
      <c r="V2825" s="5"/>
    </row>
    <row r="2826" spans="22:22" x14ac:dyDescent="0.2">
      <c r="V2826" s="5"/>
    </row>
    <row r="2827" spans="22:22" x14ac:dyDescent="0.2">
      <c r="V2827" s="5"/>
    </row>
    <row r="2828" spans="22:22" x14ac:dyDescent="0.2">
      <c r="V2828" s="5"/>
    </row>
    <row r="2829" spans="22:22" x14ac:dyDescent="0.2">
      <c r="V2829" s="5"/>
    </row>
    <row r="2830" spans="22:22" x14ac:dyDescent="0.2">
      <c r="V2830" s="5"/>
    </row>
    <row r="2831" spans="22:22" x14ac:dyDescent="0.2">
      <c r="V2831" s="5"/>
    </row>
    <row r="2832" spans="22:22" x14ac:dyDescent="0.2">
      <c r="V2832" s="5"/>
    </row>
    <row r="2833" spans="22:22" x14ac:dyDescent="0.2">
      <c r="V2833" s="5"/>
    </row>
    <row r="2834" spans="22:22" x14ac:dyDescent="0.2">
      <c r="V2834" s="5"/>
    </row>
    <row r="2835" spans="22:22" x14ac:dyDescent="0.2">
      <c r="V2835" s="5"/>
    </row>
    <row r="2836" spans="22:22" x14ac:dyDescent="0.2">
      <c r="V2836" s="5"/>
    </row>
    <row r="2837" spans="22:22" x14ac:dyDescent="0.2">
      <c r="V2837" s="5"/>
    </row>
    <row r="2838" spans="22:22" x14ac:dyDescent="0.2">
      <c r="V2838" s="5"/>
    </row>
    <row r="2839" spans="22:22" x14ac:dyDescent="0.2">
      <c r="V2839" s="5"/>
    </row>
    <row r="2840" spans="22:22" x14ac:dyDescent="0.2">
      <c r="V2840" s="5"/>
    </row>
    <row r="2841" spans="22:22" x14ac:dyDescent="0.2">
      <c r="V2841" s="5"/>
    </row>
    <row r="2842" spans="22:22" x14ac:dyDescent="0.2">
      <c r="V2842" s="5"/>
    </row>
    <row r="2843" spans="22:22" x14ac:dyDescent="0.2">
      <c r="V2843" s="5"/>
    </row>
    <row r="2844" spans="22:22" x14ac:dyDescent="0.2">
      <c r="V2844" s="5"/>
    </row>
    <row r="2845" spans="22:22" x14ac:dyDescent="0.2">
      <c r="V2845" s="5"/>
    </row>
    <row r="2846" spans="22:22" x14ac:dyDescent="0.2">
      <c r="V2846" s="5"/>
    </row>
    <row r="2847" spans="22:22" x14ac:dyDescent="0.2">
      <c r="V2847" s="5"/>
    </row>
    <row r="2848" spans="22:22" x14ac:dyDescent="0.2">
      <c r="V2848" s="5"/>
    </row>
    <row r="2849" spans="22:22" x14ac:dyDescent="0.2">
      <c r="V2849" s="5"/>
    </row>
    <row r="2850" spans="22:22" x14ac:dyDescent="0.2">
      <c r="V2850" s="5"/>
    </row>
    <row r="2851" spans="22:22" x14ac:dyDescent="0.2">
      <c r="V2851" s="5"/>
    </row>
    <row r="2852" spans="22:22" x14ac:dyDescent="0.2">
      <c r="V2852" s="5"/>
    </row>
    <row r="2853" spans="22:22" x14ac:dyDescent="0.2">
      <c r="V2853" s="5"/>
    </row>
    <row r="2854" spans="22:22" x14ac:dyDescent="0.2">
      <c r="V2854" s="5"/>
    </row>
    <row r="2855" spans="22:22" x14ac:dyDescent="0.2">
      <c r="V2855" s="5"/>
    </row>
    <row r="2856" spans="22:22" x14ac:dyDescent="0.2">
      <c r="V2856" s="5"/>
    </row>
    <row r="2857" spans="22:22" x14ac:dyDescent="0.2">
      <c r="V2857" s="5"/>
    </row>
    <row r="2858" spans="22:22" x14ac:dyDescent="0.2">
      <c r="V2858" s="5"/>
    </row>
    <row r="2859" spans="22:22" x14ac:dyDescent="0.2">
      <c r="V2859" s="5"/>
    </row>
    <row r="2860" spans="22:22" x14ac:dyDescent="0.2">
      <c r="V2860" s="5"/>
    </row>
    <row r="2861" spans="22:22" x14ac:dyDescent="0.2">
      <c r="V2861" s="5"/>
    </row>
    <row r="2862" spans="22:22" x14ac:dyDescent="0.2">
      <c r="V2862" s="5"/>
    </row>
    <row r="2863" spans="22:22" x14ac:dyDescent="0.2">
      <c r="V2863" s="5"/>
    </row>
    <row r="2864" spans="22:22" x14ac:dyDescent="0.2">
      <c r="V2864" s="5"/>
    </row>
    <row r="2865" spans="22:22" x14ac:dyDescent="0.2">
      <c r="V2865" s="5"/>
    </row>
    <row r="2866" spans="22:22" x14ac:dyDescent="0.2">
      <c r="V2866" s="5"/>
    </row>
    <row r="2867" spans="22:22" x14ac:dyDescent="0.2">
      <c r="V2867" s="5"/>
    </row>
    <row r="2868" spans="22:22" x14ac:dyDescent="0.2">
      <c r="V2868" s="5"/>
    </row>
    <row r="2869" spans="22:22" x14ac:dyDescent="0.2">
      <c r="V2869" s="5"/>
    </row>
    <row r="2870" spans="22:22" x14ac:dyDescent="0.2">
      <c r="V2870" s="5"/>
    </row>
    <row r="2871" spans="22:22" x14ac:dyDescent="0.2">
      <c r="V2871" s="5"/>
    </row>
    <row r="2872" spans="22:22" x14ac:dyDescent="0.2">
      <c r="V2872" s="5"/>
    </row>
    <row r="2873" spans="22:22" x14ac:dyDescent="0.2">
      <c r="V2873" s="5"/>
    </row>
    <row r="2874" spans="22:22" x14ac:dyDescent="0.2">
      <c r="V2874" s="5"/>
    </row>
    <row r="2875" spans="22:22" x14ac:dyDescent="0.2">
      <c r="V2875" s="5"/>
    </row>
    <row r="2876" spans="22:22" x14ac:dyDescent="0.2">
      <c r="V2876" s="5"/>
    </row>
    <row r="2877" spans="22:22" x14ac:dyDescent="0.2">
      <c r="V2877" s="5"/>
    </row>
    <row r="2878" spans="22:22" x14ac:dyDescent="0.2">
      <c r="V2878" s="5"/>
    </row>
    <row r="2879" spans="22:22" x14ac:dyDescent="0.2">
      <c r="V2879" s="5"/>
    </row>
    <row r="2880" spans="22:22" x14ac:dyDescent="0.2">
      <c r="V2880" s="5"/>
    </row>
    <row r="2881" spans="22:22" x14ac:dyDescent="0.2">
      <c r="V2881" s="5"/>
    </row>
    <row r="2882" spans="22:22" x14ac:dyDescent="0.2">
      <c r="V2882" s="5"/>
    </row>
    <row r="2883" spans="22:22" x14ac:dyDescent="0.2">
      <c r="V2883" s="5"/>
    </row>
    <row r="2884" spans="22:22" x14ac:dyDescent="0.2">
      <c r="V2884" s="5"/>
    </row>
    <row r="2885" spans="22:22" x14ac:dyDescent="0.2">
      <c r="V2885" s="5"/>
    </row>
    <row r="2886" spans="22:22" x14ac:dyDescent="0.2">
      <c r="V2886" s="5"/>
    </row>
    <row r="2887" spans="22:22" x14ac:dyDescent="0.2">
      <c r="V2887" s="5"/>
    </row>
    <row r="2888" spans="22:22" x14ac:dyDescent="0.2">
      <c r="V2888" s="5"/>
    </row>
    <row r="2889" spans="22:22" x14ac:dyDescent="0.2">
      <c r="V2889" s="5"/>
    </row>
    <row r="2890" spans="22:22" x14ac:dyDescent="0.2">
      <c r="V2890" s="5"/>
    </row>
    <row r="2891" spans="22:22" x14ac:dyDescent="0.2">
      <c r="V2891" s="5"/>
    </row>
    <row r="2892" spans="22:22" x14ac:dyDescent="0.2">
      <c r="V2892" s="5"/>
    </row>
    <row r="2893" spans="22:22" x14ac:dyDescent="0.2">
      <c r="V2893" s="5"/>
    </row>
    <row r="2894" spans="22:22" x14ac:dyDescent="0.2">
      <c r="V2894" s="5"/>
    </row>
    <row r="2895" spans="22:22" x14ac:dyDescent="0.2">
      <c r="V2895" s="5"/>
    </row>
    <row r="2896" spans="22:22" x14ac:dyDescent="0.2">
      <c r="V2896" s="5"/>
    </row>
    <row r="2897" spans="22:22" x14ac:dyDescent="0.2">
      <c r="V2897" s="5"/>
    </row>
    <row r="2898" spans="22:22" x14ac:dyDescent="0.2">
      <c r="V2898" s="5"/>
    </row>
    <row r="2899" spans="22:22" x14ac:dyDescent="0.2">
      <c r="V2899" s="5"/>
    </row>
    <row r="2900" spans="22:22" x14ac:dyDescent="0.2">
      <c r="V2900" s="5"/>
    </row>
    <row r="2901" spans="22:22" x14ac:dyDescent="0.2">
      <c r="V2901" s="5"/>
    </row>
    <row r="2902" spans="22:22" x14ac:dyDescent="0.2">
      <c r="V2902" s="5"/>
    </row>
    <row r="2903" spans="22:22" x14ac:dyDescent="0.2">
      <c r="V2903" s="5"/>
    </row>
    <row r="2904" spans="22:22" x14ac:dyDescent="0.2">
      <c r="V2904" s="5"/>
    </row>
    <row r="2905" spans="22:22" x14ac:dyDescent="0.2">
      <c r="V2905" s="5"/>
    </row>
    <row r="2906" spans="22:22" x14ac:dyDescent="0.2">
      <c r="V2906" s="5"/>
    </row>
    <row r="2907" spans="22:22" x14ac:dyDescent="0.2">
      <c r="V2907" s="5"/>
    </row>
    <row r="2908" spans="22:22" x14ac:dyDescent="0.2">
      <c r="V2908" s="5"/>
    </row>
    <row r="2909" spans="22:22" x14ac:dyDescent="0.2">
      <c r="V2909" s="5"/>
    </row>
    <row r="2910" spans="22:22" x14ac:dyDescent="0.2">
      <c r="V2910" s="5"/>
    </row>
    <row r="2911" spans="22:22" x14ac:dyDescent="0.2">
      <c r="V2911" s="5"/>
    </row>
    <row r="2912" spans="22:22" x14ac:dyDescent="0.2">
      <c r="V2912" s="5"/>
    </row>
    <row r="2913" spans="22:22" x14ac:dyDescent="0.2">
      <c r="V2913" s="5"/>
    </row>
    <row r="2914" spans="22:22" x14ac:dyDescent="0.2">
      <c r="V2914" s="5"/>
    </row>
    <row r="2915" spans="22:22" x14ac:dyDescent="0.2">
      <c r="V2915" s="5"/>
    </row>
    <row r="2916" spans="22:22" x14ac:dyDescent="0.2">
      <c r="V2916" s="5"/>
    </row>
    <row r="2917" spans="22:22" x14ac:dyDescent="0.2">
      <c r="V2917" s="5"/>
    </row>
    <row r="2918" spans="22:22" x14ac:dyDescent="0.2">
      <c r="V2918" s="5"/>
    </row>
    <row r="2919" spans="22:22" x14ac:dyDescent="0.2">
      <c r="V2919" s="5"/>
    </row>
    <row r="2920" spans="22:22" x14ac:dyDescent="0.2">
      <c r="V2920" s="5"/>
    </row>
    <row r="2921" spans="22:22" x14ac:dyDescent="0.2">
      <c r="V2921" s="5"/>
    </row>
    <row r="2922" spans="22:22" x14ac:dyDescent="0.2">
      <c r="V2922" s="5"/>
    </row>
    <row r="2923" spans="22:22" x14ac:dyDescent="0.2">
      <c r="V2923" s="5"/>
    </row>
    <row r="2924" spans="22:22" x14ac:dyDescent="0.2">
      <c r="V2924" s="5"/>
    </row>
    <row r="2925" spans="22:22" x14ac:dyDescent="0.2">
      <c r="V2925" s="5"/>
    </row>
    <row r="2926" spans="22:22" x14ac:dyDescent="0.2">
      <c r="V2926" s="5"/>
    </row>
    <row r="2927" spans="22:22" x14ac:dyDescent="0.2">
      <c r="V2927" s="5"/>
    </row>
    <row r="2928" spans="22:22" x14ac:dyDescent="0.2">
      <c r="V2928" s="5"/>
    </row>
    <row r="2929" spans="22:22" x14ac:dyDescent="0.2">
      <c r="V2929" s="5"/>
    </row>
    <row r="2930" spans="22:22" x14ac:dyDescent="0.2">
      <c r="V2930" s="5"/>
    </row>
    <row r="2931" spans="22:22" x14ac:dyDescent="0.2">
      <c r="V2931" s="5"/>
    </row>
    <row r="2932" spans="22:22" x14ac:dyDescent="0.2">
      <c r="V2932" s="5"/>
    </row>
    <row r="2933" spans="22:22" x14ac:dyDescent="0.2">
      <c r="V2933" s="5"/>
    </row>
    <row r="2934" spans="22:22" x14ac:dyDescent="0.2">
      <c r="V2934" s="5"/>
    </row>
    <row r="2935" spans="22:22" x14ac:dyDescent="0.2">
      <c r="V2935" s="5"/>
    </row>
    <row r="2936" spans="22:22" x14ac:dyDescent="0.2">
      <c r="V2936" s="5"/>
    </row>
    <row r="2937" spans="22:22" x14ac:dyDescent="0.2">
      <c r="V2937" s="5"/>
    </row>
    <row r="2938" spans="22:22" x14ac:dyDescent="0.2">
      <c r="V2938" s="5"/>
    </row>
    <row r="2939" spans="22:22" x14ac:dyDescent="0.2">
      <c r="V2939" s="5"/>
    </row>
    <row r="2940" spans="22:22" x14ac:dyDescent="0.2">
      <c r="V2940" s="5"/>
    </row>
    <row r="2941" spans="22:22" x14ac:dyDescent="0.2">
      <c r="V2941" s="5"/>
    </row>
    <row r="2942" spans="22:22" x14ac:dyDescent="0.2">
      <c r="V2942" s="5"/>
    </row>
    <row r="2943" spans="22:22" x14ac:dyDescent="0.2">
      <c r="V2943" s="5"/>
    </row>
    <row r="2944" spans="22:22" x14ac:dyDescent="0.2">
      <c r="V2944" s="5"/>
    </row>
    <row r="2945" spans="22:22" x14ac:dyDescent="0.2">
      <c r="V2945" s="5"/>
    </row>
    <row r="2946" spans="22:22" x14ac:dyDescent="0.2">
      <c r="V2946" s="5"/>
    </row>
    <row r="2947" spans="22:22" x14ac:dyDescent="0.2">
      <c r="V2947" s="5"/>
    </row>
    <row r="2948" spans="22:22" x14ac:dyDescent="0.2">
      <c r="V2948" s="5"/>
    </row>
    <row r="2949" spans="22:22" x14ac:dyDescent="0.2">
      <c r="V2949" s="5"/>
    </row>
    <row r="2950" spans="22:22" x14ac:dyDescent="0.2">
      <c r="V2950" s="5"/>
    </row>
    <row r="2951" spans="22:22" x14ac:dyDescent="0.2">
      <c r="V2951" s="5"/>
    </row>
    <row r="2952" spans="22:22" x14ac:dyDescent="0.2">
      <c r="V2952" s="5"/>
    </row>
    <row r="2953" spans="22:22" x14ac:dyDescent="0.2">
      <c r="V2953" s="5"/>
    </row>
    <row r="2954" spans="22:22" x14ac:dyDescent="0.2">
      <c r="V2954" s="5"/>
    </row>
    <row r="2955" spans="22:22" x14ac:dyDescent="0.2">
      <c r="V2955" s="5"/>
    </row>
    <row r="2956" spans="22:22" x14ac:dyDescent="0.2">
      <c r="V2956" s="5"/>
    </row>
    <row r="2957" spans="22:22" x14ac:dyDescent="0.2">
      <c r="V2957" s="5"/>
    </row>
    <row r="2958" spans="22:22" x14ac:dyDescent="0.2">
      <c r="V2958" s="5"/>
    </row>
    <row r="2959" spans="22:22" x14ac:dyDescent="0.2">
      <c r="V2959" s="5"/>
    </row>
    <row r="2960" spans="22:22" x14ac:dyDescent="0.2">
      <c r="V2960" s="5"/>
    </row>
    <row r="2961" spans="22:22" x14ac:dyDescent="0.2">
      <c r="V2961" s="5"/>
    </row>
    <row r="2962" spans="22:22" x14ac:dyDescent="0.2">
      <c r="V2962" s="5"/>
    </row>
    <row r="2963" spans="22:22" x14ac:dyDescent="0.2">
      <c r="V2963" s="5"/>
    </row>
    <row r="2964" spans="22:22" x14ac:dyDescent="0.2">
      <c r="V2964" s="5"/>
    </row>
    <row r="2965" spans="22:22" x14ac:dyDescent="0.2">
      <c r="V2965" s="5"/>
    </row>
    <row r="2966" spans="22:22" x14ac:dyDescent="0.2">
      <c r="V2966" s="5"/>
    </row>
    <row r="2967" spans="22:22" x14ac:dyDescent="0.2">
      <c r="V2967" s="5"/>
    </row>
    <row r="2968" spans="22:22" x14ac:dyDescent="0.2">
      <c r="V2968" s="5"/>
    </row>
    <row r="2969" spans="22:22" x14ac:dyDescent="0.2">
      <c r="V2969" s="5"/>
    </row>
    <row r="2970" spans="22:22" x14ac:dyDescent="0.2">
      <c r="V2970" s="5"/>
    </row>
    <row r="2971" spans="22:22" x14ac:dyDescent="0.2">
      <c r="V2971" s="5"/>
    </row>
    <row r="2972" spans="22:22" x14ac:dyDescent="0.2">
      <c r="V2972" s="5"/>
    </row>
    <row r="2973" spans="22:22" x14ac:dyDescent="0.2">
      <c r="V2973" s="5"/>
    </row>
    <row r="2974" spans="22:22" x14ac:dyDescent="0.2">
      <c r="V2974" s="5"/>
    </row>
    <row r="2975" spans="22:22" x14ac:dyDescent="0.2">
      <c r="V2975" s="5"/>
    </row>
    <row r="2976" spans="22:22" x14ac:dyDescent="0.2">
      <c r="V2976" s="5"/>
    </row>
    <row r="2977" spans="22:22" x14ac:dyDescent="0.2">
      <c r="V2977" s="5"/>
    </row>
    <row r="2978" spans="22:22" x14ac:dyDescent="0.2">
      <c r="V2978" s="5"/>
    </row>
    <row r="2979" spans="22:22" x14ac:dyDescent="0.2">
      <c r="V2979" s="5"/>
    </row>
    <row r="2980" spans="22:22" x14ac:dyDescent="0.2">
      <c r="V2980" s="5"/>
    </row>
    <row r="2981" spans="22:22" x14ac:dyDescent="0.2">
      <c r="V2981" s="5"/>
    </row>
    <row r="2982" spans="22:22" x14ac:dyDescent="0.2">
      <c r="V2982" s="5"/>
    </row>
    <row r="2983" spans="22:22" x14ac:dyDescent="0.2">
      <c r="V2983" s="5"/>
    </row>
    <row r="2984" spans="22:22" x14ac:dyDescent="0.2">
      <c r="V2984" s="5"/>
    </row>
    <row r="2985" spans="22:22" x14ac:dyDescent="0.2">
      <c r="V2985" s="5"/>
    </row>
    <row r="2986" spans="22:22" x14ac:dyDescent="0.2">
      <c r="V2986" s="5"/>
    </row>
    <row r="2987" spans="22:22" x14ac:dyDescent="0.2">
      <c r="V2987" s="5"/>
    </row>
    <row r="2988" spans="22:22" x14ac:dyDescent="0.2">
      <c r="V2988" s="5"/>
    </row>
    <row r="2989" spans="22:22" x14ac:dyDescent="0.2">
      <c r="V2989" s="5"/>
    </row>
    <row r="2990" spans="22:22" x14ac:dyDescent="0.2">
      <c r="V2990" s="5"/>
    </row>
    <row r="2991" spans="22:22" x14ac:dyDescent="0.2">
      <c r="V2991" s="5"/>
    </row>
    <row r="2992" spans="22:22" x14ac:dyDescent="0.2">
      <c r="V2992" s="5"/>
    </row>
    <row r="2993" spans="22:22" x14ac:dyDescent="0.2">
      <c r="V2993" s="5"/>
    </row>
    <row r="2994" spans="22:22" x14ac:dyDescent="0.2">
      <c r="V2994" s="5"/>
    </row>
    <row r="2995" spans="22:22" x14ac:dyDescent="0.2">
      <c r="V2995" s="5"/>
    </row>
    <row r="2996" spans="22:22" x14ac:dyDescent="0.2">
      <c r="V2996" s="5"/>
    </row>
    <row r="2997" spans="22:22" x14ac:dyDescent="0.2">
      <c r="V2997" s="5"/>
    </row>
    <row r="2998" spans="22:22" x14ac:dyDescent="0.2">
      <c r="V2998" s="5"/>
    </row>
    <row r="2999" spans="22:22" x14ac:dyDescent="0.2">
      <c r="V2999" s="5"/>
    </row>
    <row r="3000" spans="22:22" x14ac:dyDescent="0.2">
      <c r="V3000" s="5"/>
    </row>
    <row r="3001" spans="22:22" x14ac:dyDescent="0.2">
      <c r="V3001" s="5"/>
    </row>
    <row r="3002" spans="22:22" x14ac:dyDescent="0.2">
      <c r="V3002" s="5"/>
    </row>
    <row r="3003" spans="22:22" x14ac:dyDescent="0.2">
      <c r="V3003" s="5"/>
    </row>
    <row r="3004" spans="22:22" x14ac:dyDescent="0.2">
      <c r="V3004" s="5"/>
    </row>
    <row r="3005" spans="22:22" x14ac:dyDescent="0.2">
      <c r="V3005" s="5"/>
    </row>
    <row r="3006" spans="22:22" x14ac:dyDescent="0.2">
      <c r="V3006" s="5"/>
    </row>
    <row r="3007" spans="22:22" x14ac:dyDescent="0.2">
      <c r="V3007" s="5"/>
    </row>
    <row r="3008" spans="22:22" x14ac:dyDescent="0.2">
      <c r="V3008" s="5"/>
    </row>
    <row r="3009" spans="22:22" x14ac:dyDescent="0.2">
      <c r="V3009" s="5"/>
    </row>
    <row r="3010" spans="22:22" x14ac:dyDescent="0.2">
      <c r="V3010" s="5"/>
    </row>
    <row r="3011" spans="22:22" x14ac:dyDescent="0.2">
      <c r="V3011" s="5"/>
    </row>
    <row r="3012" spans="22:22" x14ac:dyDescent="0.2">
      <c r="V3012" s="5"/>
    </row>
    <row r="3013" spans="22:22" x14ac:dyDescent="0.2">
      <c r="V3013" s="5"/>
    </row>
    <row r="3014" spans="22:22" x14ac:dyDescent="0.2">
      <c r="V3014" s="5"/>
    </row>
    <row r="3015" spans="22:22" x14ac:dyDescent="0.2">
      <c r="V3015" s="5"/>
    </row>
    <row r="3016" spans="22:22" x14ac:dyDescent="0.2">
      <c r="V3016" s="5"/>
    </row>
    <row r="3017" spans="22:22" x14ac:dyDescent="0.2">
      <c r="V3017" s="5"/>
    </row>
    <row r="3018" spans="22:22" x14ac:dyDescent="0.2">
      <c r="V3018" s="5"/>
    </row>
    <row r="3019" spans="22:22" x14ac:dyDescent="0.2">
      <c r="V3019" s="5"/>
    </row>
    <row r="3020" spans="22:22" x14ac:dyDescent="0.2">
      <c r="V3020" s="5"/>
    </row>
    <row r="3021" spans="22:22" x14ac:dyDescent="0.2">
      <c r="V3021" s="5"/>
    </row>
    <row r="3022" spans="22:22" x14ac:dyDescent="0.2">
      <c r="V3022" s="5"/>
    </row>
    <row r="3023" spans="22:22" x14ac:dyDescent="0.2">
      <c r="V3023" s="5"/>
    </row>
    <row r="3024" spans="22:22" x14ac:dyDescent="0.2">
      <c r="V3024" s="5"/>
    </row>
    <row r="3025" spans="22:22" x14ac:dyDescent="0.2">
      <c r="V3025" s="5"/>
    </row>
    <row r="3026" spans="22:22" x14ac:dyDescent="0.2">
      <c r="V3026" s="5"/>
    </row>
    <row r="3027" spans="22:22" x14ac:dyDescent="0.2">
      <c r="V3027" s="5"/>
    </row>
    <row r="3028" spans="22:22" x14ac:dyDescent="0.2">
      <c r="V3028" s="5"/>
    </row>
    <row r="3029" spans="22:22" x14ac:dyDescent="0.2">
      <c r="V3029" s="5"/>
    </row>
    <row r="3030" spans="22:22" x14ac:dyDescent="0.2">
      <c r="V3030" s="5"/>
    </row>
    <row r="3031" spans="22:22" x14ac:dyDescent="0.2">
      <c r="V3031" s="5"/>
    </row>
    <row r="3032" spans="22:22" x14ac:dyDescent="0.2">
      <c r="V3032" s="5"/>
    </row>
    <row r="3033" spans="22:22" x14ac:dyDescent="0.2">
      <c r="V3033" s="5"/>
    </row>
    <row r="3034" spans="22:22" x14ac:dyDescent="0.2">
      <c r="V3034" s="5"/>
    </row>
    <row r="3035" spans="22:22" x14ac:dyDescent="0.2">
      <c r="V3035" s="5"/>
    </row>
    <row r="3036" spans="22:22" x14ac:dyDescent="0.2">
      <c r="V3036" s="5"/>
    </row>
    <row r="3037" spans="22:22" x14ac:dyDescent="0.2">
      <c r="V3037" s="5"/>
    </row>
    <row r="3038" spans="22:22" x14ac:dyDescent="0.2">
      <c r="V3038" s="5"/>
    </row>
    <row r="3039" spans="22:22" x14ac:dyDescent="0.2">
      <c r="V3039" s="5"/>
    </row>
    <row r="3040" spans="22:22" x14ac:dyDescent="0.2">
      <c r="V3040" s="5"/>
    </row>
    <row r="3041" spans="22:22" x14ac:dyDescent="0.2">
      <c r="V3041" s="5"/>
    </row>
    <row r="3042" spans="22:22" x14ac:dyDescent="0.2">
      <c r="V3042" s="5"/>
    </row>
    <row r="3043" spans="22:22" x14ac:dyDescent="0.2">
      <c r="V3043" s="5"/>
    </row>
    <row r="3044" spans="22:22" x14ac:dyDescent="0.2">
      <c r="V3044" s="5"/>
    </row>
    <row r="3045" spans="22:22" x14ac:dyDescent="0.2">
      <c r="V3045" s="5"/>
    </row>
    <row r="3046" spans="22:22" x14ac:dyDescent="0.2">
      <c r="V3046" s="5"/>
    </row>
    <row r="3047" spans="22:22" x14ac:dyDescent="0.2">
      <c r="V3047" s="5"/>
    </row>
    <row r="3048" spans="22:22" x14ac:dyDescent="0.2">
      <c r="V3048" s="5"/>
    </row>
    <row r="3049" spans="22:22" x14ac:dyDescent="0.2">
      <c r="V3049" s="5"/>
    </row>
    <row r="3050" spans="22:22" x14ac:dyDescent="0.2">
      <c r="V3050" s="5"/>
    </row>
    <row r="3051" spans="22:22" x14ac:dyDescent="0.2">
      <c r="V3051" s="5"/>
    </row>
    <row r="3052" spans="22:22" x14ac:dyDescent="0.2">
      <c r="V3052" s="5"/>
    </row>
    <row r="3053" spans="22:22" x14ac:dyDescent="0.2">
      <c r="V3053" s="5"/>
    </row>
    <row r="3054" spans="22:22" x14ac:dyDescent="0.2">
      <c r="V3054" s="5"/>
    </row>
    <row r="3055" spans="22:22" x14ac:dyDescent="0.2">
      <c r="V3055" s="5"/>
    </row>
    <row r="3056" spans="22:22" x14ac:dyDescent="0.2">
      <c r="V3056" s="5"/>
    </row>
    <row r="3057" spans="22:22" x14ac:dyDescent="0.2">
      <c r="V3057" s="5"/>
    </row>
    <row r="3058" spans="22:22" x14ac:dyDescent="0.2">
      <c r="V3058" s="5"/>
    </row>
    <row r="3059" spans="22:22" x14ac:dyDescent="0.2">
      <c r="V3059" s="5"/>
    </row>
    <row r="3060" spans="22:22" x14ac:dyDescent="0.2">
      <c r="V3060" s="5"/>
    </row>
    <row r="3061" spans="22:22" x14ac:dyDescent="0.2">
      <c r="V3061" s="5"/>
    </row>
    <row r="3062" spans="22:22" x14ac:dyDescent="0.2">
      <c r="V3062" s="5"/>
    </row>
    <row r="3063" spans="22:22" x14ac:dyDescent="0.2">
      <c r="V3063" s="5"/>
    </row>
    <row r="3064" spans="22:22" x14ac:dyDescent="0.2">
      <c r="V3064" s="5"/>
    </row>
    <row r="3065" spans="22:22" x14ac:dyDescent="0.2">
      <c r="V3065" s="5"/>
    </row>
    <row r="3066" spans="22:22" x14ac:dyDescent="0.2">
      <c r="V3066" s="5"/>
    </row>
    <row r="3067" spans="22:22" x14ac:dyDescent="0.2">
      <c r="V3067" s="5"/>
    </row>
    <row r="3068" spans="22:22" x14ac:dyDescent="0.2">
      <c r="V3068" s="5"/>
    </row>
    <row r="3069" spans="22:22" x14ac:dyDescent="0.2">
      <c r="V3069" s="5"/>
    </row>
    <row r="3070" spans="22:22" x14ac:dyDescent="0.2">
      <c r="V3070" s="5"/>
    </row>
    <row r="3071" spans="22:22" x14ac:dyDescent="0.2">
      <c r="V3071" s="5"/>
    </row>
    <row r="3072" spans="22:22" x14ac:dyDescent="0.2">
      <c r="V3072" s="5"/>
    </row>
    <row r="3073" spans="22:22" x14ac:dyDescent="0.2">
      <c r="V3073" s="5"/>
    </row>
    <row r="3074" spans="22:22" x14ac:dyDescent="0.2">
      <c r="V3074" s="5"/>
    </row>
    <row r="3075" spans="22:22" x14ac:dyDescent="0.2">
      <c r="V3075" s="5"/>
    </row>
    <row r="3076" spans="22:22" x14ac:dyDescent="0.2">
      <c r="V3076" s="5"/>
    </row>
    <row r="3077" spans="22:22" x14ac:dyDescent="0.2">
      <c r="V3077" s="5"/>
    </row>
    <row r="3078" spans="22:22" x14ac:dyDescent="0.2">
      <c r="V3078" s="5"/>
    </row>
    <row r="3079" spans="22:22" x14ac:dyDescent="0.2">
      <c r="V3079" s="5"/>
    </row>
    <row r="3080" spans="22:22" x14ac:dyDescent="0.2">
      <c r="V3080" s="5"/>
    </row>
    <row r="3081" spans="22:22" x14ac:dyDescent="0.2">
      <c r="V3081" s="5"/>
    </row>
    <row r="3082" spans="22:22" x14ac:dyDescent="0.2">
      <c r="V3082" s="5"/>
    </row>
    <row r="3083" spans="22:22" x14ac:dyDescent="0.2">
      <c r="V3083" s="5"/>
    </row>
    <row r="3084" spans="22:22" x14ac:dyDescent="0.2">
      <c r="V3084" s="5"/>
    </row>
    <row r="3085" spans="22:22" x14ac:dyDescent="0.2">
      <c r="V3085" s="5"/>
    </row>
    <row r="3086" spans="22:22" x14ac:dyDescent="0.2">
      <c r="V3086" s="5"/>
    </row>
    <row r="3087" spans="22:22" x14ac:dyDescent="0.2">
      <c r="V3087" s="5"/>
    </row>
    <row r="3088" spans="22:22" x14ac:dyDescent="0.2">
      <c r="V3088" s="5"/>
    </row>
    <row r="3089" spans="22:22" x14ac:dyDescent="0.2">
      <c r="V3089" s="5"/>
    </row>
    <row r="3090" spans="22:22" x14ac:dyDescent="0.2">
      <c r="V3090" s="5"/>
    </row>
    <row r="3091" spans="22:22" x14ac:dyDescent="0.2">
      <c r="V3091" s="5"/>
    </row>
    <row r="3092" spans="22:22" x14ac:dyDescent="0.2">
      <c r="V3092" s="5"/>
    </row>
    <row r="3093" spans="22:22" x14ac:dyDescent="0.2">
      <c r="V3093" s="5"/>
    </row>
    <row r="3094" spans="22:22" x14ac:dyDescent="0.2">
      <c r="V3094" s="5"/>
    </row>
    <row r="3095" spans="22:22" x14ac:dyDescent="0.2">
      <c r="V3095" s="5"/>
    </row>
    <row r="3096" spans="22:22" x14ac:dyDescent="0.2">
      <c r="V3096" s="5"/>
    </row>
    <row r="3097" spans="22:22" x14ac:dyDescent="0.2">
      <c r="V3097" s="5"/>
    </row>
    <row r="3098" spans="22:22" x14ac:dyDescent="0.2">
      <c r="V3098" s="5"/>
    </row>
    <row r="3099" spans="22:22" x14ac:dyDescent="0.2">
      <c r="V3099" s="5"/>
    </row>
    <row r="3100" spans="22:22" x14ac:dyDescent="0.2">
      <c r="V3100" s="5"/>
    </row>
    <row r="3101" spans="22:22" x14ac:dyDescent="0.2">
      <c r="V3101" s="5"/>
    </row>
    <row r="3102" spans="22:22" x14ac:dyDescent="0.2">
      <c r="V3102" s="5"/>
    </row>
    <row r="3103" spans="22:22" x14ac:dyDescent="0.2">
      <c r="V3103" s="5"/>
    </row>
    <row r="3104" spans="22:22" x14ac:dyDescent="0.2">
      <c r="V3104" s="5"/>
    </row>
    <row r="3105" spans="22:22" x14ac:dyDescent="0.2">
      <c r="V3105" s="5"/>
    </row>
    <row r="3106" spans="22:22" x14ac:dyDescent="0.2">
      <c r="V3106" s="5"/>
    </row>
    <row r="3107" spans="22:22" x14ac:dyDescent="0.2">
      <c r="V3107" s="5"/>
    </row>
    <row r="3108" spans="22:22" x14ac:dyDescent="0.2">
      <c r="V3108" s="5"/>
    </row>
    <row r="3109" spans="22:22" x14ac:dyDescent="0.2">
      <c r="V3109" s="5"/>
    </row>
    <row r="3110" spans="22:22" x14ac:dyDescent="0.2">
      <c r="V3110" s="5"/>
    </row>
    <row r="3111" spans="22:22" x14ac:dyDescent="0.2">
      <c r="V3111" s="5"/>
    </row>
    <row r="3112" spans="22:22" x14ac:dyDescent="0.2">
      <c r="V3112" s="5"/>
    </row>
    <row r="3113" spans="22:22" x14ac:dyDescent="0.2">
      <c r="V3113" s="5"/>
    </row>
    <row r="3114" spans="22:22" x14ac:dyDescent="0.2">
      <c r="V3114" s="5"/>
    </row>
    <row r="3115" spans="22:22" x14ac:dyDescent="0.2">
      <c r="V3115" s="5"/>
    </row>
    <row r="3116" spans="22:22" x14ac:dyDescent="0.2">
      <c r="V3116" s="5"/>
    </row>
    <row r="3117" spans="22:22" x14ac:dyDescent="0.2">
      <c r="V3117" s="5"/>
    </row>
    <row r="3118" spans="22:22" x14ac:dyDescent="0.2">
      <c r="V3118" s="5"/>
    </row>
    <row r="3119" spans="22:22" x14ac:dyDescent="0.2">
      <c r="V3119" s="5"/>
    </row>
    <row r="3120" spans="22:22" x14ac:dyDescent="0.2">
      <c r="V3120" s="5"/>
    </row>
    <row r="3121" spans="22:22" x14ac:dyDescent="0.2">
      <c r="V3121" s="5"/>
    </row>
    <row r="3122" spans="22:22" x14ac:dyDescent="0.2">
      <c r="V3122" s="5"/>
    </row>
    <row r="3123" spans="22:22" x14ac:dyDescent="0.2">
      <c r="V3123" s="5"/>
    </row>
    <row r="3124" spans="22:22" x14ac:dyDescent="0.2">
      <c r="V3124" s="5"/>
    </row>
    <row r="3125" spans="22:22" x14ac:dyDescent="0.2">
      <c r="V3125" s="5"/>
    </row>
    <row r="3126" spans="22:22" x14ac:dyDescent="0.2">
      <c r="V3126" s="5"/>
    </row>
    <row r="3127" spans="22:22" x14ac:dyDescent="0.2">
      <c r="V3127" s="5"/>
    </row>
    <row r="3128" spans="22:22" x14ac:dyDescent="0.2">
      <c r="V3128" s="5"/>
    </row>
    <row r="3129" spans="22:22" x14ac:dyDescent="0.2">
      <c r="V3129" s="5"/>
    </row>
    <row r="3130" spans="22:22" x14ac:dyDescent="0.2">
      <c r="V3130" s="5"/>
    </row>
    <row r="3131" spans="22:22" x14ac:dyDescent="0.2">
      <c r="V3131" s="5"/>
    </row>
    <row r="3132" spans="22:22" x14ac:dyDescent="0.2">
      <c r="V3132" s="5"/>
    </row>
    <row r="3133" spans="22:22" x14ac:dyDescent="0.2">
      <c r="V3133" s="5"/>
    </row>
    <row r="3134" spans="22:22" x14ac:dyDescent="0.2">
      <c r="V3134" s="5"/>
    </row>
    <row r="3135" spans="22:22" x14ac:dyDescent="0.2">
      <c r="V3135" s="5"/>
    </row>
    <row r="3136" spans="22:22" x14ac:dyDescent="0.2">
      <c r="V3136" s="5"/>
    </row>
    <row r="3137" spans="22:22" x14ac:dyDescent="0.2">
      <c r="V3137" s="5"/>
    </row>
    <row r="3138" spans="22:22" x14ac:dyDescent="0.2">
      <c r="V3138" s="5"/>
    </row>
    <row r="3139" spans="22:22" x14ac:dyDescent="0.2">
      <c r="V3139" s="5"/>
    </row>
    <row r="3140" spans="22:22" x14ac:dyDescent="0.2">
      <c r="V3140" s="5"/>
    </row>
    <row r="3141" spans="22:22" x14ac:dyDescent="0.2">
      <c r="V3141" s="5"/>
    </row>
    <row r="3142" spans="22:22" x14ac:dyDescent="0.2">
      <c r="V3142" s="5"/>
    </row>
    <row r="3143" spans="22:22" x14ac:dyDescent="0.2">
      <c r="V3143" s="5"/>
    </row>
    <row r="3144" spans="22:22" x14ac:dyDescent="0.2">
      <c r="V3144" s="5"/>
    </row>
    <row r="3145" spans="22:22" x14ac:dyDescent="0.2">
      <c r="V3145" s="5"/>
    </row>
    <row r="3146" spans="22:22" x14ac:dyDescent="0.2">
      <c r="V3146" s="5"/>
    </row>
    <row r="3147" spans="22:22" x14ac:dyDescent="0.2">
      <c r="V3147" s="5"/>
    </row>
    <row r="3148" spans="22:22" x14ac:dyDescent="0.2">
      <c r="V3148" s="5"/>
    </row>
    <row r="3149" spans="22:22" x14ac:dyDescent="0.2">
      <c r="V3149" s="5"/>
    </row>
    <row r="3150" spans="22:22" x14ac:dyDescent="0.2">
      <c r="V3150" s="5"/>
    </row>
    <row r="3151" spans="22:22" x14ac:dyDescent="0.2">
      <c r="V3151" s="5"/>
    </row>
    <row r="3152" spans="22:22" x14ac:dyDescent="0.2">
      <c r="V3152" s="5"/>
    </row>
    <row r="3153" spans="22:22" x14ac:dyDescent="0.2">
      <c r="V3153" s="5"/>
    </row>
    <row r="3154" spans="22:22" x14ac:dyDescent="0.2">
      <c r="V3154" s="5"/>
    </row>
    <row r="3155" spans="22:22" x14ac:dyDescent="0.2">
      <c r="V3155" s="5"/>
    </row>
    <row r="3156" spans="22:22" x14ac:dyDescent="0.2">
      <c r="V3156" s="5"/>
    </row>
    <row r="3157" spans="22:22" x14ac:dyDescent="0.2">
      <c r="V3157" s="5"/>
    </row>
    <row r="3158" spans="22:22" x14ac:dyDescent="0.2">
      <c r="V3158" s="5"/>
    </row>
    <row r="3159" spans="22:22" x14ac:dyDescent="0.2">
      <c r="V3159" s="5"/>
    </row>
    <row r="3160" spans="22:22" x14ac:dyDescent="0.2">
      <c r="V3160" s="5"/>
    </row>
    <row r="3161" spans="22:22" x14ac:dyDescent="0.2">
      <c r="V3161" s="5"/>
    </row>
    <row r="3162" spans="22:22" x14ac:dyDescent="0.2">
      <c r="V3162" s="5"/>
    </row>
    <row r="3163" spans="22:22" x14ac:dyDescent="0.2">
      <c r="V3163" s="5"/>
    </row>
    <row r="3164" spans="22:22" x14ac:dyDescent="0.2">
      <c r="V3164" s="5"/>
    </row>
    <row r="3165" spans="22:22" x14ac:dyDescent="0.2">
      <c r="V3165" s="5"/>
    </row>
    <row r="3166" spans="22:22" x14ac:dyDescent="0.2">
      <c r="V3166" s="5"/>
    </row>
    <row r="3167" spans="22:22" x14ac:dyDescent="0.2">
      <c r="V3167" s="5"/>
    </row>
    <row r="3168" spans="22:22" x14ac:dyDescent="0.2">
      <c r="V3168" s="5"/>
    </row>
    <row r="3169" spans="22:22" x14ac:dyDescent="0.2">
      <c r="V3169" s="5"/>
    </row>
    <row r="3170" spans="22:22" x14ac:dyDescent="0.2">
      <c r="V3170" s="5"/>
    </row>
    <row r="3171" spans="22:22" x14ac:dyDescent="0.2">
      <c r="V3171" s="5"/>
    </row>
    <row r="3172" spans="22:22" x14ac:dyDescent="0.2">
      <c r="V3172" s="5"/>
    </row>
    <row r="3173" spans="22:22" x14ac:dyDescent="0.2">
      <c r="V3173" s="5"/>
    </row>
    <row r="3174" spans="22:22" x14ac:dyDescent="0.2">
      <c r="V3174" s="5"/>
    </row>
    <row r="3175" spans="22:22" x14ac:dyDescent="0.2">
      <c r="V3175" s="5"/>
    </row>
    <row r="3176" spans="22:22" x14ac:dyDescent="0.2">
      <c r="V3176" s="5"/>
    </row>
    <row r="3177" spans="22:22" x14ac:dyDescent="0.2">
      <c r="V3177" s="5"/>
    </row>
    <row r="3178" spans="22:22" x14ac:dyDescent="0.2">
      <c r="V3178" s="5"/>
    </row>
    <row r="3179" spans="22:22" x14ac:dyDescent="0.2">
      <c r="V3179" s="5"/>
    </row>
    <row r="3180" spans="22:22" x14ac:dyDescent="0.2">
      <c r="V3180" s="5"/>
    </row>
    <row r="3181" spans="22:22" x14ac:dyDescent="0.2">
      <c r="V3181" s="5"/>
    </row>
    <row r="3182" spans="22:22" x14ac:dyDescent="0.2">
      <c r="V3182" s="5"/>
    </row>
    <row r="3183" spans="22:22" x14ac:dyDescent="0.2">
      <c r="V3183" s="5"/>
    </row>
    <row r="3184" spans="22:22" x14ac:dyDescent="0.2">
      <c r="V3184" s="5"/>
    </row>
    <row r="3185" spans="22:22" x14ac:dyDescent="0.2">
      <c r="V3185" s="5"/>
    </row>
    <row r="3186" spans="22:22" x14ac:dyDescent="0.2">
      <c r="V3186" s="5"/>
    </row>
    <row r="3187" spans="22:22" x14ac:dyDescent="0.2">
      <c r="V3187" s="5"/>
    </row>
    <row r="3188" spans="22:22" x14ac:dyDescent="0.2">
      <c r="V3188" s="5"/>
    </row>
    <row r="3189" spans="22:22" x14ac:dyDescent="0.2">
      <c r="V3189" s="5"/>
    </row>
    <row r="3190" spans="22:22" x14ac:dyDescent="0.2">
      <c r="V3190" s="5"/>
    </row>
    <row r="3191" spans="22:22" x14ac:dyDescent="0.2">
      <c r="V3191" s="5"/>
    </row>
    <row r="3192" spans="22:22" x14ac:dyDescent="0.2">
      <c r="V3192" s="5"/>
    </row>
    <row r="3193" spans="22:22" x14ac:dyDescent="0.2">
      <c r="V3193" s="5"/>
    </row>
    <row r="3194" spans="22:22" x14ac:dyDescent="0.2">
      <c r="V3194" s="5"/>
    </row>
    <row r="3195" spans="22:22" x14ac:dyDescent="0.2">
      <c r="V3195" s="5"/>
    </row>
    <row r="3196" spans="22:22" x14ac:dyDescent="0.2">
      <c r="V3196" s="5"/>
    </row>
    <row r="3197" spans="22:22" x14ac:dyDescent="0.2">
      <c r="V3197" s="5"/>
    </row>
    <row r="3198" spans="22:22" x14ac:dyDescent="0.2">
      <c r="V3198" s="5"/>
    </row>
    <row r="3199" spans="22:22" x14ac:dyDescent="0.2">
      <c r="V3199" s="5"/>
    </row>
    <row r="3200" spans="22:22" x14ac:dyDescent="0.2">
      <c r="V3200" s="5"/>
    </row>
    <row r="3201" spans="22:22" x14ac:dyDescent="0.2">
      <c r="V3201" s="5"/>
    </row>
    <row r="3202" spans="22:22" x14ac:dyDescent="0.2">
      <c r="V3202" s="5"/>
    </row>
    <row r="3203" spans="22:22" x14ac:dyDescent="0.2">
      <c r="V3203" s="5"/>
    </row>
    <row r="3204" spans="22:22" x14ac:dyDescent="0.2">
      <c r="V3204" s="5"/>
    </row>
    <row r="3205" spans="22:22" x14ac:dyDescent="0.2">
      <c r="V3205" s="5"/>
    </row>
    <row r="3206" spans="22:22" x14ac:dyDescent="0.2">
      <c r="V3206" s="5"/>
    </row>
    <row r="3207" spans="22:22" x14ac:dyDescent="0.2">
      <c r="V3207" s="5"/>
    </row>
    <row r="3208" spans="22:22" x14ac:dyDescent="0.2">
      <c r="V3208" s="5"/>
    </row>
    <row r="3209" spans="22:22" x14ac:dyDescent="0.2">
      <c r="V3209" s="5"/>
    </row>
    <row r="3210" spans="22:22" x14ac:dyDescent="0.2">
      <c r="V3210" s="5"/>
    </row>
    <row r="3211" spans="22:22" x14ac:dyDescent="0.2">
      <c r="V3211" s="5"/>
    </row>
    <row r="3212" spans="22:22" x14ac:dyDescent="0.2">
      <c r="V3212" s="5"/>
    </row>
    <row r="3213" spans="22:22" x14ac:dyDescent="0.2">
      <c r="V3213" s="5"/>
    </row>
    <row r="3214" spans="22:22" x14ac:dyDescent="0.2">
      <c r="V3214" s="5"/>
    </row>
    <row r="3215" spans="22:22" x14ac:dyDescent="0.2">
      <c r="V3215" s="5"/>
    </row>
    <row r="3216" spans="22:22" x14ac:dyDescent="0.2">
      <c r="V3216" s="5"/>
    </row>
    <row r="3217" spans="22:22" x14ac:dyDescent="0.2">
      <c r="V3217" s="5"/>
    </row>
    <row r="3218" spans="22:22" x14ac:dyDescent="0.2">
      <c r="V3218" s="5"/>
    </row>
    <row r="3219" spans="22:22" x14ac:dyDescent="0.2">
      <c r="V3219" s="5"/>
    </row>
    <row r="3220" spans="22:22" x14ac:dyDescent="0.2">
      <c r="V3220" s="5"/>
    </row>
    <row r="3221" spans="22:22" x14ac:dyDescent="0.2">
      <c r="V3221" s="5"/>
    </row>
    <row r="3222" spans="22:22" x14ac:dyDescent="0.2">
      <c r="V3222" s="5"/>
    </row>
    <row r="3223" spans="22:22" x14ac:dyDescent="0.2">
      <c r="V3223" s="5"/>
    </row>
    <row r="3224" spans="22:22" x14ac:dyDescent="0.2">
      <c r="V3224" s="5"/>
    </row>
    <row r="3225" spans="22:22" x14ac:dyDescent="0.2">
      <c r="V3225" s="5"/>
    </row>
    <row r="3226" spans="22:22" x14ac:dyDescent="0.2">
      <c r="V3226" s="5"/>
    </row>
    <row r="3227" spans="22:22" x14ac:dyDescent="0.2">
      <c r="V3227" s="5"/>
    </row>
    <row r="3228" spans="22:22" x14ac:dyDescent="0.2">
      <c r="V3228" s="5"/>
    </row>
    <row r="3229" spans="22:22" x14ac:dyDescent="0.2">
      <c r="V3229" s="5"/>
    </row>
    <row r="3230" spans="22:22" x14ac:dyDescent="0.2">
      <c r="V3230" s="5"/>
    </row>
    <row r="3231" spans="22:22" x14ac:dyDescent="0.2">
      <c r="V3231" s="5"/>
    </row>
    <row r="3232" spans="22:22" x14ac:dyDescent="0.2">
      <c r="V3232" s="5"/>
    </row>
    <row r="3233" spans="22:22" x14ac:dyDescent="0.2">
      <c r="V3233" s="5"/>
    </row>
    <row r="3234" spans="22:22" x14ac:dyDescent="0.2">
      <c r="V3234" s="5"/>
    </row>
    <row r="3235" spans="22:22" x14ac:dyDescent="0.2">
      <c r="V3235" s="5"/>
    </row>
    <row r="3236" spans="22:22" x14ac:dyDescent="0.2">
      <c r="V3236" s="5"/>
    </row>
    <row r="3237" spans="22:22" x14ac:dyDescent="0.2">
      <c r="V3237" s="5"/>
    </row>
    <row r="3238" spans="22:22" x14ac:dyDescent="0.2">
      <c r="V3238" s="5"/>
    </row>
    <row r="3239" spans="22:22" x14ac:dyDescent="0.2">
      <c r="V3239" s="5"/>
    </row>
    <row r="3240" spans="22:22" x14ac:dyDescent="0.2">
      <c r="V3240" s="5"/>
    </row>
    <row r="3241" spans="22:22" x14ac:dyDescent="0.2">
      <c r="V3241" s="5"/>
    </row>
    <row r="3242" spans="22:22" x14ac:dyDescent="0.2">
      <c r="V3242" s="5"/>
    </row>
    <row r="3243" spans="22:22" x14ac:dyDescent="0.2">
      <c r="V3243" s="5"/>
    </row>
    <row r="3244" spans="22:22" x14ac:dyDescent="0.2">
      <c r="V3244" s="5"/>
    </row>
    <row r="3245" spans="22:22" x14ac:dyDescent="0.2">
      <c r="V3245" s="5"/>
    </row>
    <row r="3246" spans="22:22" x14ac:dyDescent="0.2">
      <c r="V3246" s="5"/>
    </row>
    <row r="3247" spans="22:22" x14ac:dyDescent="0.2">
      <c r="V3247" s="5"/>
    </row>
    <row r="3248" spans="22:22" x14ac:dyDescent="0.2">
      <c r="V3248" s="5"/>
    </row>
    <row r="3249" spans="22:22" x14ac:dyDescent="0.2">
      <c r="V3249" s="5"/>
    </row>
    <row r="3250" spans="22:22" x14ac:dyDescent="0.2">
      <c r="V3250" s="5"/>
    </row>
    <row r="3251" spans="22:22" x14ac:dyDescent="0.2">
      <c r="V3251" s="5"/>
    </row>
    <row r="3252" spans="22:22" x14ac:dyDescent="0.2">
      <c r="V3252" s="5"/>
    </row>
    <row r="3253" spans="22:22" x14ac:dyDescent="0.2">
      <c r="V3253" s="5"/>
    </row>
    <row r="3254" spans="22:22" x14ac:dyDescent="0.2">
      <c r="V3254" s="5"/>
    </row>
    <row r="3255" spans="22:22" x14ac:dyDescent="0.2">
      <c r="V3255" s="5"/>
    </row>
    <row r="3256" spans="22:22" x14ac:dyDescent="0.2">
      <c r="V3256" s="5"/>
    </row>
    <row r="3257" spans="22:22" x14ac:dyDescent="0.2">
      <c r="V3257" s="5"/>
    </row>
    <row r="3258" spans="22:22" x14ac:dyDescent="0.2">
      <c r="V3258" s="5"/>
    </row>
    <row r="3259" spans="22:22" x14ac:dyDescent="0.2">
      <c r="V3259" s="5"/>
    </row>
    <row r="3260" spans="22:22" x14ac:dyDescent="0.2">
      <c r="V3260" s="5"/>
    </row>
    <row r="3261" spans="22:22" x14ac:dyDescent="0.2">
      <c r="V3261" s="5"/>
    </row>
    <row r="3262" spans="22:22" x14ac:dyDescent="0.2">
      <c r="V3262" s="5"/>
    </row>
    <row r="3263" spans="22:22" x14ac:dyDescent="0.2">
      <c r="V3263" s="5"/>
    </row>
    <row r="3264" spans="22:22" x14ac:dyDescent="0.2">
      <c r="V3264" s="5"/>
    </row>
    <row r="3265" spans="22:22" x14ac:dyDescent="0.2">
      <c r="V3265" s="5"/>
    </row>
    <row r="3266" spans="22:22" x14ac:dyDescent="0.2">
      <c r="V3266" s="5"/>
    </row>
    <row r="3267" spans="22:22" x14ac:dyDescent="0.2">
      <c r="V3267" s="5"/>
    </row>
    <row r="3268" spans="22:22" x14ac:dyDescent="0.2">
      <c r="V3268" s="5"/>
    </row>
    <row r="3269" spans="22:22" x14ac:dyDescent="0.2">
      <c r="V3269" s="5"/>
    </row>
    <row r="3270" spans="22:22" x14ac:dyDescent="0.2">
      <c r="V3270" s="5"/>
    </row>
    <row r="3271" spans="22:22" x14ac:dyDescent="0.2">
      <c r="V3271" s="5"/>
    </row>
    <row r="3272" spans="22:22" x14ac:dyDescent="0.2">
      <c r="V3272" s="5"/>
    </row>
    <row r="3273" spans="22:22" x14ac:dyDescent="0.2">
      <c r="V3273" s="5"/>
    </row>
    <row r="3274" spans="22:22" x14ac:dyDescent="0.2">
      <c r="V3274" s="5"/>
    </row>
    <row r="3275" spans="22:22" x14ac:dyDescent="0.2">
      <c r="V3275" s="5"/>
    </row>
    <row r="3276" spans="22:22" x14ac:dyDescent="0.2">
      <c r="V3276" s="5"/>
    </row>
    <row r="3277" spans="22:22" x14ac:dyDescent="0.2">
      <c r="V3277" s="5"/>
    </row>
    <row r="3278" spans="22:22" x14ac:dyDescent="0.2">
      <c r="V3278" s="5"/>
    </row>
    <row r="3279" spans="22:22" x14ac:dyDescent="0.2">
      <c r="V3279" s="5"/>
    </row>
    <row r="3280" spans="22:22" x14ac:dyDescent="0.2">
      <c r="V3280" s="5"/>
    </row>
    <row r="3281" spans="22:22" x14ac:dyDescent="0.2">
      <c r="V3281" s="5"/>
    </row>
    <row r="3282" spans="22:22" x14ac:dyDescent="0.2">
      <c r="V3282" s="5"/>
    </row>
    <row r="3283" spans="22:22" x14ac:dyDescent="0.2">
      <c r="V3283" s="5"/>
    </row>
    <row r="3284" spans="22:22" x14ac:dyDescent="0.2">
      <c r="V3284" s="5"/>
    </row>
    <row r="3285" spans="22:22" x14ac:dyDescent="0.2">
      <c r="V3285" s="5"/>
    </row>
    <row r="3286" spans="22:22" x14ac:dyDescent="0.2">
      <c r="V3286" s="5"/>
    </row>
    <row r="3287" spans="22:22" x14ac:dyDescent="0.2">
      <c r="V3287" s="5"/>
    </row>
    <row r="3288" spans="22:22" x14ac:dyDescent="0.2">
      <c r="V3288" s="5"/>
    </row>
    <row r="3289" spans="22:22" x14ac:dyDescent="0.2">
      <c r="V3289" s="5"/>
    </row>
    <row r="3290" spans="22:22" x14ac:dyDescent="0.2">
      <c r="V3290" s="5"/>
    </row>
    <row r="3291" spans="22:22" x14ac:dyDescent="0.2">
      <c r="V3291" s="5"/>
    </row>
    <row r="3292" spans="22:22" x14ac:dyDescent="0.2">
      <c r="V3292" s="5"/>
    </row>
    <row r="3293" spans="22:22" x14ac:dyDescent="0.2">
      <c r="V3293" s="5"/>
    </row>
    <row r="3294" spans="22:22" x14ac:dyDescent="0.2">
      <c r="V3294" s="5"/>
    </row>
    <row r="3295" spans="22:22" x14ac:dyDescent="0.2">
      <c r="V3295" s="5"/>
    </row>
    <row r="3296" spans="22:22" x14ac:dyDescent="0.2">
      <c r="V3296" s="5"/>
    </row>
    <row r="3297" spans="22:22" x14ac:dyDescent="0.2">
      <c r="V3297" s="5"/>
    </row>
    <row r="3298" spans="22:22" x14ac:dyDescent="0.2">
      <c r="V3298" s="5"/>
    </row>
    <row r="3299" spans="22:22" x14ac:dyDescent="0.2">
      <c r="V3299" s="5"/>
    </row>
    <row r="3300" spans="22:22" x14ac:dyDescent="0.2">
      <c r="V3300" s="5"/>
    </row>
    <row r="3301" spans="22:22" x14ac:dyDescent="0.2">
      <c r="V3301" s="5"/>
    </row>
    <row r="3302" spans="22:22" x14ac:dyDescent="0.2">
      <c r="V3302" s="5"/>
    </row>
    <row r="3303" spans="22:22" x14ac:dyDescent="0.2">
      <c r="V3303" s="5"/>
    </row>
    <row r="3304" spans="22:22" x14ac:dyDescent="0.2">
      <c r="V3304" s="5"/>
    </row>
    <row r="3305" spans="22:22" x14ac:dyDescent="0.2">
      <c r="V3305" s="5"/>
    </row>
    <row r="3306" spans="22:22" x14ac:dyDescent="0.2">
      <c r="V3306" s="5"/>
    </row>
    <row r="3307" spans="22:22" x14ac:dyDescent="0.2">
      <c r="V3307" s="5"/>
    </row>
    <row r="3308" spans="22:22" x14ac:dyDescent="0.2">
      <c r="V3308" s="5"/>
    </row>
    <row r="3309" spans="22:22" x14ac:dyDescent="0.2">
      <c r="V3309" s="5"/>
    </row>
    <row r="3310" spans="22:22" x14ac:dyDescent="0.2">
      <c r="V3310" s="5"/>
    </row>
    <row r="3311" spans="22:22" x14ac:dyDescent="0.2">
      <c r="V3311" s="5"/>
    </row>
    <row r="3312" spans="22:22" x14ac:dyDescent="0.2">
      <c r="V3312" s="5"/>
    </row>
    <row r="3313" spans="22:22" x14ac:dyDescent="0.2">
      <c r="V3313" s="5"/>
    </row>
    <row r="3314" spans="22:22" x14ac:dyDescent="0.2">
      <c r="V3314" s="5"/>
    </row>
    <row r="3315" spans="22:22" x14ac:dyDescent="0.2">
      <c r="V3315" s="5"/>
    </row>
    <row r="3316" spans="22:22" x14ac:dyDescent="0.2">
      <c r="V3316" s="5"/>
    </row>
    <row r="3317" spans="22:22" x14ac:dyDescent="0.2">
      <c r="V3317" s="5"/>
    </row>
    <row r="3318" spans="22:22" x14ac:dyDescent="0.2">
      <c r="V3318" s="5"/>
    </row>
    <row r="3319" spans="22:22" x14ac:dyDescent="0.2">
      <c r="V3319" s="5"/>
    </row>
    <row r="3320" spans="22:22" x14ac:dyDescent="0.2">
      <c r="V3320" s="5"/>
    </row>
    <row r="3321" spans="22:22" x14ac:dyDescent="0.2">
      <c r="V3321" s="5"/>
    </row>
    <row r="3322" spans="22:22" x14ac:dyDescent="0.2">
      <c r="V3322" s="5"/>
    </row>
    <row r="3323" spans="22:22" x14ac:dyDescent="0.2">
      <c r="V3323" s="5"/>
    </row>
    <row r="3324" spans="22:22" x14ac:dyDescent="0.2">
      <c r="V3324" s="5"/>
    </row>
    <row r="3325" spans="22:22" x14ac:dyDescent="0.2">
      <c r="V3325" s="5"/>
    </row>
    <row r="3326" spans="22:22" x14ac:dyDescent="0.2">
      <c r="V3326" s="5"/>
    </row>
    <row r="3327" spans="22:22" x14ac:dyDescent="0.2">
      <c r="V3327" s="5"/>
    </row>
    <row r="3328" spans="22:22" x14ac:dyDescent="0.2">
      <c r="V3328" s="5"/>
    </row>
    <row r="3329" spans="22:22" x14ac:dyDescent="0.2">
      <c r="V3329" s="5"/>
    </row>
    <row r="3330" spans="22:22" x14ac:dyDescent="0.2">
      <c r="V3330" s="5"/>
    </row>
    <row r="3331" spans="22:22" x14ac:dyDescent="0.2">
      <c r="V3331" s="5"/>
    </row>
    <row r="3332" spans="22:22" x14ac:dyDescent="0.2">
      <c r="V3332" s="5"/>
    </row>
    <row r="3333" spans="22:22" x14ac:dyDescent="0.2">
      <c r="V3333" s="5"/>
    </row>
    <row r="3334" spans="22:22" x14ac:dyDescent="0.2">
      <c r="V3334" s="5"/>
    </row>
    <row r="3335" spans="22:22" x14ac:dyDescent="0.2">
      <c r="V3335" s="5"/>
    </row>
    <row r="3336" spans="22:22" x14ac:dyDescent="0.2">
      <c r="V3336" s="5"/>
    </row>
    <row r="3337" spans="22:22" x14ac:dyDescent="0.2">
      <c r="V3337" s="5"/>
    </row>
    <row r="3338" spans="22:22" x14ac:dyDescent="0.2">
      <c r="V3338" s="5"/>
    </row>
    <row r="3339" spans="22:22" x14ac:dyDescent="0.2">
      <c r="V3339" s="5"/>
    </row>
    <row r="3340" spans="22:22" x14ac:dyDescent="0.2">
      <c r="V3340" s="5"/>
    </row>
    <row r="3341" spans="22:22" x14ac:dyDescent="0.2">
      <c r="V3341" s="5"/>
    </row>
    <row r="3342" spans="22:22" x14ac:dyDescent="0.2">
      <c r="V3342" s="5"/>
    </row>
    <row r="3343" spans="22:22" x14ac:dyDescent="0.2">
      <c r="V3343" s="5"/>
    </row>
    <row r="3344" spans="22:22" x14ac:dyDescent="0.2">
      <c r="V3344" s="5"/>
    </row>
    <row r="3345" spans="22:22" x14ac:dyDescent="0.2">
      <c r="V3345" s="5"/>
    </row>
    <row r="3346" spans="22:22" x14ac:dyDescent="0.2">
      <c r="V3346" s="5"/>
    </row>
    <row r="3347" spans="22:22" x14ac:dyDescent="0.2">
      <c r="V3347" s="5"/>
    </row>
    <row r="3348" spans="22:22" x14ac:dyDescent="0.2">
      <c r="V3348" s="5"/>
    </row>
    <row r="3349" spans="22:22" x14ac:dyDescent="0.2">
      <c r="V3349" s="5"/>
    </row>
    <row r="3350" spans="22:22" x14ac:dyDescent="0.2">
      <c r="V3350" s="5"/>
    </row>
    <row r="3351" spans="22:22" x14ac:dyDescent="0.2">
      <c r="V3351" s="5"/>
    </row>
    <row r="3352" spans="22:22" x14ac:dyDescent="0.2">
      <c r="V3352" s="5"/>
    </row>
    <row r="3353" spans="22:22" x14ac:dyDescent="0.2">
      <c r="V3353" s="5"/>
    </row>
    <row r="3354" spans="22:22" x14ac:dyDescent="0.2">
      <c r="V3354" s="5"/>
    </row>
    <row r="3355" spans="22:22" x14ac:dyDescent="0.2">
      <c r="V3355" s="5"/>
    </row>
    <row r="3356" spans="22:22" x14ac:dyDescent="0.2">
      <c r="V3356" s="5"/>
    </row>
    <row r="3357" spans="22:22" x14ac:dyDescent="0.2">
      <c r="V3357" s="5"/>
    </row>
    <row r="3358" spans="22:22" x14ac:dyDescent="0.2">
      <c r="V3358" s="5"/>
    </row>
    <row r="3359" spans="22:22" x14ac:dyDescent="0.2">
      <c r="V3359" s="5"/>
    </row>
    <row r="3360" spans="22:22" x14ac:dyDescent="0.2">
      <c r="V3360" s="5"/>
    </row>
    <row r="3361" spans="22:22" x14ac:dyDescent="0.2">
      <c r="V3361" s="5"/>
    </row>
    <row r="3362" spans="22:22" x14ac:dyDescent="0.2">
      <c r="V3362" s="5"/>
    </row>
    <row r="3363" spans="22:22" x14ac:dyDescent="0.2">
      <c r="V3363" s="5"/>
    </row>
    <row r="3364" spans="22:22" x14ac:dyDescent="0.2">
      <c r="V3364" s="5"/>
    </row>
    <row r="3365" spans="22:22" x14ac:dyDescent="0.2">
      <c r="V3365" s="5"/>
    </row>
    <row r="3366" spans="22:22" x14ac:dyDescent="0.2">
      <c r="V3366" s="5"/>
    </row>
    <row r="3367" spans="22:22" x14ac:dyDescent="0.2">
      <c r="V3367" s="5"/>
    </row>
    <row r="3368" spans="22:22" x14ac:dyDescent="0.2">
      <c r="V3368" s="5"/>
    </row>
    <row r="3369" spans="22:22" x14ac:dyDescent="0.2">
      <c r="V3369" s="5"/>
    </row>
    <row r="3370" spans="22:22" x14ac:dyDescent="0.2">
      <c r="V3370" s="5"/>
    </row>
    <row r="3371" spans="22:22" x14ac:dyDescent="0.2">
      <c r="V3371" s="5"/>
    </row>
    <row r="3372" spans="22:22" x14ac:dyDescent="0.2">
      <c r="V3372" s="5"/>
    </row>
    <row r="3373" spans="22:22" x14ac:dyDescent="0.2">
      <c r="V3373" s="5"/>
    </row>
    <row r="3374" spans="22:22" x14ac:dyDescent="0.2">
      <c r="V3374" s="5"/>
    </row>
    <row r="3375" spans="22:22" x14ac:dyDescent="0.2">
      <c r="V3375" s="5"/>
    </row>
    <row r="3376" spans="22:22" x14ac:dyDescent="0.2">
      <c r="V3376" s="5"/>
    </row>
    <row r="3377" spans="22:22" x14ac:dyDescent="0.2">
      <c r="V3377" s="5"/>
    </row>
    <row r="3378" spans="22:22" x14ac:dyDescent="0.2">
      <c r="V3378" s="5"/>
    </row>
    <row r="3379" spans="22:22" x14ac:dyDescent="0.2">
      <c r="V3379" s="5"/>
    </row>
    <row r="3380" spans="22:22" x14ac:dyDescent="0.2">
      <c r="V3380" s="5"/>
    </row>
    <row r="3381" spans="22:22" x14ac:dyDescent="0.2">
      <c r="V3381" s="5"/>
    </row>
    <row r="3382" spans="22:22" x14ac:dyDescent="0.2">
      <c r="V3382" s="5"/>
    </row>
    <row r="3383" spans="22:22" x14ac:dyDescent="0.2">
      <c r="V3383" s="5"/>
    </row>
    <row r="3384" spans="22:22" x14ac:dyDescent="0.2">
      <c r="V3384" s="5"/>
    </row>
    <row r="3385" spans="22:22" x14ac:dyDescent="0.2">
      <c r="V3385" s="5"/>
    </row>
    <row r="3386" spans="22:22" x14ac:dyDescent="0.2">
      <c r="V3386" s="5"/>
    </row>
    <row r="3387" spans="22:22" x14ac:dyDescent="0.2">
      <c r="V3387" s="5"/>
    </row>
    <row r="3388" spans="22:22" x14ac:dyDescent="0.2">
      <c r="V3388" s="5"/>
    </row>
    <row r="3389" spans="22:22" x14ac:dyDescent="0.2">
      <c r="V3389" s="5"/>
    </row>
    <row r="3390" spans="22:22" x14ac:dyDescent="0.2">
      <c r="V3390" s="5"/>
    </row>
    <row r="3391" spans="22:22" x14ac:dyDescent="0.2">
      <c r="V3391" s="5"/>
    </row>
    <row r="3392" spans="22:22" x14ac:dyDescent="0.2">
      <c r="V3392" s="5"/>
    </row>
    <row r="3393" spans="22:22" x14ac:dyDescent="0.2">
      <c r="V3393" s="5"/>
    </row>
    <row r="3394" spans="22:22" x14ac:dyDescent="0.2">
      <c r="V3394" s="5"/>
    </row>
    <row r="3395" spans="22:22" x14ac:dyDescent="0.2">
      <c r="V3395" s="5"/>
    </row>
    <row r="3396" spans="22:22" x14ac:dyDescent="0.2">
      <c r="V3396" s="5"/>
    </row>
    <row r="3397" spans="22:22" x14ac:dyDescent="0.2">
      <c r="V3397" s="5"/>
    </row>
    <row r="3398" spans="22:22" x14ac:dyDescent="0.2">
      <c r="V3398" s="5"/>
    </row>
    <row r="3399" spans="22:22" x14ac:dyDescent="0.2">
      <c r="V3399" s="5"/>
    </row>
    <row r="3400" spans="22:22" x14ac:dyDescent="0.2">
      <c r="V3400" s="5"/>
    </row>
    <row r="3401" spans="22:22" x14ac:dyDescent="0.2">
      <c r="V3401" s="5"/>
    </row>
    <row r="3402" spans="22:22" x14ac:dyDescent="0.2">
      <c r="V3402" s="5"/>
    </row>
    <row r="3403" spans="22:22" x14ac:dyDescent="0.2">
      <c r="V3403" s="5"/>
    </row>
    <row r="3404" spans="22:22" x14ac:dyDescent="0.2">
      <c r="V3404" s="5"/>
    </row>
    <row r="3405" spans="22:22" x14ac:dyDescent="0.2">
      <c r="V3405" s="5"/>
    </row>
    <row r="3406" spans="22:22" x14ac:dyDescent="0.2">
      <c r="V3406" s="5"/>
    </row>
    <row r="3407" spans="22:22" x14ac:dyDescent="0.2">
      <c r="V3407" s="5"/>
    </row>
    <row r="3408" spans="22:22" x14ac:dyDescent="0.2">
      <c r="V3408" s="5"/>
    </row>
    <row r="3409" spans="22:22" x14ac:dyDescent="0.2">
      <c r="V3409" s="5"/>
    </row>
    <row r="3410" spans="22:22" x14ac:dyDescent="0.2">
      <c r="V3410" s="5"/>
    </row>
    <row r="3411" spans="22:22" x14ac:dyDescent="0.2">
      <c r="V3411" s="5"/>
    </row>
    <row r="3412" spans="22:22" x14ac:dyDescent="0.2">
      <c r="V3412" s="5"/>
    </row>
    <row r="3413" spans="22:22" x14ac:dyDescent="0.2">
      <c r="V3413" s="5"/>
    </row>
    <row r="3414" spans="22:22" x14ac:dyDescent="0.2">
      <c r="V3414" s="5"/>
    </row>
    <row r="3415" spans="22:22" x14ac:dyDescent="0.2">
      <c r="V3415" s="5"/>
    </row>
    <row r="3416" spans="22:22" x14ac:dyDescent="0.2">
      <c r="V3416" s="5"/>
    </row>
    <row r="3417" spans="22:22" x14ac:dyDescent="0.2">
      <c r="V3417" s="5"/>
    </row>
    <row r="3418" spans="22:22" x14ac:dyDescent="0.2">
      <c r="V3418" s="5"/>
    </row>
    <row r="3419" spans="22:22" x14ac:dyDescent="0.2">
      <c r="V3419" s="5"/>
    </row>
    <row r="3420" spans="22:22" x14ac:dyDescent="0.2">
      <c r="V3420" s="5"/>
    </row>
    <row r="3421" spans="22:22" x14ac:dyDescent="0.2">
      <c r="V3421" s="5"/>
    </row>
    <row r="3422" spans="22:22" x14ac:dyDescent="0.2">
      <c r="V3422" s="5"/>
    </row>
    <row r="3423" spans="22:22" x14ac:dyDescent="0.2">
      <c r="V3423" s="5"/>
    </row>
    <row r="3424" spans="22:22" x14ac:dyDescent="0.2">
      <c r="V3424" s="5"/>
    </row>
    <row r="3425" spans="22:22" x14ac:dyDescent="0.2">
      <c r="V3425" s="5"/>
    </row>
    <row r="3426" spans="22:22" x14ac:dyDescent="0.2">
      <c r="V3426" s="5"/>
    </row>
    <row r="3427" spans="22:22" x14ac:dyDescent="0.2">
      <c r="V3427" s="5"/>
    </row>
    <row r="3428" spans="22:22" x14ac:dyDescent="0.2">
      <c r="V3428" s="5"/>
    </row>
    <row r="3429" spans="22:22" x14ac:dyDescent="0.2">
      <c r="V3429" s="5"/>
    </row>
    <row r="3430" spans="22:22" x14ac:dyDescent="0.2">
      <c r="V3430" s="5"/>
    </row>
    <row r="3431" spans="22:22" x14ac:dyDescent="0.2">
      <c r="V3431" s="5"/>
    </row>
    <row r="3432" spans="22:22" x14ac:dyDescent="0.2">
      <c r="V3432" s="5"/>
    </row>
    <row r="3433" spans="22:22" x14ac:dyDescent="0.2">
      <c r="V3433" s="5"/>
    </row>
    <row r="3434" spans="22:22" x14ac:dyDescent="0.2">
      <c r="V3434" s="5"/>
    </row>
    <row r="3435" spans="22:22" x14ac:dyDescent="0.2">
      <c r="V3435" s="5"/>
    </row>
    <row r="3436" spans="22:22" x14ac:dyDescent="0.2">
      <c r="V3436" s="5"/>
    </row>
    <row r="3437" spans="22:22" x14ac:dyDescent="0.2">
      <c r="V3437" s="5"/>
    </row>
    <row r="3438" spans="22:22" x14ac:dyDescent="0.2">
      <c r="V3438" s="5"/>
    </row>
    <row r="3439" spans="22:22" x14ac:dyDescent="0.2">
      <c r="V3439" s="5"/>
    </row>
    <row r="3440" spans="22:22" x14ac:dyDescent="0.2">
      <c r="V3440" s="5"/>
    </row>
    <row r="3441" spans="22:22" x14ac:dyDescent="0.2">
      <c r="V3441" s="5"/>
    </row>
    <row r="3442" spans="22:22" x14ac:dyDescent="0.2">
      <c r="V3442" s="5"/>
    </row>
    <row r="3443" spans="22:22" x14ac:dyDescent="0.2">
      <c r="V3443" s="5"/>
    </row>
    <row r="3444" spans="22:22" x14ac:dyDescent="0.2">
      <c r="V3444" s="5"/>
    </row>
    <row r="3445" spans="22:22" x14ac:dyDescent="0.2">
      <c r="V3445" s="5"/>
    </row>
    <row r="3446" spans="22:22" x14ac:dyDescent="0.2">
      <c r="V3446" s="5"/>
    </row>
    <row r="3447" spans="22:22" x14ac:dyDescent="0.2">
      <c r="V3447" s="5"/>
    </row>
    <row r="3448" spans="22:22" x14ac:dyDescent="0.2">
      <c r="V3448" s="5"/>
    </row>
    <row r="3449" spans="22:22" x14ac:dyDescent="0.2">
      <c r="V3449" s="5"/>
    </row>
    <row r="3450" spans="22:22" x14ac:dyDescent="0.2">
      <c r="V3450" s="5"/>
    </row>
    <row r="3451" spans="22:22" x14ac:dyDescent="0.2">
      <c r="V3451" s="5"/>
    </row>
    <row r="3452" spans="22:22" x14ac:dyDescent="0.2">
      <c r="V3452" s="5"/>
    </row>
    <row r="3453" spans="22:22" x14ac:dyDescent="0.2">
      <c r="V3453" s="5"/>
    </row>
    <row r="3454" spans="22:22" x14ac:dyDescent="0.2">
      <c r="V3454" s="5"/>
    </row>
    <row r="3455" spans="22:22" x14ac:dyDescent="0.2">
      <c r="V3455" s="5"/>
    </row>
    <row r="3456" spans="22:22" x14ac:dyDescent="0.2">
      <c r="V3456" s="5"/>
    </row>
    <row r="3457" spans="22:22" x14ac:dyDescent="0.2">
      <c r="V3457" s="5"/>
    </row>
    <row r="3458" spans="22:22" x14ac:dyDescent="0.2">
      <c r="V3458" s="5"/>
    </row>
    <row r="3459" spans="22:22" x14ac:dyDescent="0.2">
      <c r="V3459" s="5"/>
    </row>
    <row r="3460" spans="22:22" x14ac:dyDescent="0.2">
      <c r="V3460" s="5"/>
    </row>
    <row r="3461" spans="22:22" x14ac:dyDescent="0.2">
      <c r="V3461" s="5"/>
    </row>
    <row r="3462" spans="22:22" x14ac:dyDescent="0.2">
      <c r="V3462" s="5"/>
    </row>
    <row r="3463" spans="22:22" x14ac:dyDescent="0.2">
      <c r="V3463" s="5"/>
    </row>
    <row r="3464" spans="22:22" x14ac:dyDescent="0.2">
      <c r="V3464" s="5"/>
    </row>
    <row r="3465" spans="22:22" x14ac:dyDescent="0.2">
      <c r="V3465" s="5"/>
    </row>
    <row r="3466" spans="22:22" x14ac:dyDescent="0.2">
      <c r="V3466" s="5"/>
    </row>
    <row r="3467" spans="22:22" x14ac:dyDescent="0.2">
      <c r="V3467" s="5"/>
    </row>
    <row r="3468" spans="22:22" x14ac:dyDescent="0.2">
      <c r="V3468" s="5"/>
    </row>
    <row r="3469" spans="22:22" x14ac:dyDescent="0.2">
      <c r="V3469" s="5"/>
    </row>
    <row r="3470" spans="22:22" x14ac:dyDescent="0.2">
      <c r="V3470" s="5"/>
    </row>
    <row r="3471" spans="22:22" x14ac:dyDescent="0.2">
      <c r="V3471" s="5"/>
    </row>
    <row r="3472" spans="22:22" x14ac:dyDescent="0.2">
      <c r="V3472" s="5"/>
    </row>
    <row r="3473" spans="22:22" x14ac:dyDescent="0.2">
      <c r="V3473" s="5"/>
    </row>
    <row r="3474" spans="22:22" x14ac:dyDescent="0.2">
      <c r="V3474" s="5"/>
    </row>
    <row r="3475" spans="22:22" x14ac:dyDescent="0.2">
      <c r="V3475" s="5"/>
    </row>
    <row r="3476" spans="22:22" x14ac:dyDescent="0.2">
      <c r="V3476" s="5"/>
    </row>
    <row r="3477" spans="22:22" x14ac:dyDescent="0.2">
      <c r="V3477" s="5"/>
    </row>
    <row r="3478" spans="22:22" x14ac:dyDescent="0.2">
      <c r="V3478" s="5"/>
    </row>
    <row r="3479" spans="22:22" x14ac:dyDescent="0.2">
      <c r="V3479" s="5"/>
    </row>
    <row r="3480" spans="22:22" x14ac:dyDescent="0.2">
      <c r="V3480" s="5"/>
    </row>
    <row r="3481" spans="22:22" x14ac:dyDescent="0.2">
      <c r="V3481" s="5"/>
    </row>
    <row r="3482" spans="22:22" x14ac:dyDescent="0.2">
      <c r="V3482" s="5"/>
    </row>
    <row r="3483" spans="22:22" x14ac:dyDescent="0.2">
      <c r="V3483" s="5"/>
    </row>
    <row r="3484" spans="22:22" x14ac:dyDescent="0.2">
      <c r="V3484" s="5"/>
    </row>
    <row r="3485" spans="22:22" x14ac:dyDescent="0.2">
      <c r="V3485" s="5"/>
    </row>
    <row r="3486" spans="22:22" x14ac:dyDescent="0.2">
      <c r="V3486" s="5"/>
    </row>
    <row r="3487" spans="22:22" x14ac:dyDescent="0.2">
      <c r="V3487" s="5"/>
    </row>
    <row r="3488" spans="22:22" x14ac:dyDescent="0.2">
      <c r="V3488" s="5"/>
    </row>
    <row r="3489" spans="22:22" x14ac:dyDescent="0.2">
      <c r="V3489" s="5"/>
    </row>
    <row r="3490" spans="22:22" x14ac:dyDescent="0.2">
      <c r="V3490" s="5"/>
    </row>
    <row r="3491" spans="22:22" x14ac:dyDescent="0.2">
      <c r="V3491" s="5"/>
    </row>
    <row r="3492" spans="22:22" x14ac:dyDescent="0.2">
      <c r="V3492" s="5"/>
    </row>
    <row r="3493" spans="22:22" x14ac:dyDescent="0.2">
      <c r="V3493" s="5"/>
    </row>
    <row r="3494" spans="22:22" x14ac:dyDescent="0.2">
      <c r="V3494" s="5"/>
    </row>
    <row r="3495" spans="22:22" x14ac:dyDescent="0.2">
      <c r="V3495" s="5"/>
    </row>
    <row r="3496" spans="22:22" x14ac:dyDescent="0.2">
      <c r="V3496" s="5"/>
    </row>
    <row r="3497" spans="22:22" x14ac:dyDescent="0.2">
      <c r="V3497" s="5"/>
    </row>
    <row r="3498" spans="22:22" x14ac:dyDescent="0.2">
      <c r="V3498" s="5"/>
    </row>
    <row r="3499" spans="22:22" x14ac:dyDescent="0.2">
      <c r="V3499" s="5"/>
    </row>
    <row r="3500" spans="22:22" x14ac:dyDescent="0.2">
      <c r="V3500" s="5"/>
    </row>
    <row r="3501" spans="22:22" x14ac:dyDescent="0.2">
      <c r="V3501" s="5"/>
    </row>
    <row r="3502" spans="22:22" x14ac:dyDescent="0.2">
      <c r="V3502" s="5"/>
    </row>
    <row r="3503" spans="22:22" x14ac:dyDescent="0.2">
      <c r="V3503" s="5"/>
    </row>
    <row r="3504" spans="22:22" x14ac:dyDescent="0.2">
      <c r="V3504" s="5"/>
    </row>
    <row r="3505" spans="22:22" x14ac:dyDescent="0.2">
      <c r="V3505" s="5"/>
    </row>
    <row r="3506" spans="22:22" x14ac:dyDescent="0.2">
      <c r="V3506" s="5"/>
    </row>
    <row r="3507" spans="22:22" x14ac:dyDescent="0.2">
      <c r="V3507" s="5"/>
    </row>
    <row r="3508" spans="22:22" x14ac:dyDescent="0.2">
      <c r="V3508" s="5"/>
    </row>
    <row r="3509" spans="22:22" x14ac:dyDescent="0.2">
      <c r="V3509" s="5"/>
    </row>
    <row r="3510" spans="22:22" x14ac:dyDescent="0.2">
      <c r="V3510" s="5"/>
    </row>
    <row r="3511" spans="22:22" x14ac:dyDescent="0.2">
      <c r="V3511" s="5"/>
    </row>
    <row r="3512" spans="22:22" x14ac:dyDescent="0.2">
      <c r="V3512" s="5"/>
    </row>
    <row r="3513" spans="22:22" x14ac:dyDescent="0.2">
      <c r="V3513" s="5"/>
    </row>
    <row r="3514" spans="22:22" x14ac:dyDescent="0.2">
      <c r="V3514" s="5"/>
    </row>
    <row r="3515" spans="22:22" x14ac:dyDescent="0.2">
      <c r="V3515" s="5"/>
    </row>
    <row r="3516" spans="22:22" x14ac:dyDescent="0.2">
      <c r="V3516" s="5"/>
    </row>
    <row r="3517" spans="22:22" x14ac:dyDescent="0.2">
      <c r="V3517" s="5"/>
    </row>
    <row r="3518" spans="22:22" x14ac:dyDescent="0.2">
      <c r="V3518" s="5"/>
    </row>
    <row r="3519" spans="22:22" x14ac:dyDescent="0.2">
      <c r="V3519" s="5"/>
    </row>
    <row r="3520" spans="22:22" x14ac:dyDescent="0.2">
      <c r="V3520" s="5"/>
    </row>
    <row r="3521" spans="22:22" x14ac:dyDescent="0.2">
      <c r="V3521" s="5"/>
    </row>
    <row r="3522" spans="22:22" x14ac:dyDescent="0.2">
      <c r="V3522" s="5"/>
    </row>
    <row r="3523" spans="22:22" x14ac:dyDescent="0.2">
      <c r="V3523" s="5"/>
    </row>
    <row r="3524" spans="22:22" x14ac:dyDescent="0.2">
      <c r="V3524" s="5"/>
    </row>
    <row r="3525" spans="22:22" x14ac:dyDescent="0.2">
      <c r="V3525" s="5"/>
    </row>
    <row r="3526" spans="22:22" x14ac:dyDescent="0.2">
      <c r="V3526" s="5"/>
    </row>
    <row r="3527" spans="22:22" x14ac:dyDescent="0.2">
      <c r="V3527" s="5"/>
    </row>
    <row r="3528" spans="22:22" x14ac:dyDescent="0.2">
      <c r="V3528" s="5"/>
    </row>
    <row r="3529" spans="22:22" x14ac:dyDescent="0.2">
      <c r="V3529" s="5"/>
    </row>
    <row r="3530" spans="22:22" x14ac:dyDescent="0.2">
      <c r="V3530" s="5"/>
    </row>
    <row r="3531" spans="22:22" x14ac:dyDescent="0.2">
      <c r="V3531" s="5"/>
    </row>
    <row r="3532" spans="22:22" x14ac:dyDescent="0.2">
      <c r="V3532" s="5"/>
    </row>
    <row r="3533" spans="22:22" x14ac:dyDescent="0.2">
      <c r="V3533" s="5"/>
    </row>
    <row r="3534" spans="22:22" x14ac:dyDescent="0.2">
      <c r="V3534" s="5"/>
    </row>
    <row r="3535" spans="22:22" x14ac:dyDescent="0.2">
      <c r="V3535" s="5"/>
    </row>
    <row r="3536" spans="22:22" x14ac:dyDescent="0.2">
      <c r="V3536" s="5"/>
    </row>
    <row r="3537" spans="22:22" x14ac:dyDescent="0.2">
      <c r="V3537" s="5"/>
    </row>
    <row r="3538" spans="22:22" x14ac:dyDescent="0.2">
      <c r="V3538" s="5"/>
    </row>
    <row r="3539" spans="22:22" x14ac:dyDescent="0.2">
      <c r="V3539" s="5"/>
    </row>
    <row r="3540" spans="22:22" x14ac:dyDescent="0.2">
      <c r="V3540" s="5"/>
    </row>
    <row r="3541" spans="22:22" x14ac:dyDescent="0.2">
      <c r="V3541" s="5"/>
    </row>
    <row r="3542" spans="22:22" x14ac:dyDescent="0.2">
      <c r="V3542" s="5"/>
    </row>
    <row r="3543" spans="22:22" x14ac:dyDescent="0.2">
      <c r="V3543" s="5"/>
    </row>
    <row r="3544" spans="22:22" x14ac:dyDescent="0.2">
      <c r="V3544" s="5"/>
    </row>
    <row r="3545" spans="22:22" x14ac:dyDescent="0.2">
      <c r="V3545" s="5"/>
    </row>
    <row r="3546" spans="22:22" x14ac:dyDescent="0.2">
      <c r="V3546" s="5"/>
    </row>
    <row r="3547" spans="22:22" x14ac:dyDescent="0.2">
      <c r="V3547" s="5"/>
    </row>
    <row r="3548" spans="22:22" x14ac:dyDescent="0.2">
      <c r="V3548" s="5"/>
    </row>
    <row r="3549" spans="22:22" x14ac:dyDescent="0.2">
      <c r="V3549" s="5"/>
    </row>
    <row r="3550" spans="22:22" x14ac:dyDescent="0.2">
      <c r="V3550" s="5"/>
    </row>
    <row r="3551" spans="22:22" x14ac:dyDescent="0.2">
      <c r="V3551" s="5"/>
    </row>
    <row r="3552" spans="22:22" x14ac:dyDescent="0.2">
      <c r="V3552" s="5"/>
    </row>
    <row r="3553" spans="22:22" x14ac:dyDescent="0.2">
      <c r="V3553" s="5"/>
    </row>
    <row r="3554" spans="22:22" x14ac:dyDescent="0.2">
      <c r="V3554" s="5"/>
    </row>
    <row r="3555" spans="22:22" x14ac:dyDescent="0.2">
      <c r="V3555" s="5"/>
    </row>
    <row r="3556" spans="22:22" x14ac:dyDescent="0.2">
      <c r="V3556" s="5"/>
    </row>
    <row r="3557" spans="22:22" x14ac:dyDescent="0.2">
      <c r="V3557" s="5"/>
    </row>
    <row r="3558" spans="22:22" x14ac:dyDescent="0.2">
      <c r="V3558" s="5"/>
    </row>
    <row r="3559" spans="22:22" x14ac:dyDescent="0.2">
      <c r="V3559" s="5"/>
    </row>
    <row r="3560" spans="22:22" x14ac:dyDescent="0.2">
      <c r="V3560" s="5"/>
    </row>
    <row r="3561" spans="22:22" x14ac:dyDescent="0.2">
      <c r="V3561" s="5"/>
    </row>
    <row r="3562" spans="22:22" x14ac:dyDescent="0.2">
      <c r="V3562" s="5"/>
    </row>
    <row r="3563" spans="22:22" x14ac:dyDescent="0.2">
      <c r="V3563" s="5"/>
    </row>
    <row r="3564" spans="22:22" x14ac:dyDescent="0.2">
      <c r="V3564" s="5"/>
    </row>
    <row r="3565" spans="22:22" x14ac:dyDescent="0.2">
      <c r="V3565" s="5"/>
    </row>
    <row r="3566" spans="22:22" x14ac:dyDescent="0.2">
      <c r="V3566" s="5"/>
    </row>
    <row r="3567" spans="22:22" x14ac:dyDescent="0.2">
      <c r="V3567" s="5"/>
    </row>
    <row r="3568" spans="22:22" x14ac:dyDescent="0.2">
      <c r="V3568" s="5"/>
    </row>
    <row r="3569" spans="22:22" x14ac:dyDescent="0.2">
      <c r="V3569" s="5"/>
    </row>
    <row r="3570" spans="22:22" x14ac:dyDescent="0.2">
      <c r="V3570" s="5"/>
    </row>
    <row r="3571" spans="22:22" x14ac:dyDescent="0.2">
      <c r="V3571" s="5"/>
    </row>
    <row r="3572" spans="22:22" x14ac:dyDescent="0.2">
      <c r="V3572" s="5"/>
    </row>
    <row r="3573" spans="22:22" x14ac:dyDescent="0.2">
      <c r="V3573" s="5"/>
    </row>
    <row r="3574" spans="22:22" x14ac:dyDescent="0.2">
      <c r="V3574" s="5"/>
    </row>
    <row r="3575" spans="22:22" x14ac:dyDescent="0.2">
      <c r="V3575" s="5"/>
    </row>
    <row r="3576" spans="22:22" x14ac:dyDescent="0.2">
      <c r="V3576" s="5"/>
    </row>
    <row r="3577" spans="22:22" x14ac:dyDescent="0.2">
      <c r="V3577" s="5"/>
    </row>
    <row r="3578" spans="22:22" x14ac:dyDescent="0.2">
      <c r="V3578" s="5"/>
    </row>
    <row r="3579" spans="22:22" x14ac:dyDescent="0.2">
      <c r="V3579" s="5"/>
    </row>
    <row r="3580" spans="22:22" x14ac:dyDescent="0.2">
      <c r="V3580" s="5"/>
    </row>
    <row r="3581" spans="22:22" x14ac:dyDescent="0.2">
      <c r="V3581" s="5"/>
    </row>
    <row r="3582" spans="22:22" x14ac:dyDescent="0.2">
      <c r="V3582" s="5"/>
    </row>
    <row r="3583" spans="22:22" x14ac:dyDescent="0.2">
      <c r="V3583" s="5"/>
    </row>
    <row r="3584" spans="22:22" x14ac:dyDescent="0.2">
      <c r="V3584" s="5"/>
    </row>
    <row r="3585" spans="22:22" x14ac:dyDescent="0.2">
      <c r="V3585" s="5"/>
    </row>
    <row r="3586" spans="22:22" x14ac:dyDescent="0.2">
      <c r="V3586" s="5"/>
    </row>
    <row r="3587" spans="22:22" x14ac:dyDescent="0.2">
      <c r="V3587" s="5"/>
    </row>
    <row r="3588" spans="22:22" x14ac:dyDescent="0.2">
      <c r="V3588" s="5"/>
    </row>
    <row r="3589" spans="22:22" x14ac:dyDescent="0.2">
      <c r="V3589" s="5"/>
    </row>
    <row r="3590" spans="22:22" x14ac:dyDescent="0.2">
      <c r="V3590" s="5"/>
    </row>
    <row r="3591" spans="22:22" x14ac:dyDescent="0.2">
      <c r="V3591" s="5"/>
    </row>
    <row r="3592" spans="22:22" x14ac:dyDescent="0.2">
      <c r="V3592" s="5"/>
    </row>
    <row r="3593" spans="22:22" x14ac:dyDescent="0.2">
      <c r="V3593" s="5"/>
    </row>
    <row r="3594" spans="22:22" x14ac:dyDescent="0.2">
      <c r="V3594" s="5"/>
    </row>
    <row r="3595" spans="22:22" x14ac:dyDescent="0.2">
      <c r="V3595" s="5"/>
    </row>
    <row r="3596" spans="22:22" x14ac:dyDescent="0.2">
      <c r="V3596" s="5"/>
    </row>
    <row r="3597" spans="22:22" x14ac:dyDescent="0.2">
      <c r="V3597" s="5"/>
    </row>
    <row r="3598" spans="22:22" x14ac:dyDescent="0.2">
      <c r="V3598" s="5"/>
    </row>
    <row r="3599" spans="22:22" x14ac:dyDescent="0.2">
      <c r="V3599" s="5"/>
    </row>
    <row r="3600" spans="22:22" x14ac:dyDescent="0.2">
      <c r="V3600" s="5"/>
    </row>
    <row r="3601" spans="22:22" x14ac:dyDescent="0.2">
      <c r="V3601" s="5"/>
    </row>
    <row r="3602" spans="22:22" x14ac:dyDescent="0.2">
      <c r="V3602" s="5"/>
    </row>
    <row r="3603" spans="22:22" x14ac:dyDescent="0.2">
      <c r="V3603" s="5"/>
    </row>
    <row r="3604" spans="22:22" x14ac:dyDescent="0.2">
      <c r="V3604" s="5"/>
    </row>
    <row r="3605" spans="22:22" x14ac:dyDescent="0.2">
      <c r="V3605" s="5"/>
    </row>
    <row r="3606" spans="22:22" x14ac:dyDescent="0.2">
      <c r="V3606" s="5"/>
    </row>
    <row r="3607" spans="22:22" x14ac:dyDescent="0.2">
      <c r="V3607" s="5"/>
    </row>
    <row r="3608" spans="22:22" x14ac:dyDescent="0.2">
      <c r="V3608" s="5"/>
    </row>
    <row r="3609" spans="22:22" x14ac:dyDescent="0.2">
      <c r="V3609" s="5"/>
    </row>
    <row r="3610" spans="22:22" x14ac:dyDescent="0.2">
      <c r="V3610" s="5"/>
    </row>
    <row r="3611" spans="22:22" x14ac:dyDescent="0.2">
      <c r="V3611" s="5"/>
    </row>
    <row r="3612" spans="22:22" x14ac:dyDescent="0.2">
      <c r="V3612" s="5"/>
    </row>
    <row r="3613" spans="22:22" x14ac:dyDescent="0.2">
      <c r="V3613" s="5"/>
    </row>
    <row r="3614" spans="22:22" x14ac:dyDescent="0.2">
      <c r="V3614" s="5"/>
    </row>
    <row r="3615" spans="22:22" x14ac:dyDescent="0.2">
      <c r="V3615" s="5"/>
    </row>
    <row r="3616" spans="22:22" x14ac:dyDescent="0.2">
      <c r="V3616" s="5"/>
    </row>
    <row r="3617" spans="22:22" x14ac:dyDescent="0.2">
      <c r="V3617" s="5"/>
    </row>
    <row r="3618" spans="22:22" x14ac:dyDescent="0.2">
      <c r="V3618" s="5"/>
    </row>
    <row r="3619" spans="22:22" x14ac:dyDescent="0.2">
      <c r="V3619" s="5"/>
    </row>
    <row r="3620" spans="22:22" x14ac:dyDescent="0.2">
      <c r="V3620" s="5"/>
    </row>
    <row r="3621" spans="22:22" x14ac:dyDescent="0.2">
      <c r="V3621" s="5"/>
    </row>
    <row r="3622" spans="22:22" x14ac:dyDescent="0.2">
      <c r="V3622" s="5"/>
    </row>
    <row r="3623" spans="22:22" x14ac:dyDescent="0.2">
      <c r="V3623" s="5"/>
    </row>
    <row r="3624" spans="22:22" x14ac:dyDescent="0.2">
      <c r="V3624" s="5"/>
    </row>
    <row r="3625" spans="22:22" x14ac:dyDescent="0.2">
      <c r="V3625" s="5"/>
    </row>
    <row r="3626" spans="22:22" x14ac:dyDescent="0.2">
      <c r="V3626" s="5"/>
    </row>
    <row r="3627" spans="22:22" x14ac:dyDescent="0.2">
      <c r="V3627" s="5"/>
    </row>
    <row r="3628" spans="22:22" x14ac:dyDescent="0.2">
      <c r="V3628" s="5"/>
    </row>
    <row r="3629" spans="22:22" x14ac:dyDescent="0.2">
      <c r="V3629" s="5"/>
    </row>
    <row r="3630" spans="22:22" x14ac:dyDescent="0.2">
      <c r="V3630" s="5"/>
    </row>
    <row r="3631" spans="22:22" x14ac:dyDescent="0.2">
      <c r="V3631" s="5"/>
    </row>
    <row r="3632" spans="22:22" x14ac:dyDescent="0.2">
      <c r="V3632" s="5"/>
    </row>
    <row r="3633" spans="22:22" x14ac:dyDescent="0.2">
      <c r="V3633" s="5"/>
    </row>
    <row r="3634" spans="22:22" x14ac:dyDescent="0.2">
      <c r="V3634" s="5"/>
    </row>
    <row r="3635" spans="22:22" x14ac:dyDescent="0.2">
      <c r="V3635" s="5"/>
    </row>
    <row r="3636" spans="22:22" x14ac:dyDescent="0.2">
      <c r="V3636" s="5"/>
    </row>
    <row r="3637" spans="22:22" x14ac:dyDescent="0.2">
      <c r="V3637" s="5"/>
    </row>
    <row r="3638" spans="22:22" x14ac:dyDescent="0.2">
      <c r="V3638" s="5"/>
    </row>
    <row r="3639" spans="22:22" x14ac:dyDescent="0.2">
      <c r="V3639" s="5"/>
    </row>
    <row r="3640" spans="22:22" x14ac:dyDescent="0.2">
      <c r="V3640" s="5"/>
    </row>
    <row r="3641" spans="22:22" x14ac:dyDescent="0.2">
      <c r="V3641" s="5"/>
    </row>
    <row r="3642" spans="22:22" x14ac:dyDescent="0.2">
      <c r="V3642" s="5"/>
    </row>
    <row r="3643" spans="22:22" x14ac:dyDescent="0.2">
      <c r="V3643" s="5"/>
    </row>
    <row r="3644" spans="22:22" x14ac:dyDescent="0.2">
      <c r="V3644" s="5"/>
    </row>
    <row r="3645" spans="22:22" x14ac:dyDescent="0.2">
      <c r="V3645" s="5"/>
    </row>
    <row r="3646" spans="22:22" x14ac:dyDescent="0.2">
      <c r="V3646" s="5"/>
    </row>
    <row r="3647" spans="22:22" x14ac:dyDescent="0.2">
      <c r="V3647" s="5"/>
    </row>
    <row r="3648" spans="22:22" x14ac:dyDescent="0.2">
      <c r="V3648" s="5"/>
    </row>
    <row r="3649" spans="22:22" x14ac:dyDescent="0.2">
      <c r="V3649" s="5"/>
    </row>
    <row r="3650" spans="22:22" x14ac:dyDescent="0.2">
      <c r="V3650" s="5"/>
    </row>
    <row r="3651" spans="22:22" x14ac:dyDescent="0.2">
      <c r="V3651" s="5"/>
    </row>
    <row r="3652" spans="22:22" x14ac:dyDescent="0.2">
      <c r="V3652" s="5"/>
    </row>
    <row r="3653" spans="22:22" x14ac:dyDescent="0.2">
      <c r="V3653" s="5"/>
    </row>
    <row r="3654" spans="22:22" x14ac:dyDescent="0.2">
      <c r="V3654" s="5"/>
    </row>
    <row r="3655" spans="22:22" x14ac:dyDescent="0.2">
      <c r="V3655" s="5"/>
    </row>
    <row r="3656" spans="22:22" x14ac:dyDescent="0.2">
      <c r="V3656" s="5"/>
    </row>
    <row r="3657" spans="22:22" x14ac:dyDescent="0.2">
      <c r="V3657" s="5"/>
    </row>
    <row r="3658" spans="22:22" x14ac:dyDescent="0.2">
      <c r="V3658" s="5"/>
    </row>
    <row r="3659" spans="22:22" x14ac:dyDescent="0.2">
      <c r="V3659" s="5"/>
    </row>
    <row r="3660" spans="22:22" x14ac:dyDescent="0.2">
      <c r="V3660" s="5"/>
    </row>
    <row r="3661" spans="22:22" x14ac:dyDescent="0.2">
      <c r="V3661" s="5"/>
    </row>
    <row r="3662" spans="22:22" x14ac:dyDescent="0.2">
      <c r="V3662" s="5"/>
    </row>
    <row r="3663" spans="22:22" x14ac:dyDescent="0.2">
      <c r="V3663" s="5"/>
    </row>
    <row r="3664" spans="22:22" x14ac:dyDescent="0.2">
      <c r="V3664" s="5"/>
    </row>
    <row r="3665" spans="22:22" x14ac:dyDescent="0.2">
      <c r="V3665" s="5"/>
    </row>
    <row r="3666" spans="22:22" x14ac:dyDescent="0.2">
      <c r="V3666" s="5"/>
    </row>
    <row r="3667" spans="22:22" x14ac:dyDescent="0.2">
      <c r="V3667" s="5"/>
    </row>
    <row r="3668" spans="22:22" x14ac:dyDescent="0.2">
      <c r="V3668" s="5"/>
    </row>
    <row r="3669" spans="22:22" x14ac:dyDescent="0.2">
      <c r="V3669" s="5"/>
    </row>
    <row r="3670" spans="22:22" x14ac:dyDescent="0.2">
      <c r="V3670" s="5"/>
    </row>
    <row r="3671" spans="22:22" x14ac:dyDescent="0.2">
      <c r="V3671" s="5"/>
    </row>
    <row r="3672" spans="22:22" x14ac:dyDescent="0.2">
      <c r="V3672" s="5"/>
    </row>
    <row r="3673" spans="22:22" x14ac:dyDescent="0.2">
      <c r="V3673" s="5"/>
    </row>
    <row r="3674" spans="22:22" x14ac:dyDescent="0.2">
      <c r="V3674" s="5"/>
    </row>
    <row r="3675" spans="22:22" x14ac:dyDescent="0.2">
      <c r="V3675" s="5"/>
    </row>
    <row r="3676" spans="22:22" x14ac:dyDescent="0.2">
      <c r="V3676" s="5"/>
    </row>
    <row r="3677" spans="22:22" x14ac:dyDescent="0.2">
      <c r="V3677" s="5"/>
    </row>
    <row r="3678" spans="22:22" x14ac:dyDescent="0.2">
      <c r="V3678" s="5"/>
    </row>
    <row r="3679" spans="22:22" x14ac:dyDescent="0.2">
      <c r="V3679" s="5"/>
    </row>
    <row r="3680" spans="22:22" x14ac:dyDescent="0.2">
      <c r="V3680" s="5"/>
    </row>
    <row r="3681" spans="22:22" x14ac:dyDescent="0.2">
      <c r="V3681" s="5"/>
    </row>
    <row r="3682" spans="22:22" x14ac:dyDescent="0.2">
      <c r="V3682" s="5"/>
    </row>
    <row r="3683" spans="22:22" x14ac:dyDescent="0.2">
      <c r="V3683" s="5"/>
    </row>
    <row r="3684" spans="22:22" x14ac:dyDescent="0.2">
      <c r="V3684" s="5"/>
    </row>
    <row r="3685" spans="22:22" x14ac:dyDescent="0.2">
      <c r="V3685" s="5"/>
    </row>
    <row r="3686" spans="22:22" x14ac:dyDescent="0.2">
      <c r="V3686" s="5"/>
    </row>
    <row r="3687" spans="22:22" x14ac:dyDescent="0.2">
      <c r="V3687" s="5"/>
    </row>
    <row r="3688" spans="22:22" x14ac:dyDescent="0.2">
      <c r="V3688" s="5"/>
    </row>
    <row r="3689" spans="22:22" x14ac:dyDescent="0.2">
      <c r="V3689" s="5"/>
    </row>
    <row r="3690" spans="22:22" x14ac:dyDescent="0.2">
      <c r="V3690" s="5"/>
    </row>
    <row r="3691" spans="22:22" x14ac:dyDescent="0.2">
      <c r="V3691" s="5"/>
    </row>
    <row r="3692" spans="22:22" x14ac:dyDescent="0.2">
      <c r="V3692" s="5"/>
    </row>
    <row r="3693" spans="22:22" x14ac:dyDescent="0.2">
      <c r="V3693" s="5"/>
    </row>
    <row r="3694" spans="22:22" x14ac:dyDescent="0.2">
      <c r="V3694" s="5"/>
    </row>
    <row r="3695" spans="22:22" x14ac:dyDescent="0.2">
      <c r="V3695" s="5"/>
    </row>
    <row r="3696" spans="22:22" x14ac:dyDescent="0.2">
      <c r="V3696" s="5"/>
    </row>
    <row r="3697" spans="22:22" x14ac:dyDescent="0.2">
      <c r="V3697" s="5"/>
    </row>
    <row r="3698" spans="22:22" x14ac:dyDescent="0.2">
      <c r="V3698" s="5"/>
    </row>
    <row r="3699" spans="22:22" x14ac:dyDescent="0.2">
      <c r="V3699" s="5"/>
    </row>
    <row r="3700" spans="22:22" x14ac:dyDescent="0.2">
      <c r="V3700" s="5"/>
    </row>
    <row r="3701" spans="22:22" x14ac:dyDescent="0.2">
      <c r="V3701" s="5"/>
    </row>
    <row r="3702" spans="22:22" x14ac:dyDescent="0.2">
      <c r="V3702" s="5"/>
    </row>
    <row r="3703" spans="22:22" x14ac:dyDescent="0.2">
      <c r="V3703" s="5"/>
    </row>
    <row r="3704" spans="22:22" x14ac:dyDescent="0.2">
      <c r="V3704" s="5"/>
    </row>
    <row r="3705" spans="22:22" x14ac:dyDescent="0.2">
      <c r="V3705" s="5"/>
    </row>
    <row r="3706" spans="22:22" x14ac:dyDescent="0.2">
      <c r="V3706" s="5"/>
    </row>
    <row r="3707" spans="22:22" x14ac:dyDescent="0.2">
      <c r="V3707" s="5"/>
    </row>
    <row r="3708" spans="22:22" x14ac:dyDescent="0.2">
      <c r="V3708" s="5"/>
    </row>
    <row r="3709" spans="22:22" x14ac:dyDescent="0.2">
      <c r="V3709" s="5"/>
    </row>
    <row r="3710" spans="22:22" x14ac:dyDescent="0.2">
      <c r="V3710" s="5"/>
    </row>
    <row r="3711" spans="22:22" x14ac:dyDescent="0.2">
      <c r="V3711" s="5"/>
    </row>
    <row r="3712" spans="22:22" x14ac:dyDescent="0.2">
      <c r="V3712" s="5"/>
    </row>
    <row r="3713" spans="22:22" x14ac:dyDescent="0.2">
      <c r="V3713" s="5"/>
    </row>
    <row r="3714" spans="22:22" x14ac:dyDescent="0.2">
      <c r="V3714" s="5"/>
    </row>
    <row r="3715" spans="22:22" x14ac:dyDescent="0.2">
      <c r="V3715" s="5"/>
    </row>
    <row r="3716" spans="22:22" x14ac:dyDescent="0.2">
      <c r="V3716" s="5"/>
    </row>
    <row r="3717" spans="22:22" x14ac:dyDescent="0.2">
      <c r="V3717" s="5"/>
    </row>
    <row r="3718" spans="22:22" x14ac:dyDescent="0.2">
      <c r="V3718" s="5"/>
    </row>
    <row r="3719" spans="22:22" x14ac:dyDescent="0.2">
      <c r="V3719" s="5"/>
    </row>
    <row r="3720" spans="22:22" x14ac:dyDescent="0.2">
      <c r="V3720" s="5"/>
    </row>
    <row r="3721" spans="22:22" x14ac:dyDescent="0.2">
      <c r="V3721" s="5"/>
    </row>
    <row r="3722" spans="22:22" x14ac:dyDescent="0.2">
      <c r="V3722" s="5"/>
    </row>
    <row r="3723" spans="22:22" x14ac:dyDescent="0.2">
      <c r="V3723" s="5"/>
    </row>
    <row r="3724" spans="22:22" x14ac:dyDescent="0.2">
      <c r="V3724" s="5"/>
    </row>
    <row r="3725" spans="22:22" x14ac:dyDescent="0.2">
      <c r="V3725" s="5"/>
    </row>
    <row r="3726" spans="22:22" x14ac:dyDescent="0.2">
      <c r="V3726" s="5"/>
    </row>
    <row r="3727" spans="22:22" x14ac:dyDescent="0.2">
      <c r="V3727" s="5"/>
    </row>
    <row r="3728" spans="22:22" x14ac:dyDescent="0.2">
      <c r="V3728" s="5"/>
    </row>
    <row r="3729" spans="22:22" x14ac:dyDescent="0.2">
      <c r="V3729" s="5"/>
    </row>
    <row r="3730" spans="22:22" x14ac:dyDescent="0.2">
      <c r="V3730" s="5"/>
    </row>
    <row r="3731" spans="22:22" x14ac:dyDescent="0.2">
      <c r="V3731" s="5"/>
    </row>
    <row r="3732" spans="22:22" x14ac:dyDescent="0.2">
      <c r="V3732" s="5"/>
    </row>
    <row r="3733" spans="22:22" x14ac:dyDescent="0.2">
      <c r="V3733" s="5"/>
    </row>
    <row r="3734" spans="22:22" x14ac:dyDescent="0.2">
      <c r="V3734" s="5"/>
    </row>
    <row r="3735" spans="22:22" x14ac:dyDescent="0.2">
      <c r="V3735" s="5"/>
    </row>
    <row r="3736" spans="22:22" x14ac:dyDescent="0.2">
      <c r="V3736" s="5"/>
    </row>
    <row r="3737" spans="22:22" x14ac:dyDescent="0.2">
      <c r="V3737" s="5"/>
    </row>
    <row r="3738" spans="22:22" x14ac:dyDescent="0.2">
      <c r="V3738" s="5"/>
    </row>
    <row r="3739" spans="22:22" x14ac:dyDescent="0.2">
      <c r="V3739" s="5"/>
    </row>
    <row r="3740" spans="22:22" x14ac:dyDescent="0.2">
      <c r="V3740" s="5"/>
    </row>
    <row r="3741" spans="22:22" x14ac:dyDescent="0.2">
      <c r="V3741" s="5"/>
    </row>
    <row r="3742" spans="22:22" x14ac:dyDescent="0.2">
      <c r="V3742" s="5"/>
    </row>
    <row r="3743" spans="22:22" x14ac:dyDescent="0.2">
      <c r="V3743" s="5"/>
    </row>
    <row r="3744" spans="22:22" x14ac:dyDescent="0.2">
      <c r="V3744" s="5"/>
    </row>
    <row r="3745" spans="22:22" x14ac:dyDescent="0.2">
      <c r="V3745" s="5"/>
    </row>
    <row r="3746" spans="22:22" x14ac:dyDescent="0.2">
      <c r="V3746" s="5"/>
    </row>
    <row r="3747" spans="22:22" x14ac:dyDescent="0.2">
      <c r="V3747" s="5"/>
    </row>
    <row r="3748" spans="22:22" x14ac:dyDescent="0.2">
      <c r="V3748" s="5"/>
    </row>
    <row r="3749" spans="22:22" x14ac:dyDescent="0.2">
      <c r="V3749" s="5"/>
    </row>
    <row r="3750" spans="22:22" x14ac:dyDescent="0.2">
      <c r="V3750" s="5"/>
    </row>
    <row r="3751" spans="22:22" x14ac:dyDescent="0.2">
      <c r="V3751" s="5"/>
    </row>
    <row r="3752" spans="22:22" x14ac:dyDescent="0.2">
      <c r="V3752" s="5"/>
    </row>
    <row r="3753" spans="22:22" x14ac:dyDescent="0.2">
      <c r="V3753" s="5"/>
    </row>
    <row r="3754" spans="22:22" x14ac:dyDescent="0.2">
      <c r="V3754" s="5"/>
    </row>
    <row r="3755" spans="22:22" x14ac:dyDescent="0.2">
      <c r="V3755" s="5"/>
    </row>
    <row r="3756" spans="22:22" x14ac:dyDescent="0.2">
      <c r="V3756" s="5"/>
    </row>
    <row r="3757" spans="22:22" x14ac:dyDescent="0.2">
      <c r="V3757" s="5"/>
    </row>
    <row r="3758" spans="22:22" x14ac:dyDescent="0.2">
      <c r="V3758" s="5"/>
    </row>
    <row r="3759" spans="22:22" x14ac:dyDescent="0.2">
      <c r="V3759" s="5"/>
    </row>
    <row r="3760" spans="22:22" x14ac:dyDescent="0.2">
      <c r="V3760" s="5"/>
    </row>
    <row r="3761" spans="22:22" x14ac:dyDescent="0.2">
      <c r="V3761" s="5"/>
    </row>
    <row r="3762" spans="22:22" x14ac:dyDescent="0.2">
      <c r="V3762" s="5"/>
    </row>
    <row r="3763" spans="22:22" x14ac:dyDescent="0.2">
      <c r="V3763" s="5"/>
    </row>
    <row r="3764" spans="22:22" x14ac:dyDescent="0.2">
      <c r="V3764" s="5"/>
    </row>
    <row r="3765" spans="22:22" x14ac:dyDescent="0.2">
      <c r="V3765" s="5"/>
    </row>
    <row r="3766" spans="22:22" x14ac:dyDescent="0.2">
      <c r="V3766" s="5"/>
    </row>
    <row r="3767" spans="22:22" x14ac:dyDescent="0.2">
      <c r="V3767" s="5"/>
    </row>
    <row r="3768" spans="22:22" x14ac:dyDescent="0.2">
      <c r="V3768" s="5"/>
    </row>
    <row r="3769" spans="22:22" x14ac:dyDescent="0.2">
      <c r="V3769" s="5"/>
    </row>
    <row r="3770" spans="22:22" x14ac:dyDescent="0.2">
      <c r="V3770" s="5"/>
    </row>
    <row r="3771" spans="22:22" x14ac:dyDescent="0.2">
      <c r="V3771" s="5"/>
    </row>
    <row r="3772" spans="22:22" x14ac:dyDescent="0.2">
      <c r="V3772" s="5"/>
    </row>
    <row r="3773" spans="22:22" x14ac:dyDescent="0.2">
      <c r="V3773" s="5"/>
    </row>
    <row r="3774" spans="22:22" x14ac:dyDescent="0.2">
      <c r="V3774" s="5"/>
    </row>
    <row r="3775" spans="22:22" x14ac:dyDescent="0.2">
      <c r="V3775" s="5"/>
    </row>
    <row r="3776" spans="22:22" x14ac:dyDescent="0.2">
      <c r="V3776" s="5"/>
    </row>
    <row r="3777" spans="22:22" x14ac:dyDescent="0.2">
      <c r="V3777" s="5"/>
    </row>
    <row r="3778" spans="22:22" x14ac:dyDescent="0.2">
      <c r="V3778" s="5"/>
    </row>
    <row r="3779" spans="22:22" x14ac:dyDescent="0.2">
      <c r="V3779" s="5"/>
    </row>
    <row r="3780" spans="22:22" x14ac:dyDescent="0.2">
      <c r="V3780" s="5"/>
    </row>
    <row r="3781" spans="22:22" x14ac:dyDescent="0.2">
      <c r="V3781" s="5"/>
    </row>
    <row r="3782" spans="22:22" x14ac:dyDescent="0.2">
      <c r="V3782" s="5"/>
    </row>
    <row r="3783" spans="22:22" x14ac:dyDescent="0.2">
      <c r="V3783" s="5"/>
    </row>
    <row r="3784" spans="22:22" x14ac:dyDescent="0.2">
      <c r="V3784" s="5"/>
    </row>
    <row r="3785" spans="22:22" x14ac:dyDescent="0.2">
      <c r="V3785" s="5"/>
    </row>
    <row r="3786" spans="22:22" x14ac:dyDescent="0.2">
      <c r="V3786" s="5"/>
    </row>
    <row r="3787" spans="22:22" x14ac:dyDescent="0.2">
      <c r="V3787" s="5"/>
    </row>
    <row r="3788" spans="22:22" x14ac:dyDescent="0.2">
      <c r="V3788" s="5"/>
    </row>
    <row r="3789" spans="22:22" x14ac:dyDescent="0.2">
      <c r="V3789" s="5"/>
    </row>
    <row r="3790" spans="22:22" x14ac:dyDescent="0.2">
      <c r="V3790" s="5"/>
    </row>
    <row r="3791" spans="22:22" x14ac:dyDescent="0.2">
      <c r="V3791" s="5"/>
    </row>
    <row r="3792" spans="22:22" x14ac:dyDescent="0.2">
      <c r="V3792" s="5"/>
    </row>
    <row r="3793" spans="22:22" x14ac:dyDescent="0.2">
      <c r="V3793" s="5"/>
    </row>
    <row r="3794" spans="22:22" x14ac:dyDescent="0.2">
      <c r="V3794" s="5"/>
    </row>
    <row r="3795" spans="22:22" x14ac:dyDescent="0.2">
      <c r="V3795" s="5"/>
    </row>
    <row r="3796" spans="22:22" x14ac:dyDescent="0.2">
      <c r="V3796" s="5"/>
    </row>
    <row r="3797" spans="22:22" x14ac:dyDescent="0.2">
      <c r="V3797" s="5"/>
    </row>
    <row r="3798" spans="22:22" x14ac:dyDescent="0.2">
      <c r="V3798" s="5"/>
    </row>
    <row r="3799" spans="22:22" x14ac:dyDescent="0.2">
      <c r="V3799" s="5"/>
    </row>
    <row r="3800" spans="22:22" x14ac:dyDescent="0.2">
      <c r="V3800" s="5"/>
    </row>
    <row r="3801" spans="22:22" x14ac:dyDescent="0.2">
      <c r="V3801" s="5"/>
    </row>
    <row r="3802" spans="22:22" x14ac:dyDescent="0.2">
      <c r="V3802" s="5"/>
    </row>
    <row r="3803" spans="22:22" x14ac:dyDescent="0.2">
      <c r="V3803" s="5"/>
    </row>
    <row r="3804" spans="22:22" x14ac:dyDescent="0.2">
      <c r="V3804" s="5"/>
    </row>
    <row r="3805" spans="22:22" x14ac:dyDescent="0.2">
      <c r="V3805" s="5"/>
    </row>
    <row r="3806" spans="22:22" x14ac:dyDescent="0.2">
      <c r="V3806" s="5"/>
    </row>
    <row r="3807" spans="22:22" x14ac:dyDescent="0.2">
      <c r="V3807" s="5"/>
    </row>
    <row r="3808" spans="22:22" x14ac:dyDescent="0.2">
      <c r="V3808" s="5"/>
    </row>
    <row r="3809" spans="22:22" x14ac:dyDescent="0.2">
      <c r="V3809" s="5"/>
    </row>
    <row r="3810" spans="22:22" x14ac:dyDescent="0.2">
      <c r="V3810" s="5"/>
    </row>
    <row r="3811" spans="22:22" x14ac:dyDescent="0.2">
      <c r="V3811" s="5"/>
    </row>
    <row r="3812" spans="22:22" x14ac:dyDescent="0.2">
      <c r="V3812" s="5"/>
    </row>
    <row r="3813" spans="22:22" x14ac:dyDescent="0.2">
      <c r="V3813" s="5"/>
    </row>
    <row r="3814" spans="22:22" x14ac:dyDescent="0.2">
      <c r="V3814" s="5"/>
    </row>
    <row r="3815" spans="22:22" x14ac:dyDescent="0.2">
      <c r="V3815" s="5"/>
    </row>
    <row r="3816" spans="22:22" x14ac:dyDescent="0.2">
      <c r="V3816" s="5"/>
    </row>
    <row r="3817" spans="22:22" x14ac:dyDescent="0.2">
      <c r="V3817" s="5"/>
    </row>
    <row r="3818" spans="22:22" x14ac:dyDescent="0.2">
      <c r="V3818" s="5"/>
    </row>
    <row r="3819" spans="22:22" x14ac:dyDescent="0.2">
      <c r="V3819" s="5"/>
    </row>
    <row r="3820" spans="22:22" x14ac:dyDescent="0.2">
      <c r="V3820" s="5"/>
    </row>
    <row r="3821" spans="22:22" x14ac:dyDescent="0.2">
      <c r="V3821" s="5"/>
    </row>
    <row r="3822" spans="22:22" x14ac:dyDescent="0.2">
      <c r="V3822" s="5"/>
    </row>
    <row r="3823" spans="22:22" x14ac:dyDescent="0.2">
      <c r="V3823" s="5"/>
    </row>
    <row r="3824" spans="22:22" x14ac:dyDescent="0.2">
      <c r="V3824" s="5"/>
    </row>
    <row r="3825" spans="22:22" x14ac:dyDescent="0.2">
      <c r="V3825" s="5"/>
    </row>
    <row r="3826" spans="22:22" x14ac:dyDescent="0.2">
      <c r="V3826" s="5"/>
    </row>
    <row r="3827" spans="22:22" x14ac:dyDescent="0.2">
      <c r="V3827" s="5"/>
    </row>
    <row r="3828" spans="22:22" x14ac:dyDescent="0.2">
      <c r="V3828" s="5"/>
    </row>
    <row r="3829" spans="22:22" x14ac:dyDescent="0.2">
      <c r="V3829" s="5"/>
    </row>
    <row r="3830" spans="22:22" x14ac:dyDescent="0.2">
      <c r="V3830" s="5"/>
    </row>
    <row r="3831" spans="22:22" x14ac:dyDescent="0.2">
      <c r="V3831" s="5"/>
    </row>
    <row r="3832" spans="22:22" x14ac:dyDescent="0.2">
      <c r="V3832" s="5"/>
    </row>
    <row r="3833" spans="22:22" x14ac:dyDescent="0.2">
      <c r="V3833" s="5"/>
    </row>
    <row r="3834" spans="22:22" x14ac:dyDescent="0.2">
      <c r="V3834" s="5"/>
    </row>
    <row r="3835" spans="22:22" x14ac:dyDescent="0.2">
      <c r="V3835" s="5"/>
    </row>
    <row r="3836" spans="22:22" x14ac:dyDescent="0.2">
      <c r="V3836" s="5"/>
    </row>
    <row r="3837" spans="22:22" x14ac:dyDescent="0.2">
      <c r="V3837" s="5"/>
    </row>
    <row r="3838" spans="22:22" x14ac:dyDescent="0.2">
      <c r="V3838" s="5"/>
    </row>
    <row r="3839" spans="22:22" x14ac:dyDescent="0.2">
      <c r="V3839" s="5"/>
    </row>
    <row r="3840" spans="22:22" x14ac:dyDescent="0.2">
      <c r="V3840" s="5"/>
    </row>
    <row r="3841" spans="22:22" x14ac:dyDescent="0.2">
      <c r="V3841" s="5"/>
    </row>
    <row r="3842" spans="22:22" x14ac:dyDescent="0.2">
      <c r="V3842" s="5"/>
    </row>
    <row r="3843" spans="22:22" x14ac:dyDescent="0.2">
      <c r="V3843" s="5"/>
    </row>
    <row r="3844" spans="22:22" x14ac:dyDescent="0.2">
      <c r="V3844" s="5"/>
    </row>
    <row r="3845" spans="22:22" x14ac:dyDescent="0.2">
      <c r="V3845" s="5"/>
    </row>
    <row r="3846" spans="22:22" x14ac:dyDescent="0.2">
      <c r="V3846" s="5"/>
    </row>
    <row r="3847" spans="22:22" x14ac:dyDescent="0.2">
      <c r="V3847" s="5"/>
    </row>
    <row r="3848" spans="22:22" x14ac:dyDescent="0.2">
      <c r="V3848" s="5"/>
    </row>
    <row r="3849" spans="22:22" x14ac:dyDescent="0.2">
      <c r="V3849" s="5"/>
    </row>
    <row r="3850" spans="22:22" x14ac:dyDescent="0.2">
      <c r="V3850" s="5"/>
    </row>
    <row r="3851" spans="22:22" x14ac:dyDescent="0.2">
      <c r="V3851" s="5"/>
    </row>
    <row r="3852" spans="22:22" x14ac:dyDescent="0.2">
      <c r="V3852" s="5"/>
    </row>
    <row r="3853" spans="22:22" x14ac:dyDescent="0.2">
      <c r="V3853" s="5"/>
    </row>
    <row r="3854" spans="22:22" x14ac:dyDescent="0.2">
      <c r="V3854" s="5"/>
    </row>
    <row r="3855" spans="22:22" x14ac:dyDescent="0.2">
      <c r="V3855" s="5"/>
    </row>
    <row r="3856" spans="22:22" x14ac:dyDescent="0.2">
      <c r="V3856" s="5"/>
    </row>
    <row r="3857" spans="22:22" x14ac:dyDescent="0.2">
      <c r="V3857" s="5"/>
    </row>
    <row r="3858" spans="22:22" x14ac:dyDescent="0.2">
      <c r="V3858" s="5"/>
    </row>
    <row r="3859" spans="22:22" x14ac:dyDescent="0.2">
      <c r="V3859" s="5"/>
    </row>
    <row r="3860" spans="22:22" x14ac:dyDescent="0.2">
      <c r="V3860" s="5"/>
    </row>
    <row r="3861" spans="22:22" x14ac:dyDescent="0.2">
      <c r="V3861" s="5"/>
    </row>
    <row r="3862" spans="22:22" x14ac:dyDescent="0.2">
      <c r="V3862" s="5"/>
    </row>
    <row r="3863" spans="22:22" x14ac:dyDescent="0.2">
      <c r="V3863" s="5"/>
    </row>
    <row r="3864" spans="22:22" x14ac:dyDescent="0.2">
      <c r="V3864" s="5"/>
    </row>
    <row r="3865" spans="22:22" x14ac:dyDescent="0.2">
      <c r="V3865" s="5"/>
    </row>
    <row r="3866" spans="22:22" x14ac:dyDescent="0.2">
      <c r="V3866" s="5"/>
    </row>
    <row r="3867" spans="22:22" x14ac:dyDescent="0.2">
      <c r="V3867" s="5"/>
    </row>
    <row r="3868" spans="22:22" x14ac:dyDescent="0.2">
      <c r="V3868" s="5"/>
    </row>
    <row r="3869" spans="22:22" x14ac:dyDescent="0.2">
      <c r="V3869" s="5"/>
    </row>
    <row r="3870" spans="22:22" x14ac:dyDescent="0.2">
      <c r="V3870" s="5"/>
    </row>
    <row r="3871" spans="22:22" x14ac:dyDescent="0.2">
      <c r="V3871" s="5"/>
    </row>
    <row r="3872" spans="22:22" x14ac:dyDescent="0.2">
      <c r="V3872" s="5"/>
    </row>
    <row r="3873" spans="22:22" x14ac:dyDescent="0.2">
      <c r="V3873" s="5"/>
    </row>
    <row r="3874" spans="22:22" x14ac:dyDescent="0.2">
      <c r="V3874" s="5"/>
    </row>
    <row r="3875" spans="22:22" x14ac:dyDescent="0.2">
      <c r="V3875" s="5"/>
    </row>
    <row r="3876" spans="22:22" x14ac:dyDescent="0.2">
      <c r="V3876" s="5"/>
    </row>
    <row r="3877" spans="22:22" x14ac:dyDescent="0.2">
      <c r="V3877" s="5"/>
    </row>
    <row r="3878" spans="22:22" x14ac:dyDescent="0.2">
      <c r="V3878" s="5"/>
    </row>
    <row r="3879" spans="22:22" x14ac:dyDescent="0.2">
      <c r="V3879" s="5"/>
    </row>
    <row r="3880" spans="22:22" x14ac:dyDescent="0.2">
      <c r="V3880" s="5"/>
    </row>
    <row r="3881" spans="22:22" x14ac:dyDescent="0.2">
      <c r="V3881" s="5"/>
    </row>
    <row r="3882" spans="22:22" x14ac:dyDescent="0.2">
      <c r="V3882" s="5"/>
    </row>
    <row r="3883" spans="22:22" x14ac:dyDescent="0.2">
      <c r="V3883" s="5"/>
    </row>
    <row r="3884" spans="22:22" x14ac:dyDescent="0.2">
      <c r="V3884" s="5"/>
    </row>
    <row r="3885" spans="22:22" x14ac:dyDescent="0.2">
      <c r="V3885" s="5"/>
    </row>
    <row r="3886" spans="22:22" x14ac:dyDescent="0.2">
      <c r="V3886" s="5"/>
    </row>
    <row r="3887" spans="22:22" x14ac:dyDescent="0.2">
      <c r="V3887" s="5"/>
    </row>
    <row r="3888" spans="22:22" x14ac:dyDescent="0.2">
      <c r="V3888" s="5"/>
    </row>
    <row r="3889" spans="22:22" x14ac:dyDescent="0.2">
      <c r="V3889" s="5"/>
    </row>
    <row r="3890" spans="22:22" x14ac:dyDescent="0.2">
      <c r="V3890" s="5"/>
    </row>
    <row r="3891" spans="22:22" x14ac:dyDescent="0.2">
      <c r="V3891" s="5"/>
    </row>
    <row r="3892" spans="22:22" x14ac:dyDescent="0.2">
      <c r="V3892" s="5"/>
    </row>
    <row r="3893" spans="22:22" x14ac:dyDescent="0.2">
      <c r="V3893" s="5"/>
    </row>
    <row r="3894" spans="22:22" x14ac:dyDescent="0.2">
      <c r="V3894" s="5"/>
    </row>
    <row r="3895" spans="22:22" x14ac:dyDescent="0.2">
      <c r="V3895" s="5"/>
    </row>
    <row r="3896" spans="22:22" x14ac:dyDescent="0.2">
      <c r="V3896" s="5"/>
    </row>
    <row r="3897" spans="22:22" x14ac:dyDescent="0.2">
      <c r="V3897" s="5"/>
    </row>
    <row r="3898" spans="22:22" x14ac:dyDescent="0.2">
      <c r="V3898" s="5"/>
    </row>
    <row r="3899" spans="22:22" x14ac:dyDescent="0.2">
      <c r="V3899" s="5"/>
    </row>
    <row r="3900" spans="22:22" x14ac:dyDescent="0.2">
      <c r="V3900" s="5"/>
    </row>
    <row r="3901" spans="22:22" x14ac:dyDescent="0.2">
      <c r="V3901" s="5"/>
    </row>
    <row r="3902" spans="22:22" x14ac:dyDescent="0.2">
      <c r="V3902" s="5"/>
    </row>
    <row r="3903" spans="22:22" x14ac:dyDescent="0.2">
      <c r="V3903" s="5"/>
    </row>
    <row r="3904" spans="22:22" x14ac:dyDescent="0.2">
      <c r="V3904" s="5"/>
    </row>
    <row r="3905" spans="22:22" x14ac:dyDescent="0.2">
      <c r="V3905" s="5"/>
    </row>
    <row r="3906" spans="22:22" x14ac:dyDescent="0.2">
      <c r="V3906" s="5"/>
    </row>
    <row r="3907" spans="22:22" x14ac:dyDescent="0.2">
      <c r="V3907" s="5"/>
    </row>
    <row r="3908" spans="22:22" x14ac:dyDescent="0.2">
      <c r="V3908" s="5"/>
    </row>
    <row r="3909" spans="22:22" x14ac:dyDescent="0.2">
      <c r="V3909" s="5"/>
    </row>
    <row r="3910" spans="22:22" x14ac:dyDescent="0.2">
      <c r="V3910" s="5"/>
    </row>
    <row r="3911" spans="22:22" x14ac:dyDescent="0.2">
      <c r="V3911" s="5"/>
    </row>
    <row r="3912" spans="22:22" x14ac:dyDescent="0.2">
      <c r="V3912" s="5"/>
    </row>
    <row r="3913" spans="22:22" x14ac:dyDescent="0.2">
      <c r="V3913" s="5"/>
    </row>
    <row r="3914" spans="22:22" x14ac:dyDescent="0.2">
      <c r="V3914" s="5"/>
    </row>
    <row r="3915" spans="22:22" x14ac:dyDescent="0.2">
      <c r="V3915" s="5"/>
    </row>
    <row r="3916" spans="22:22" x14ac:dyDescent="0.2">
      <c r="V3916" s="5"/>
    </row>
    <row r="3917" spans="22:22" x14ac:dyDescent="0.2">
      <c r="V3917" s="5"/>
    </row>
    <row r="3918" spans="22:22" x14ac:dyDescent="0.2">
      <c r="V3918" s="5"/>
    </row>
    <row r="3919" spans="22:22" x14ac:dyDescent="0.2">
      <c r="V3919" s="5"/>
    </row>
    <row r="3920" spans="22:22" x14ac:dyDescent="0.2">
      <c r="V3920" s="5"/>
    </row>
    <row r="3921" spans="22:22" x14ac:dyDescent="0.2">
      <c r="V3921" s="5"/>
    </row>
    <row r="3922" spans="22:22" x14ac:dyDescent="0.2">
      <c r="V3922" s="5"/>
    </row>
    <row r="3923" spans="22:22" x14ac:dyDescent="0.2">
      <c r="V3923" s="5"/>
    </row>
    <row r="3924" spans="22:22" x14ac:dyDescent="0.2">
      <c r="V3924" s="5"/>
    </row>
    <row r="3925" spans="22:22" x14ac:dyDescent="0.2">
      <c r="V3925" s="5"/>
    </row>
    <row r="3926" spans="22:22" x14ac:dyDescent="0.2">
      <c r="V3926" s="5"/>
    </row>
    <row r="3927" spans="22:22" x14ac:dyDescent="0.2">
      <c r="V3927" s="5"/>
    </row>
    <row r="3928" spans="22:22" x14ac:dyDescent="0.2">
      <c r="V3928" s="5"/>
    </row>
    <row r="3929" spans="22:22" x14ac:dyDescent="0.2">
      <c r="V3929" s="5"/>
    </row>
    <row r="3930" spans="22:22" x14ac:dyDescent="0.2">
      <c r="V3930" s="5"/>
    </row>
    <row r="3931" spans="22:22" x14ac:dyDescent="0.2">
      <c r="V3931" s="5"/>
    </row>
    <row r="3932" spans="22:22" x14ac:dyDescent="0.2">
      <c r="V3932" s="5"/>
    </row>
    <row r="3933" spans="22:22" x14ac:dyDescent="0.2">
      <c r="V3933" s="5"/>
    </row>
    <row r="3934" spans="22:22" x14ac:dyDescent="0.2">
      <c r="V3934" s="5"/>
    </row>
    <row r="3935" spans="22:22" x14ac:dyDescent="0.2">
      <c r="V3935" s="5"/>
    </row>
    <row r="3936" spans="22:22" x14ac:dyDescent="0.2">
      <c r="V3936" s="5"/>
    </row>
    <row r="3937" spans="22:22" x14ac:dyDescent="0.2">
      <c r="V3937" s="5"/>
    </row>
    <row r="3938" spans="22:22" x14ac:dyDescent="0.2">
      <c r="V3938" s="5"/>
    </row>
    <row r="3939" spans="22:22" x14ac:dyDescent="0.2">
      <c r="V3939" s="5"/>
    </row>
    <row r="3940" spans="22:22" x14ac:dyDescent="0.2">
      <c r="V3940" s="5"/>
    </row>
    <row r="3941" spans="22:22" x14ac:dyDescent="0.2">
      <c r="V3941" s="5"/>
    </row>
    <row r="3942" spans="22:22" x14ac:dyDescent="0.2">
      <c r="V3942" s="5"/>
    </row>
    <row r="3943" spans="22:22" x14ac:dyDescent="0.2">
      <c r="V3943" s="5"/>
    </row>
    <row r="3944" spans="22:22" x14ac:dyDescent="0.2">
      <c r="V3944" s="5"/>
    </row>
    <row r="3945" spans="22:22" x14ac:dyDescent="0.2">
      <c r="V3945" s="5"/>
    </row>
    <row r="3946" spans="22:22" x14ac:dyDescent="0.2">
      <c r="V3946" s="5"/>
    </row>
    <row r="3947" spans="22:22" x14ac:dyDescent="0.2">
      <c r="V3947" s="5"/>
    </row>
    <row r="3948" spans="22:22" x14ac:dyDescent="0.2">
      <c r="V3948" s="5"/>
    </row>
    <row r="3949" spans="22:22" x14ac:dyDescent="0.2">
      <c r="V3949" s="5"/>
    </row>
    <row r="3950" spans="22:22" x14ac:dyDescent="0.2">
      <c r="V3950" s="5"/>
    </row>
    <row r="3951" spans="22:22" x14ac:dyDescent="0.2">
      <c r="V3951" s="5"/>
    </row>
    <row r="3952" spans="22:22" x14ac:dyDescent="0.2">
      <c r="V3952" s="5"/>
    </row>
    <row r="3953" spans="22:22" x14ac:dyDescent="0.2">
      <c r="V3953" s="5"/>
    </row>
    <row r="3954" spans="22:22" x14ac:dyDescent="0.2">
      <c r="V3954" s="5"/>
    </row>
    <row r="3955" spans="22:22" x14ac:dyDescent="0.2">
      <c r="V3955" s="5"/>
    </row>
    <row r="3956" spans="22:22" x14ac:dyDescent="0.2">
      <c r="V3956" s="5"/>
    </row>
    <row r="3957" spans="22:22" x14ac:dyDescent="0.2">
      <c r="V3957" s="5"/>
    </row>
    <row r="3958" spans="22:22" x14ac:dyDescent="0.2">
      <c r="V3958" s="5"/>
    </row>
    <row r="3959" spans="22:22" x14ac:dyDescent="0.2">
      <c r="V3959" s="5"/>
    </row>
    <row r="3960" spans="22:22" x14ac:dyDescent="0.2">
      <c r="V3960" s="5"/>
    </row>
    <row r="3961" spans="22:22" x14ac:dyDescent="0.2">
      <c r="V3961" s="5"/>
    </row>
    <row r="3962" spans="22:22" x14ac:dyDescent="0.2">
      <c r="V3962" s="5"/>
    </row>
    <row r="3963" spans="22:22" x14ac:dyDescent="0.2">
      <c r="V3963" s="5"/>
    </row>
    <row r="3964" spans="22:22" x14ac:dyDescent="0.2">
      <c r="V3964" s="5"/>
    </row>
    <row r="3965" spans="22:22" x14ac:dyDescent="0.2">
      <c r="V3965" s="5"/>
    </row>
    <row r="3966" spans="22:22" x14ac:dyDescent="0.2">
      <c r="V3966" s="5"/>
    </row>
    <row r="3967" spans="22:22" x14ac:dyDescent="0.2">
      <c r="V3967" s="5"/>
    </row>
    <row r="3968" spans="22:22" x14ac:dyDescent="0.2">
      <c r="V3968" s="5"/>
    </row>
    <row r="3969" spans="22:22" x14ac:dyDescent="0.2">
      <c r="V3969" s="5"/>
    </row>
    <row r="3970" spans="22:22" x14ac:dyDescent="0.2">
      <c r="V3970" s="5"/>
    </row>
    <row r="3971" spans="22:22" x14ac:dyDescent="0.2">
      <c r="V3971" s="5"/>
    </row>
    <row r="3972" spans="22:22" x14ac:dyDescent="0.2">
      <c r="V3972" s="5"/>
    </row>
    <row r="3973" spans="22:22" x14ac:dyDescent="0.2">
      <c r="V3973" s="5"/>
    </row>
    <row r="3974" spans="22:22" x14ac:dyDescent="0.2">
      <c r="V3974" s="5"/>
    </row>
    <row r="3975" spans="22:22" x14ac:dyDescent="0.2">
      <c r="V3975" s="5"/>
    </row>
    <row r="3976" spans="22:22" x14ac:dyDescent="0.2">
      <c r="V3976" s="5"/>
    </row>
    <row r="3977" spans="22:22" x14ac:dyDescent="0.2">
      <c r="V3977" s="5"/>
    </row>
    <row r="3978" spans="22:22" x14ac:dyDescent="0.2">
      <c r="V3978" s="5"/>
    </row>
    <row r="3979" spans="22:22" x14ac:dyDescent="0.2">
      <c r="V3979" s="5"/>
    </row>
    <row r="3980" spans="22:22" x14ac:dyDescent="0.2">
      <c r="V3980" s="5"/>
    </row>
    <row r="3981" spans="22:22" x14ac:dyDescent="0.2">
      <c r="V3981" s="5"/>
    </row>
    <row r="3982" spans="22:22" x14ac:dyDescent="0.2">
      <c r="V3982" s="5"/>
    </row>
    <row r="3983" spans="22:22" x14ac:dyDescent="0.2">
      <c r="V3983" s="5"/>
    </row>
    <row r="3984" spans="22:22" x14ac:dyDescent="0.2">
      <c r="V3984" s="5"/>
    </row>
    <row r="3985" spans="22:22" x14ac:dyDescent="0.2">
      <c r="V3985" s="5"/>
    </row>
    <row r="3986" spans="22:22" x14ac:dyDescent="0.2">
      <c r="V3986" s="5"/>
    </row>
    <row r="3987" spans="22:22" x14ac:dyDescent="0.2">
      <c r="V3987" s="5"/>
    </row>
    <row r="3988" spans="22:22" x14ac:dyDescent="0.2">
      <c r="V3988" s="5"/>
    </row>
    <row r="3989" spans="22:22" x14ac:dyDescent="0.2">
      <c r="V3989" s="5"/>
    </row>
    <row r="3990" spans="22:22" x14ac:dyDescent="0.2">
      <c r="V3990" s="5"/>
    </row>
    <row r="3991" spans="22:22" x14ac:dyDescent="0.2">
      <c r="V3991" s="5"/>
    </row>
    <row r="3992" spans="22:22" x14ac:dyDescent="0.2">
      <c r="V3992" s="5"/>
    </row>
    <row r="3993" spans="22:22" x14ac:dyDescent="0.2">
      <c r="V3993" s="5"/>
    </row>
    <row r="3994" spans="22:22" x14ac:dyDescent="0.2">
      <c r="V3994" s="5"/>
    </row>
    <row r="3995" spans="22:22" x14ac:dyDescent="0.2">
      <c r="V3995" s="5"/>
    </row>
    <row r="3996" spans="22:22" x14ac:dyDescent="0.2">
      <c r="V3996" s="5"/>
    </row>
    <row r="3997" spans="22:22" x14ac:dyDescent="0.2">
      <c r="V3997" s="5"/>
    </row>
    <row r="3998" spans="22:22" x14ac:dyDescent="0.2">
      <c r="V3998" s="5"/>
    </row>
    <row r="3999" spans="22:22" x14ac:dyDescent="0.2">
      <c r="V3999" s="5"/>
    </row>
    <row r="4000" spans="22:22" x14ac:dyDescent="0.2">
      <c r="V4000" s="5"/>
    </row>
    <row r="4001" spans="22:22" x14ac:dyDescent="0.2">
      <c r="V4001" s="5"/>
    </row>
    <row r="4002" spans="22:22" x14ac:dyDescent="0.2">
      <c r="V4002" s="5"/>
    </row>
    <row r="4003" spans="22:22" x14ac:dyDescent="0.2">
      <c r="V4003" s="5"/>
    </row>
    <row r="4004" spans="22:22" x14ac:dyDescent="0.2">
      <c r="V4004" s="5"/>
    </row>
    <row r="4005" spans="22:22" x14ac:dyDescent="0.2">
      <c r="V4005" s="5"/>
    </row>
    <row r="4006" spans="22:22" x14ac:dyDescent="0.2">
      <c r="V4006" s="5"/>
    </row>
    <row r="4007" spans="22:22" x14ac:dyDescent="0.2">
      <c r="V4007" s="5"/>
    </row>
    <row r="4008" spans="22:22" x14ac:dyDescent="0.2">
      <c r="V4008" s="5"/>
    </row>
    <row r="4009" spans="22:22" x14ac:dyDescent="0.2">
      <c r="V4009" s="5"/>
    </row>
    <row r="4010" spans="22:22" x14ac:dyDescent="0.2">
      <c r="V4010" s="5"/>
    </row>
    <row r="4011" spans="22:22" x14ac:dyDescent="0.2">
      <c r="V4011" s="5"/>
    </row>
    <row r="4012" spans="22:22" x14ac:dyDescent="0.2">
      <c r="V4012" s="5"/>
    </row>
    <row r="4013" spans="22:22" x14ac:dyDescent="0.2">
      <c r="V4013" s="5"/>
    </row>
    <row r="4014" spans="22:22" x14ac:dyDescent="0.2">
      <c r="V4014" s="5"/>
    </row>
    <row r="4015" spans="22:22" x14ac:dyDescent="0.2">
      <c r="V4015" s="5"/>
    </row>
    <row r="4016" spans="22:22" x14ac:dyDescent="0.2">
      <c r="V4016" s="5"/>
    </row>
    <row r="4017" spans="22:22" x14ac:dyDescent="0.2">
      <c r="V4017" s="5"/>
    </row>
    <row r="4018" spans="22:22" x14ac:dyDescent="0.2">
      <c r="V4018" s="5"/>
    </row>
    <row r="4019" spans="22:22" x14ac:dyDescent="0.2">
      <c r="V4019" s="5"/>
    </row>
    <row r="4020" spans="22:22" x14ac:dyDescent="0.2">
      <c r="V4020" s="5"/>
    </row>
    <row r="4021" spans="22:22" x14ac:dyDescent="0.2">
      <c r="V4021" s="5"/>
    </row>
    <row r="4022" spans="22:22" x14ac:dyDescent="0.2">
      <c r="V4022" s="5"/>
    </row>
    <row r="4023" spans="22:22" x14ac:dyDescent="0.2">
      <c r="V4023" s="5"/>
    </row>
    <row r="4024" spans="22:22" x14ac:dyDescent="0.2">
      <c r="V4024" s="5"/>
    </row>
    <row r="4025" spans="22:22" x14ac:dyDescent="0.2">
      <c r="V4025" s="5"/>
    </row>
    <row r="4026" spans="22:22" x14ac:dyDescent="0.2">
      <c r="V4026" s="5"/>
    </row>
    <row r="4027" spans="22:22" x14ac:dyDescent="0.2">
      <c r="V4027" s="5"/>
    </row>
    <row r="4028" spans="22:22" x14ac:dyDescent="0.2">
      <c r="V4028" s="5"/>
    </row>
    <row r="4029" spans="22:22" x14ac:dyDescent="0.2">
      <c r="V4029" s="5"/>
    </row>
    <row r="4030" spans="22:22" x14ac:dyDescent="0.2">
      <c r="V4030" s="5"/>
    </row>
    <row r="4031" spans="22:22" x14ac:dyDescent="0.2">
      <c r="V4031" s="5"/>
    </row>
    <row r="4032" spans="22:22" x14ac:dyDescent="0.2">
      <c r="V4032" s="5"/>
    </row>
    <row r="4033" spans="22:22" x14ac:dyDescent="0.2">
      <c r="V4033" s="5"/>
    </row>
    <row r="4034" spans="22:22" x14ac:dyDescent="0.2">
      <c r="V4034" s="5"/>
    </row>
    <row r="4035" spans="22:22" x14ac:dyDescent="0.2">
      <c r="V4035" s="5"/>
    </row>
    <row r="4036" spans="22:22" x14ac:dyDescent="0.2">
      <c r="V4036" s="5"/>
    </row>
    <row r="4037" spans="22:22" x14ac:dyDescent="0.2">
      <c r="V4037" s="5"/>
    </row>
    <row r="4038" spans="22:22" x14ac:dyDescent="0.2">
      <c r="V4038" s="5"/>
    </row>
    <row r="4039" spans="22:22" x14ac:dyDescent="0.2">
      <c r="V4039" s="5"/>
    </row>
    <row r="4040" spans="22:22" x14ac:dyDescent="0.2">
      <c r="V4040" s="5"/>
    </row>
    <row r="4041" spans="22:22" x14ac:dyDescent="0.2">
      <c r="V4041" s="5"/>
    </row>
    <row r="4042" spans="22:22" x14ac:dyDescent="0.2">
      <c r="V4042" s="5"/>
    </row>
    <row r="4043" spans="22:22" x14ac:dyDescent="0.2">
      <c r="V4043" s="5"/>
    </row>
    <row r="4044" spans="22:22" x14ac:dyDescent="0.2">
      <c r="V4044" s="5"/>
    </row>
    <row r="4045" spans="22:22" x14ac:dyDescent="0.2">
      <c r="V4045" s="5"/>
    </row>
    <row r="4046" spans="22:22" x14ac:dyDescent="0.2">
      <c r="V4046" s="5"/>
    </row>
    <row r="4047" spans="22:22" x14ac:dyDescent="0.2">
      <c r="V4047" s="5"/>
    </row>
    <row r="4048" spans="22:22" x14ac:dyDescent="0.2">
      <c r="V4048" s="5"/>
    </row>
    <row r="4049" spans="22:22" x14ac:dyDescent="0.2">
      <c r="V4049" s="5"/>
    </row>
    <row r="4050" spans="22:22" x14ac:dyDescent="0.2">
      <c r="V4050" s="5"/>
    </row>
    <row r="4051" spans="22:22" x14ac:dyDescent="0.2">
      <c r="V4051" s="5"/>
    </row>
    <row r="4052" spans="22:22" x14ac:dyDescent="0.2">
      <c r="V4052" s="5"/>
    </row>
    <row r="4053" spans="22:22" x14ac:dyDescent="0.2">
      <c r="V4053" s="5"/>
    </row>
    <row r="4054" spans="22:22" x14ac:dyDescent="0.2">
      <c r="V4054" s="5"/>
    </row>
    <row r="4055" spans="22:22" x14ac:dyDescent="0.2">
      <c r="V4055" s="5"/>
    </row>
    <row r="4056" spans="22:22" x14ac:dyDescent="0.2">
      <c r="V4056" s="5"/>
    </row>
    <row r="4057" spans="22:22" x14ac:dyDescent="0.2">
      <c r="V4057" s="5"/>
    </row>
    <row r="4058" spans="22:22" x14ac:dyDescent="0.2">
      <c r="V4058" s="5"/>
    </row>
    <row r="4059" spans="22:22" x14ac:dyDescent="0.2">
      <c r="V4059" s="5"/>
    </row>
    <row r="4060" spans="22:22" x14ac:dyDescent="0.2">
      <c r="V4060" s="5"/>
    </row>
    <row r="4061" spans="22:22" x14ac:dyDescent="0.2">
      <c r="V4061" s="5"/>
    </row>
    <row r="4062" spans="22:22" x14ac:dyDescent="0.2">
      <c r="V4062" s="5"/>
    </row>
    <row r="4063" spans="22:22" x14ac:dyDescent="0.2">
      <c r="V4063" s="5"/>
    </row>
    <row r="4064" spans="22:22" x14ac:dyDescent="0.2">
      <c r="V4064" s="5"/>
    </row>
    <row r="4065" spans="22:22" x14ac:dyDescent="0.2">
      <c r="V4065" s="5"/>
    </row>
    <row r="4066" spans="22:22" x14ac:dyDescent="0.2">
      <c r="V4066" s="5"/>
    </row>
    <row r="4067" spans="22:22" x14ac:dyDescent="0.2">
      <c r="V4067" s="5"/>
    </row>
    <row r="4068" spans="22:22" x14ac:dyDescent="0.2">
      <c r="V4068" s="5"/>
    </row>
    <row r="4069" spans="22:22" x14ac:dyDescent="0.2">
      <c r="V4069" s="5"/>
    </row>
    <row r="4070" spans="22:22" x14ac:dyDescent="0.2">
      <c r="V4070" s="5"/>
    </row>
    <row r="4071" spans="22:22" x14ac:dyDescent="0.2">
      <c r="V4071" s="5"/>
    </row>
    <row r="4072" spans="22:22" x14ac:dyDescent="0.2">
      <c r="V4072" s="5"/>
    </row>
    <row r="4073" spans="22:22" x14ac:dyDescent="0.2">
      <c r="V4073" s="5"/>
    </row>
    <row r="4074" spans="22:22" x14ac:dyDescent="0.2">
      <c r="V4074" s="5"/>
    </row>
    <row r="4075" spans="22:22" x14ac:dyDescent="0.2">
      <c r="V4075" s="5"/>
    </row>
    <row r="4076" spans="22:22" x14ac:dyDescent="0.2">
      <c r="V4076" s="5"/>
    </row>
    <row r="4077" spans="22:22" x14ac:dyDescent="0.2">
      <c r="V4077" s="5"/>
    </row>
    <row r="4078" spans="22:22" x14ac:dyDescent="0.2">
      <c r="V4078" s="5"/>
    </row>
    <row r="4079" spans="22:22" x14ac:dyDescent="0.2">
      <c r="V4079" s="5"/>
    </row>
    <row r="4080" spans="22:22" x14ac:dyDescent="0.2">
      <c r="V4080" s="5"/>
    </row>
    <row r="4081" spans="22:22" x14ac:dyDescent="0.2">
      <c r="V4081" s="5"/>
    </row>
    <row r="4082" spans="22:22" x14ac:dyDescent="0.2">
      <c r="V4082" s="5"/>
    </row>
    <row r="4083" spans="22:22" x14ac:dyDescent="0.2">
      <c r="V4083" s="5"/>
    </row>
    <row r="4084" spans="22:22" x14ac:dyDescent="0.2">
      <c r="V4084" s="5"/>
    </row>
    <row r="4085" spans="22:22" x14ac:dyDescent="0.2">
      <c r="V4085" s="5"/>
    </row>
    <row r="4086" spans="22:22" x14ac:dyDescent="0.2">
      <c r="V4086" s="5"/>
    </row>
    <row r="4087" spans="22:22" x14ac:dyDescent="0.2">
      <c r="V4087" s="5"/>
    </row>
    <row r="4088" spans="22:22" x14ac:dyDescent="0.2">
      <c r="V4088" s="5"/>
    </row>
    <row r="4089" spans="22:22" x14ac:dyDescent="0.2">
      <c r="V4089" s="5"/>
    </row>
    <row r="4090" spans="22:22" x14ac:dyDescent="0.2">
      <c r="V4090" s="5"/>
    </row>
    <row r="4091" spans="22:22" x14ac:dyDescent="0.2">
      <c r="V4091" s="5"/>
    </row>
    <row r="4092" spans="22:22" x14ac:dyDescent="0.2">
      <c r="V4092" s="5"/>
    </row>
    <row r="4093" spans="22:22" x14ac:dyDescent="0.2">
      <c r="V4093" s="5"/>
    </row>
    <row r="4094" spans="22:22" x14ac:dyDescent="0.2">
      <c r="V4094" s="5"/>
    </row>
    <row r="4095" spans="22:22" x14ac:dyDescent="0.2">
      <c r="V4095" s="5"/>
    </row>
    <row r="4096" spans="22:22" x14ac:dyDescent="0.2">
      <c r="V4096" s="5"/>
    </row>
    <row r="4097" spans="22:22" x14ac:dyDescent="0.2">
      <c r="V4097" s="5"/>
    </row>
    <row r="4098" spans="22:22" x14ac:dyDescent="0.2">
      <c r="V4098" s="5"/>
    </row>
    <row r="4099" spans="22:22" x14ac:dyDescent="0.2">
      <c r="V4099" s="5"/>
    </row>
    <row r="4100" spans="22:22" x14ac:dyDescent="0.2">
      <c r="V4100" s="5"/>
    </row>
    <row r="4101" spans="22:22" x14ac:dyDescent="0.2">
      <c r="V4101" s="5"/>
    </row>
    <row r="4102" spans="22:22" x14ac:dyDescent="0.2">
      <c r="V4102" s="5"/>
    </row>
    <row r="4103" spans="22:22" x14ac:dyDescent="0.2">
      <c r="V4103" s="5"/>
    </row>
    <row r="4104" spans="22:22" x14ac:dyDescent="0.2">
      <c r="V4104" s="5"/>
    </row>
    <row r="4105" spans="22:22" x14ac:dyDescent="0.2">
      <c r="V4105" s="5"/>
    </row>
    <row r="4106" spans="22:22" x14ac:dyDescent="0.2">
      <c r="V4106" s="5"/>
    </row>
    <row r="4107" spans="22:22" x14ac:dyDescent="0.2">
      <c r="V4107" s="5"/>
    </row>
    <row r="4108" spans="22:22" x14ac:dyDescent="0.2">
      <c r="V4108" s="5"/>
    </row>
    <row r="4109" spans="22:22" x14ac:dyDescent="0.2">
      <c r="V4109" s="5"/>
    </row>
    <row r="4110" spans="22:22" x14ac:dyDescent="0.2">
      <c r="V4110" s="5"/>
    </row>
    <row r="4111" spans="22:22" x14ac:dyDescent="0.2">
      <c r="V4111" s="5"/>
    </row>
    <row r="4112" spans="22:22" x14ac:dyDescent="0.2">
      <c r="V4112" s="5"/>
    </row>
    <row r="4113" spans="22:22" x14ac:dyDescent="0.2">
      <c r="V4113" s="5"/>
    </row>
    <row r="4114" spans="22:22" x14ac:dyDescent="0.2">
      <c r="V4114" s="5"/>
    </row>
    <row r="4115" spans="22:22" x14ac:dyDescent="0.2">
      <c r="V4115" s="5"/>
    </row>
    <row r="4116" spans="22:22" x14ac:dyDescent="0.2">
      <c r="V4116" s="5"/>
    </row>
    <row r="4117" spans="22:22" x14ac:dyDescent="0.2">
      <c r="V4117" s="5"/>
    </row>
    <row r="4118" spans="22:22" x14ac:dyDescent="0.2">
      <c r="V4118" s="5"/>
    </row>
    <row r="4119" spans="22:22" x14ac:dyDescent="0.2">
      <c r="V4119" s="5"/>
    </row>
    <row r="4120" spans="22:22" x14ac:dyDescent="0.2">
      <c r="V4120" s="5"/>
    </row>
    <row r="4121" spans="22:22" x14ac:dyDescent="0.2">
      <c r="V4121" s="5"/>
    </row>
    <row r="4122" spans="22:22" x14ac:dyDescent="0.2">
      <c r="V4122" s="5"/>
    </row>
    <row r="4123" spans="22:22" x14ac:dyDescent="0.2">
      <c r="V4123" s="5"/>
    </row>
    <row r="4124" spans="22:22" x14ac:dyDescent="0.2">
      <c r="V4124" s="5"/>
    </row>
    <row r="4125" spans="22:22" x14ac:dyDescent="0.2">
      <c r="V4125" s="5"/>
    </row>
    <row r="4126" spans="22:22" x14ac:dyDescent="0.2">
      <c r="V4126" s="5"/>
    </row>
    <row r="4127" spans="22:22" x14ac:dyDescent="0.2">
      <c r="V4127" s="5"/>
    </row>
    <row r="4128" spans="22:22" x14ac:dyDescent="0.2">
      <c r="V4128" s="5"/>
    </row>
    <row r="4129" spans="22:22" x14ac:dyDescent="0.2">
      <c r="V4129" s="5"/>
    </row>
    <row r="4130" spans="22:22" x14ac:dyDescent="0.2">
      <c r="V4130" s="5"/>
    </row>
    <row r="4131" spans="22:22" x14ac:dyDescent="0.2">
      <c r="V4131" s="5"/>
    </row>
    <row r="4132" spans="22:22" x14ac:dyDescent="0.2">
      <c r="V4132" s="5"/>
    </row>
    <row r="4133" spans="22:22" x14ac:dyDescent="0.2">
      <c r="V4133" s="5"/>
    </row>
    <row r="4134" spans="22:22" x14ac:dyDescent="0.2">
      <c r="V4134" s="5"/>
    </row>
    <row r="4135" spans="22:22" x14ac:dyDescent="0.2">
      <c r="V4135" s="5"/>
    </row>
    <row r="4136" spans="22:22" x14ac:dyDescent="0.2">
      <c r="V4136" s="5"/>
    </row>
    <row r="4137" spans="22:22" x14ac:dyDescent="0.2">
      <c r="V4137" s="5"/>
    </row>
    <row r="4138" spans="22:22" x14ac:dyDescent="0.2">
      <c r="V4138" s="5"/>
    </row>
    <row r="4139" spans="22:22" x14ac:dyDescent="0.2">
      <c r="V4139" s="5"/>
    </row>
    <row r="4140" spans="22:22" x14ac:dyDescent="0.2">
      <c r="V4140" s="5"/>
    </row>
    <row r="4141" spans="22:22" x14ac:dyDescent="0.2">
      <c r="V4141" s="5"/>
    </row>
    <row r="4142" spans="22:22" x14ac:dyDescent="0.2">
      <c r="V4142" s="5"/>
    </row>
    <row r="4143" spans="22:22" x14ac:dyDescent="0.2">
      <c r="V4143" s="5"/>
    </row>
    <row r="4144" spans="22:22" x14ac:dyDescent="0.2">
      <c r="V4144" s="5"/>
    </row>
    <row r="4145" spans="22:22" x14ac:dyDescent="0.2">
      <c r="V4145" s="5"/>
    </row>
    <row r="4146" spans="22:22" x14ac:dyDescent="0.2">
      <c r="V4146" s="5"/>
    </row>
    <row r="4147" spans="22:22" x14ac:dyDescent="0.2">
      <c r="V4147" s="5"/>
    </row>
    <row r="4148" spans="22:22" x14ac:dyDescent="0.2">
      <c r="V4148" s="5"/>
    </row>
    <row r="4149" spans="22:22" x14ac:dyDescent="0.2">
      <c r="V4149" s="5"/>
    </row>
    <row r="4150" spans="22:22" x14ac:dyDescent="0.2">
      <c r="V4150" s="5"/>
    </row>
    <row r="4151" spans="22:22" x14ac:dyDescent="0.2">
      <c r="V4151" s="5"/>
    </row>
    <row r="4152" spans="22:22" x14ac:dyDescent="0.2">
      <c r="V4152" s="5"/>
    </row>
    <row r="4153" spans="22:22" x14ac:dyDescent="0.2">
      <c r="V4153" s="5"/>
    </row>
    <row r="4154" spans="22:22" x14ac:dyDescent="0.2">
      <c r="V4154" s="5"/>
    </row>
    <row r="4155" spans="22:22" x14ac:dyDescent="0.2">
      <c r="V4155" s="5"/>
    </row>
    <row r="4156" spans="22:22" x14ac:dyDescent="0.2">
      <c r="V4156" s="5"/>
    </row>
    <row r="4157" spans="22:22" x14ac:dyDescent="0.2">
      <c r="V4157" s="5"/>
    </row>
    <row r="4158" spans="22:22" x14ac:dyDescent="0.2">
      <c r="V4158" s="5"/>
    </row>
    <row r="4159" spans="22:22" x14ac:dyDescent="0.2">
      <c r="V4159" s="5"/>
    </row>
    <row r="4160" spans="22:22" x14ac:dyDescent="0.2">
      <c r="V4160" s="5"/>
    </row>
    <row r="4161" spans="22:22" x14ac:dyDescent="0.2">
      <c r="V4161" s="5"/>
    </row>
    <row r="4162" spans="22:22" x14ac:dyDescent="0.2">
      <c r="V4162" s="5"/>
    </row>
    <row r="4163" spans="22:22" x14ac:dyDescent="0.2">
      <c r="V4163" s="5"/>
    </row>
    <row r="4164" spans="22:22" x14ac:dyDescent="0.2">
      <c r="V4164" s="5"/>
    </row>
    <row r="4165" spans="22:22" x14ac:dyDescent="0.2">
      <c r="V4165" s="5"/>
    </row>
    <row r="4166" spans="22:22" x14ac:dyDescent="0.2">
      <c r="V4166" s="5"/>
    </row>
    <row r="4167" spans="22:22" x14ac:dyDescent="0.2">
      <c r="V4167" s="5"/>
    </row>
    <row r="4168" spans="22:22" x14ac:dyDescent="0.2">
      <c r="V4168" s="5"/>
    </row>
    <row r="4169" spans="22:22" x14ac:dyDescent="0.2">
      <c r="V4169" s="5"/>
    </row>
    <row r="4170" spans="22:22" x14ac:dyDescent="0.2">
      <c r="V4170" s="5"/>
    </row>
    <row r="4171" spans="22:22" x14ac:dyDescent="0.2">
      <c r="V4171" s="5"/>
    </row>
    <row r="4172" spans="22:22" x14ac:dyDescent="0.2">
      <c r="V4172" s="5"/>
    </row>
    <row r="4173" spans="22:22" x14ac:dyDescent="0.2">
      <c r="V4173" s="5"/>
    </row>
    <row r="4174" spans="22:22" x14ac:dyDescent="0.2">
      <c r="V4174" s="5"/>
    </row>
    <row r="4175" spans="22:22" x14ac:dyDescent="0.2">
      <c r="V4175" s="5"/>
    </row>
    <row r="4176" spans="22:22" x14ac:dyDescent="0.2">
      <c r="V4176" s="5"/>
    </row>
    <row r="4177" spans="22:22" x14ac:dyDescent="0.2">
      <c r="V4177" s="5"/>
    </row>
    <row r="4178" spans="22:22" x14ac:dyDescent="0.2">
      <c r="V4178" s="5"/>
    </row>
    <row r="4179" spans="22:22" x14ac:dyDescent="0.2">
      <c r="V4179" s="5"/>
    </row>
    <row r="4180" spans="22:22" x14ac:dyDescent="0.2">
      <c r="V4180" s="5"/>
    </row>
    <row r="4181" spans="22:22" x14ac:dyDescent="0.2">
      <c r="V4181" s="5"/>
    </row>
    <row r="4182" spans="22:22" x14ac:dyDescent="0.2">
      <c r="V4182" s="5"/>
    </row>
    <row r="4183" spans="22:22" x14ac:dyDescent="0.2">
      <c r="V4183" s="5"/>
    </row>
    <row r="4184" spans="22:22" x14ac:dyDescent="0.2">
      <c r="V4184" s="5"/>
    </row>
    <row r="4185" spans="22:22" x14ac:dyDescent="0.2">
      <c r="V4185" s="5"/>
    </row>
    <row r="4186" spans="22:22" x14ac:dyDescent="0.2">
      <c r="V4186" s="5"/>
    </row>
    <row r="4187" spans="22:22" x14ac:dyDescent="0.2">
      <c r="V4187" s="5"/>
    </row>
    <row r="4188" spans="22:22" x14ac:dyDescent="0.2">
      <c r="V4188" s="5"/>
    </row>
    <row r="4189" spans="22:22" x14ac:dyDescent="0.2">
      <c r="V4189" s="5"/>
    </row>
    <row r="4190" spans="22:22" x14ac:dyDescent="0.2">
      <c r="V4190" s="5"/>
    </row>
    <row r="4191" spans="22:22" x14ac:dyDescent="0.2">
      <c r="V4191" s="5"/>
    </row>
    <row r="4192" spans="22:22" x14ac:dyDescent="0.2">
      <c r="V4192" s="5"/>
    </row>
    <row r="4193" spans="22:22" x14ac:dyDescent="0.2">
      <c r="V4193" s="5"/>
    </row>
    <row r="4194" spans="22:22" x14ac:dyDescent="0.2">
      <c r="V4194" s="5"/>
    </row>
    <row r="4195" spans="22:22" x14ac:dyDescent="0.2">
      <c r="V4195" s="5"/>
    </row>
    <row r="4196" spans="22:22" x14ac:dyDescent="0.2">
      <c r="V4196" s="5"/>
    </row>
    <row r="4197" spans="22:22" x14ac:dyDescent="0.2">
      <c r="V4197" s="5"/>
    </row>
    <row r="4198" spans="22:22" x14ac:dyDescent="0.2">
      <c r="V4198" s="5"/>
    </row>
    <row r="4199" spans="22:22" x14ac:dyDescent="0.2">
      <c r="V4199" s="5"/>
    </row>
    <row r="4200" spans="22:22" x14ac:dyDescent="0.2">
      <c r="V4200" s="5"/>
    </row>
    <row r="4201" spans="22:22" x14ac:dyDescent="0.2">
      <c r="V4201" s="5"/>
    </row>
    <row r="4202" spans="22:22" x14ac:dyDescent="0.2">
      <c r="V4202" s="5"/>
    </row>
    <row r="4203" spans="22:22" x14ac:dyDescent="0.2">
      <c r="V4203" s="5"/>
    </row>
    <row r="4204" spans="22:22" x14ac:dyDescent="0.2">
      <c r="V4204" s="5"/>
    </row>
    <row r="4205" spans="22:22" x14ac:dyDescent="0.2">
      <c r="V4205" s="5"/>
    </row>
    <row r="4206" spans="22:22" x14ac:dyDescent="0.2">
      <c r="V4206" s="5"/>
    </row>
    <row r="4207" spans="22:22" x14ac:dyDescent="0.2">
      <c r="V4207" s="5"/>
    </row>
    <row r="4208" spans="22:22" x14ac:dyDescent="0.2">
      <c r="V4208" s="5"/>
    </row>
    <row r="4209" spans="22:22" x14ac:dyDescent="0.2">
      <c r="V4209" s="5"/>
    </row>
    <row r="4210" spans="22:22" x14ac:dyDescent="0.2">
      <c r="V4210" s="5"/>
    </row>
    <row r="4211" spans="22:22" x14ac:dyDescent="0.2">
      <c r="V4211" s="5"/>
    </row>
    <row r="4212" spans="22:22" x14ac:dyDescent="0.2">
      <c r="V4212" s="5"/>
    </row>
    <row r="4213" spans="22:22" x14ac:dyDescent="0.2">
      <c r="V4213" s="5"/>
    </row>
    <row r="4214" spans="22:22" x14ac:dyDescent="0.2">
      <c r="V4214" s="5"/>
    </row>
    <row r="4215" spans="22:22" x14ac:dyDescent="0.2">
      <c r="V4215" s="5"/>
    </row>
    <row r="4216" spans="22:22" x14ac:dyDescent="0.2">
      <c r="V4216" s="5"/>
    </row>
    <row r="4217" spans="22:22" x14ac:dyDescent="0.2">
      <c r="V4217" s="5"/>
    </row>
    <row r="4218" spans="22:22" x14ac:dyDescent="0.2">
      <c r="V4218" s="5"/>
    </row>
    <row r="4219" spans="22:22" x14ac:dyDescent="0.2">
      <c r="V4219" s="5"/>
    </row>
    <row r="4220" spans="22:22" x14ac:dyDescent="0.2">
      <c r="V4220" s="5"/>
    </row>
    <row r="4221" spans="22:22" x14ac:dyDescent="0.2">
      <c r="V4221" s="5"/>
    </row>
    <row r="4222" spans="22:22" x14ac:dyDescent="0.2">
      <c r="V4222" s="5"/>
    </row>
    <row r="4223" spans="22:22" x14ac:dyDescent="0.2">
      <c r="V4223" s="5"/>
    </row>
    <row r="4224" spans="22:22" x14ac:dyDescent="0.2">
      <c r="V4224" s="5"/>
    </row>
    <row r="4225" spans="22:22" x14ac:dyDescent="0.2">
      <c r="V4225" s="5"/>
    </row>
    <row r="4226" spans="22:22" x14ac:dyDescent="0.2">
      <c r="V4226" s="5"/>
    </row>
    <row r="4227" spans="22:22" x14ac:dyDescent="0.2">
      <c r="V4227" s="5"/>
    </row>
    <row r="4228" spans="22:22" x14ac:dyDescent="0.2">
      <c r="V4228" s="5"/>
    </row>
    <row r="4229" spans="22:22" x14ac:dyDescent="0.2">
      <c r="V4229" s="5"/>
    </row>
    <row r="4230" spans="22:22" x14ac:dyDescent="0.2">
      <c r="V4230" s="5"/>
    </row>
    <row r="4231" spans="22:22" x14ac:dyDescent="0.2">
      <c r="V4231" s="5"/>
    </row>
    <row r="4232" spans="22:22" x14ac:dyDescent="0.2">
      <c r="V4232" s="5"/>
    </row>
    <row r="4233" spans="22:22" x14ac:dyDescent="0.2">
      <c r="V4233" s="5"/>
    </row>
    <row r="4234" spans="22:22" x14ac:dyDescent="0.2">
      <c r="V4234" s="5"/>
    </row>
    <row r="4235" spans="22:22" x14ac:dyDescent="0.2">
      <c r="V4235" s="5"/>
    </row>
    <row r="4236" spans="22:22" x14ac:dyDescent="0.2">
      <c r="V4236" s="5"/>
    </row>
    <row r="4237" spans="22:22" x14ac:dyDescent="0.2">
      <c r="V4237" s="5"/>
    </row>
    <row r="4238" spans="22:22" x14ac:dyDescent="0.2">
      <c r="V4238" s="5"/>
    </row>
    <row r="4239" spans="22:22" x14ac:dyDescent="0.2">
      <c r="V4239" s="5"/>
    </row>
    <row r="4240" spans="22:22" x14ac:dyDescent="0.2">
      <c r="V4240" s="5"/>
    </row>
    <row r="4241" spans="22:22" x14ac:dyDescent="0.2">
      <c r="V4241" s="5"/>
    </row>
    <row r="4242" spans="22:22" x14ac:dyDescent="0.2">
      <c r="V4242" s="5"/>
    </row>
    <row r="4243" spans="22:22" x14ac:dyDescent="0.2">
      <c r="V4243" s="5"/>
    </row>
    <row r="4244" spans="22:22" x14ac:dyDescent="0.2">
      <c r="V4244" s="5"/>
    </row>
    <row r="4245" spans="22:22" x14ac:dyDescent="0.2">
      <c r="V4245" s="5"/>
    </row>
    <row r="4246" spans="22:22" x14ac:dyDescent="0.2">
      <c r="V4246" s="5"/>
    </row>
    <row r="4247" spans="22:22" x14ac:dyDescent="0.2">
      <c r="V4247" s="5"/>
    </row>
    <row r="4248" spans="22:22" x14ac:dyDescent="0.2">
      <c r="V4248" s="5"/>
    </row>
    <row r="4249" spans="22:22" x14ac:dyDescent="0.2">
      <c r="V4249" s="5"/>
    </row>
    <row r="4250" spans="22:22" x14ac:dyDescent="0.2">
      <c r="V4250" s="5"/>
    </row>
    <row r="4251" spans="22:22" x14ac:dyDescent="0.2">
      <c r="V4251" s="5"/>
    </row>
    <row r="4252" spans="22:22" x14ac:dyDescent="0.2">
      <c r="V4252" s="5"/>
    </row>
    <row r="4253" spans="22:22" x14ac:dyDescent="0.2">
      <c r="V4253" s="5"/>
    </row>
    <row r="4254" spans="22:22" x14ac:dyDescent="0.2">
      <c r="V4254" s="5"/>
    </row>
    <row r="4255" spans="22:22" x14ac:dyDescent="0.2">
      <c r="V4255" s="5"/>
    </row>
    <row r="4256" spans="22:22" x14ac:dyDescent="0.2">
      <c r="V4256" s="5"/>
    </row>
    <row r="4257" spans="22:22" x14ac:dyDescent="0.2">
      <c r="V4257" s="5"/>
    </row>
    <row r="4258" spans="22:22" x14ac:dyDescent="0.2">
      <c r="V4258" s="5"/>
    </row>
    <row r="4259" spans="22:22" x14ac:dyDescent="0.2">
      <c r="V4259" s="5"/>
    </row>
    <row r="4260" spans="22:22" x14ac:dyDescent="0.2">
      <c r="V4260" s="5"/>
    </row>
    <row r="4261" spans="22:22" x14ac:dyDescent="0.2">
      <c r="V4261" s="5"/>
    </row>
    <row r="4262" spans="22:22" x14ac:dyDescent="0.2">
      <c r="V4262" s="5"/>
    </row>
    <row r="4263" spans="22:22" x14ac:dyDescent="0.2">
      <c r="V4263" s="5"/>
    </row>
    <row r="4264" spans="22:22" x14ac:dyDescent="0.2">
      <c r="V4264" s="5"/>
    </row>
    <row r="4265" spans="22:22" x14ac:dyDescent="0.2">
      <c r="V4265" s="5"/>
    </row>
    <row r="4266" spans="22:22" x14ac:dyDescent="0.2">
      <c r="V4266" s="5"/>
    </row>
    <row r="4267" spans="22:22" x14ac:dyDescent="0.2">
      <c r="V4267" s="5"/>
    </row>
    <row r="4268" spans="22:22" x14ac:dyDescent="0.2">
      <c r="V4268" s="5"/>
    </row>
    <row r="4269" spans="22:22" x14ac:dyDescent="0.2">
      <c r="V4269" s="5"/>
    </row>
    <row r="4270" spans="22:22" x14ac:dyDescent="0.2">
      <c r="V4270" s="5"/>
    </row>
    <row r="4271" spans="22:22" x14ac:dyDescent="0.2">
      <c r="V4271" s="5"/>
    </row>
    <row r="4272" spans="22:22" x14ac:dyDescent="0.2">
      <c r="V4272" s="5"/>
    </row>
    <row r="4273" spans="22:22" x14ac:dyDescent="0.2">
      <c r="V4273" s="5"/>
    </row>
    <row r="4274" spans="22:22" x14ac:dyDescent="0.2">
      <c r="V4274" s="5"/>
    </row>
    <row r="4275" spans="22:22" x14ac:dyDescent="0.2">
      <c r="V4275" s="5"/>
    </row>
    <row r="4276" spans="22:22" x14ac:dyDescent="0.2">
      <c r="V4276" s="5"/>
    </row>
    <row r="4277" spans="22:22" x14ac:dyDescent="0.2">
      <c r="V4277" s="5"/>
    </row>
    <row r="4278" spans="22:22" x14ac:dyDescent="0.2">
      <c r="V4278" s="5"/>
    </row>
    <row r="4279" spans="22:22" x14ac:dyDescent="0.2">
      <c r="V4279" s="5"/>
    </row>
    <row r="4280" spans="22:22" x14ac:dyDescent="0.2">
      <c r="V4280" s="5"/>
    </row>
    <row r="4281" spans="22:22" x14ac:dyDescent="0.2">
      <c r="V4281" s="5"/>
    </row>
    <row r="4282" spans="22:22" x14ac:dyDescent="0.2">
      <c r="V4282" s="5"/>
    </row>
    <row r="4283" spans="22:22" x14ac:dyDescent="0.2">
      <c r="V4283" s="5"/>
    </row>
    <row r="4284" spans="22:22" x14ac:dyDescent="0.2">
      <c r="V4284" s="5"/>
    </row>
    <row r="4285" spans="22:22" x14ac:dyDescent="0.2">
      <c r="V4285" s="5"/>
    </row>
    <row r="4286" spans="22:22" x14ac:dyDescent="0.2">
      <c r="V4286" s="5"/>
    </row>
    <row r="4287" spans="22:22" x14ac:dyDescent="0.2">
      <c r="V4287" s="5"/>
    </row>
    <row r="4288" spans="22:22" x14ac:dyDescent="0.2">
      <c r="V4288" s="5"/>
    </row>
    <row r="4289" spans="22:22" x14ac:dyDescent="0.2">
      <c r="V4289" s="5"/>
    </row>
    <row r="4290" spans="22:22" x14ac:dyDescent="0.2">
      <c r="V4290" s="5"/>
    </row>
    <row r="4291" spans="22:22" x14ac:dyDescent="0.2">
      <c r="V4291" s="5"/>
    </row>
    <row r="4292" spans="22:22" x14ac:dyDescent="0.2">
      <c r="V4292" s="5"/>
    </row>
    <row r="4293" spans="22:22" x14ac:dyDescent="0.2">
      <c r="V4293" s="5"/>
    </row>
    <row r="4294" spans="22:22" x14ac:dyDescent="0.2">
      <c r="V4294" s="5"/>
    </row>
    <row r="4295" spans="22:22" x14ac:dyDescent="0.2">
      <c r="V4295" s="5"/>
    </row>
    <row r="4296" spans="22:22" x14ac:dyDescent="0.2">
      <c r="V4296" s="5"/>
    </row>
    <row r="4297" spans="22:22" x14ac:dyDescent="0.2">
      <c r="V4297" s="5"/>
    </row>
    <row r="4298" spans="22:22" x14ac:dyDescent="0.2">
      <c r="V4298" s="5"/>
    </row>
    <row r="4299" spans="22:22" x14ac:dyDescent="0.2">
      <c r="V4299" s="5"/>
    </row>
    <row r="4300" spans="22:22" x14ac:dyDescent="0.2">
      <c r="V4300" s="5"/>
    </row>
    <row r="4301" spans="22:22" x14ac:dyDescent="0.2">
      <c r="V4301" s="5"/>
    </row>
    <row r="4302" spans="22:22" x14ac:dyDescent="0.2">
      <c r="V4302" s="5"/>
    </row>
    <row r="4303" spans="22:22" x14ac:dyDescent="0.2">
      <c r="V4303" s="5"/>
    </row>
    <row r="4304" spans="22:22" x14ac:dyDescent="0.2">
      <c r="V4304" s="5"/>
    </row>
    <row r="4305" spans="22:22" x14ac:dyDescent="0.2">
      <c r="V4305" s="5"/>
    </row>
    <row r="4306" spans="22:22" x14ac:dyDescent="0.2">
      <c r="V4306" s="5"/>
    </row>
    <row r="4307" spans="22:22" x14ac:dyDescent="0.2">
      <c r="V4307" s="5"/>
    </row>
    <row r="4308" spans="22:22" x14ac:dyDescent="0.2">
      <c r="V4308" s="5"/>
    </row>
    <row r="4309" spans="22:22" x14ac:dyDescent="0.2">
      <c r="V4309" s="5"/>
    </row>
    <row r="4310" spans="22:22" x14ac:dyDescent="0.2">
      <c r="V4310" s="5"/>
    </row>
    <row r="4311" spans="22:22" x14ac:dyDescent="0.2">
      <c r="V4311" s="5"/>
    </row>
    <row r="4312" spans="22:22" x14ac:dyDescent="0.2">
      <c r="V4312" s="5"/>
    </row>
    <row r="4313" spans="22:22" x14ac:dyDescent="0.2">
      <c r="V4313" s="5"/>
    </row>
    <row r="4314" spans="22:22" x14ac:dyDescent="0.2">
      <c r="V4314" s="5"/>
    </row>
    <row r="4315" spans="22:22" x14ac:dyDescent="0.2">
      <c r="V4315" s="5"/>
    </row>
    <row r="4316" spans="22:22" x14ac:dyDescent="0.2">
      <c r="V4316" s="5"/>
    </row>
    <row r="4317" spans="22:22" x14ac:dyDescent="0.2">
      <c r="V4317" s="5"/>
    </row>
    <row r="4318" spans="22:22" x14ac:dyDescent="0.2">
      <c r="V4318" s="5"/>
    </row>
    <row r="4319" spans="22:22" x14ac:dyDescent="0.2">
      <c r="V4319" s="5"/>
    </row>
    <row r="4320" spans="22:22" x14ac:dyDescent="0.2">
      <c r="V4320" s="5"/>
    </row>
    <row r="4321" spans="22:22" x14ac:dyDescent="0.2">
      <c r="V4321" s="5"/>
    </row>
    <row r="4322" spans="22:22" x14ac:dyDescent="0.2">
      <c r="V4322" s="5"/>
    </row>
    <row r="4323" spans="22:22" x14ac:dyDescent="0.2">
      <c r="V4323" s="5"/>
    </row>
    <row r="4324" spans="22:22" x14ac:dyDescent="0.2">
      <c r="V4324" s="5"/>
    </row>
    <row r="4325" spans="22:22" x14ac:dyDescent="0.2">
      <c r="V4325" s="5"/>
    </row>
    <row r="4326" spans="22:22" x14ac:dyDescent="0.2">
      <c r="V4326" s="5"/>
    </row>
    <row r="4327" spans="22:22" x14ac:dyDescent="0.2">
      <c r="V4327" s="5"/>
    </row>
    <row r="4328" spans="22:22" x14ac:dyDescent="0.2">
      <c r="V4328" s="5"/>
    </row>
    <row r="4329" spans="22:22" x14ac:dyDescent="0.2">
      <c r="V4329" s="5"/>
    </row>
    <row r="4330" spans="22:22" x14ac:dyDescent="0.2">
      <c r="V4330" s="5"/>
    </row>
    <row r="4331" spans="22:22" x14ac:dyDescent="0.2">
      <c r="V4331" s="5"/>
    </row>
    <row r="4332" spans="22:22" x14ac:dyDescent="0.2">
      <c r="V4332" s="5"/>
    </row>
    <row r="4333" spans="22:22" x14ac:dyDescent="0.2">
      <c r="V4333" s="5"/>
    </row>
    <row r="4334" spans="22:22" x14ac:dyDescent="0.2">
      <c r="V4334" s="5"/>
    </row>
    <row r="4335" spans="22:22" x14ac:dyDescent="0.2">
      <c r="V4335" s="5"/>
    </row>
    <row r="4336" spans="22:22" x14ac:dyDescent="0.2">
      <c r="V4336" s="5"/>
    </row>
    <row r="4337" spans="22:22" x14ac:dyDescent="0.2">
      <c r="V4337" s="5"/>
    </row>
    <row r="4338" spans="22:22" x14ac:dyDescent="0.2">
      <c r="V4338" s="5"/>
    </row>
    <row r="4339" spans="22:22" x14ac:dyDescent="0.2">
      <c r="V4339" s="5"/>
    </row>
    <row r="4340" spans="22:22" x14ac:dyDescent="0.2">
      <c r="V4340" s="5"/>
    </row>
    <row r="4341" spans="22:22" x14ac:dyDescent="0.2">
      <c r="V4341" s="5"/>
    </row>
    <row r="4342" spans="22:22" x14ac:dyDescent="0.2">
      <c r="V4342" s="5"/>
    </row>
    <row r="4343" spans="22:22" x14ac:dyDescent="0.2">
      <c r="V4343" s="5"/>
    </row>
    <row r="4344" spans="22:22" x14ac:dyDescent="0.2">
      <c r="V4344" s="5"/>
    </row>
    <row r="4345" spans="22:22" x14ac:dyDescent="0.2">
      <c r="V4345" s="5"/>
    </row>
    <row r="4346" spans="22:22" x14ac:dyDescent="0.2">
      <c r="V4346" s="5"/>
    </row>
    <row r="4347" spans="22:22" x14ac:dyDescent="0.2">
      <c r="V4347" s="5"/>
    </row>
    <row r="4348" spans="22:22" x14ac:dyDescent="0.2">
      <c r="V4348" s="5"/>
    </row>
    <row r="4349" spans="22:22" x14ac:dyDescent="0.2">
      <c r="V4349" s="5"/>
    </row>
    <row r="4350" spans="22:22" x14ac:dyDescent="0.2">
      <c r="V4350" s="5"/>
    </row>
    <row r="4351" spans="22:22" x14ac:dyDescent="0.2">
      <c r="V4351" s="5"/>
    </row>
    <row r="4352" spans="22:22" x14ac:dyDescent="0.2">
      <c r="V4352" s="5"/>
    </row>
    <row r="4353" spans="22:22" x14ac:dyDescent="0.2">
      <c r="V4353" s="5"/>
    </row>
    <row r="4354" spans="22:22" x14ac:dyDescent="0.2">
      <c r="V4354" s="5"/>
    </row>
    <row r="4355" spans="22:22" x14ac:dyDescent="0.2">
      <c r="V4355" s="5"/>
    </row>
    <row r="4356" spans="22:22" x14ac:dyDescent="0.2">
      <c r="V4356" s="5"/>
    </row>
    <row r="4357" spans="22:22" x14ac:dyDescent="0.2">
      <c r="V4357" s="5"/>
    </row>
    <row r="4358" spans="22:22" x14ac:dyDescent="0.2">
      <c r="V4358" s="5"/>
    </row>
    <row r="4359" spans="22:22" x14ac:dyDescent="0.2">
      <c r="V4359" s="5"/>
    </row>
    <row r="4360" spans="22:22" x14ac:dyDescent="0.2">
      <c r="V4360" s="5"/>
    </row>
    <row r="4361" spans="22:22" x14ac:dyDescent="0.2">
      <c r="V4361" s="5"/>
    </row>
    <row r="4362" spans="22:22" x14ac:dyDescent="0.2">
      <c r="V4362" s="5"/>
    </row>
    <row r="4363" spans="22:22" x14ac:dyDescent="0.2">
      <c r="V4363" s="5"/>
    </row>
    <row r="4364" spans="22:22" x14ac:dyDescent="0.2">
      <c r="V4364" s="5"/>
    </row>
    <row r="4365" spans="22:22" x14ac:dyDescent="0.2">
      <c r="V4365" s="5"/>
    </row>
    <row r="4366" spans="22:22" x14ac:dyDescent="0.2">
      <c r="V4366" s="5"/>
    </row>
    <row r="4367" spans="22:22" x14ac:dyDescent="0.2">
      <c r="V4367" s="5"/>
    </row>
    <row r="4368" spans="22:22" x14ac:dyDescent="0.2">
      <c r="V4368" s="5"/>
    </row>
    <row r="4369" spans="22:22" x14ac:dyDescent="0.2">
      <c r="V4369" s="5"/>
    </row>
    <row r="4370" spans="22:22" x14ac:dyDescent="0.2">
      <c r="V4370" s="5"/>
    </row>
    <row r="4371" spans="22:22" x14ac:dyDescent="0.2">
      <c r="V4371" s="5"/>
    </row>
    <row r="4372" spans="22:22" x14ac:dyDescent="0.2">
      <c r="V4372" s="5"/>
    </row>
    <row r="4373" spans="22:22" x14ac:dyDescent="0.2">
      <c r="V4373" s="5"/>
    </row>
    <row r="4374" spans="22:22" x14ac:dyDescent="0.2">
      <c r="V4374" s="5"/>
    </row>
    <row r="4375" spans="22:22" x14ac:dyDescent="0.2">
      <c r="V4375" s="5"/>
    </row>
    <row r="4376" spans="22:22" x14ac:dyDescent="0.2">
      <c r="V4376" s="5"/>
    </row>
    <row r="4377" spans="22:22" x14ac:dyDescent="0.2">
      <c r="V4377" s="5"/>
    </row>
    <row r="4378" spans="22:22" x14ac:dyDescent="0.2">
      <c r="V4378" s="5"/>
    </row>
    <row r="4379" spans="22:22" x14ac:dyDescent="0.2">
      <c r="V4379" s="5"/>
    </row>
    <row r="4380" spans="22:22" x14ac:dyDescent="0.2">
      <c r="V4380" s="5"/>
    </row>
    <row r="4381" spans="22:22" x14ac:dyDescent="0.2">
      <c r="V4381" s="5"/>
    </row>
    <row r="4382" spans="22:22" x14ac:dyDescent="0.2">
      <c r="V4382" s="5"/>
    </row>
    <row r="4383" spans="22:22" x14ac:dyDescent="0.2">
      <c r="V4383" s="5"/>
    </row>
    <row r="4384" spans="22:22" x14ac:dyDescent="0.2">
      <c r="V4384" s="5"/>
    </row>
    <row r="4385" spans="22:22" x14ac:dyDescent="0.2">
      <c r="V4385" s="5"/>
    </row>
    <row r="4386" spans="22:22" x14ac:dyDescent="0.2">
      <c r="V4386" s="5"/>
    </row>
    <row r="4387" spans="22:22" x14ac:dyDescent="0.2">
      <c r="V4387" s="5"/>
    </row>
    <row r="4388" spans="22:22" x14ac:dyDescent="0.2">
      <c r="V4388" s="5"/>
    </row>
    <row r="4389" spans="22:22" x14ac:dyDescent="0.2">
      <c r="V4389" s="5"/>
    </row>
    <row r="4390" spans="22:22" x14ac:dyDescent="0.2">
      <c r="V4390" s="5"/>
    </row>
    <row r="4391" spans="22:22" x14ac:dyDescent="0.2">
      <c r="V4391" s="5"/>
    </row>
    <row r="4392" spans="22:22" x14ac:dyDescent="0.2">
      <c r="V4392" s="5"/>
    </row>
    <row r="4393" spans="22:22" x14ac:dyDescent="0.2">
      <c r="V4393" s="5"/>
    </row>
    <row r="4394" spans="22:22" x14ac:dyDescent="0.2">
      <c r="V4394" s="5"/>
    </row>
    <row r="4395" spans="22:22" x14ac:dyDescent="0.2">
      <c r="V4395" s="5"/>
    </row>
    <row r="4396" spans="22:22" x14ac:dyDescent="0.2">
      <c r="V4396" s="5"/>
    </row>
    <row r="4397" spans="22:22" x14ac:dyDescent="0.2">
      <c r="V4397" s="5"/>
    </row>
    <row r="4398" spans="22:22" x14ac:dyDescent="0.2">
      <c r="V4398" s="5"/>
    </row>
    <row r="4399" spans="22:22" x14ac:dyDescent="0.2">
      <c r="V4399" s="5"/>
    </row>
    <row r="4400" spans="22:22" x14ac:dyDescent="0.2">
      <c r="V4400" s="5"/>
    </row>
    <row r="4401" spans="22:22" x14ac:dyDescent="0.2">
      <c r="V4401" s="5"/>
    </row>
    <row r="4402" spans="22:22" x14ac:dyDescent="0.2">
      <c r="V4402" s="5"/>
    </row>
    <row r="4403" spans="22:22" x14ac:dyDescent="0.2">
      <c r="V4403" s="5"/>
    </row>
    <row r="4404" spans="22:22" x14ac:dyDescent="0.2">
      <c r="V4404" s="5"/>
    </row>
    <row r="4405" spans="22:22" x14ac:dyDescent="0.2">
      <c r="V4405" s="5"/>
    </row>
    <row r="4406" spans="22:22" x14ac:dyDescent="0.2">
      <c r="V4406" s="5"/>
    </row>
    <row r="4407" spans="22:22" x14ac:dyDescent="0.2">
      <c r="V4407" s="5"/>
    </row>
    <row r="4408" spans="22:22" x14ac:dyDescent="0.2">
      <c r="V4408" s="5"/>
    </row>
    <row r="4409" spans="22:22" x14ac:dyDescent="0.2">
      <c r="V4409" s="5"/>
    </row>
    <row r="4410" spans="22:22" x14ac:dyDescent="0.2">
      <c r="V4410" s="5"/>
    </row>
    <row r="4411" spans="22:22" x14ac:dyDescent="0.2">
      <c r="V4411" s="5"/>
    </row>
    <row r="4412" spans="22:22" x14ac:dyDescent="0.2">
      <c r="V4412" s="5"/>
    </row>
    <row r="4413" spans="22:22" x14ac:dyDescent="0.2">
      <c r="V4413" s="5"/>
    </row>
    <row r="4414" spans="22:22" x14ac:dyDescent="0.2">
      <c r="V4414" s="5"/>
    </row>
    <row r="4415" spans="22:22" x14ac:dyDescent="0.2">
      <c r="V4415" s="5"/>
    </row>
    <row r="4416" spans="22:22" x14ac:dyDescent="0.2">
      <c r="V4416" s="5"/>
    </row>
    <row r="4417" spans="22:22" x14ac:dyDescent="0.2">
      <c r="V4417" s="5"/>
    </row>
    <row r="4418" spans="22:22" x14ac:dyDescent="0.2">
      <c r="V4418" s="5"/>
    </row>
    <row r="4419" spans="22:22" x14ac:dyDescent="0.2">
      <c r="V4419" s="5"/>
    </row>
    <row r="4420" spans="22:22" x14ac:dyDescent="0.2">
      <c r="V4420" s="5"/>
    </row>
    <row r="4421" spans="22:22" x14ac:dyDescent="0.2">
      <c r="V4421" s="5"/>
    </row>
    <row r="4422" spans="22:22" x14ac:dyDescent="0.2">
      <c r="V4422" s="5"/>
    </row>
    <row r="4423" spans="22:22" x14ac:dyDescent="0.2">
      <c r="V4423" s="5"/>
    </row>
    <row r="4424" spans="22:22" x14ac:dyDescent="0.2">
      <c r="V4424" s="5"/>
    </row>
    <row r="4425" spans="22:22" x14ac:dyDescent="0.2">
      <c r="V4425" s="5"/>
    </row>
    <row r="4426" spans="22:22" x14ac:dyDescent="0.2">
      <c r="V4426" s="5"/>
    </row>
    <row r="4427" spans="22:22" x14ac:dyDescent="0.2">
      <c r="V4427" s="5"/>
    </row>
    <row r="4428" spans="22:22" x14ac:dyDescent="0.2">
      <c r="V4428" s="5"/>
    </row>
    <row r="4429" spans="22:22" x14ac:dyDescent="0.2">
      <c r="V4429" s="5"/>
    </row>
    <row r="4430" spans="22:22" x14ac:dyDescent="0.2">
      <c r="V4430" s="5"/>
    </row>
    <row r="4431" spans="22:22" x14ac:dyDescent="0.2">
      <c r="V4431" s="5"/>
    </row>
    <row r="4432" spans="22:22" x14ac:dyDescent="0.2">
      <c r="V4432" s="5"/>
    </row>
    <row r="4433" spans="22:22" x14ac:dyDescent="0.2">
      <c r="V4433" s="5"/>
    </row>
    <row r="4434" spans="22:22" x14ac:dyDescent="0.2">
      <c r="V4434" s="5"/>
    </row>
    <row r="4435" spans="22:22" x14ac:dyDescent="0.2">
      <c r="V4435" s="5"/>
    </row>
    <row r="4436" spans="22:22" x14ac:dyDescent="0.2">
      <c r="V4436" s="5"/>
    </row>
    <row r="4437" spans="22:22" x14ac:dyDescent="0.2">
      <c r="V4437" s="5"/>
    </row>
    <row r="4438" spans="22:22" x14ac:dyDescent="0.2">
      <c r="V4438" s="5"/>
    </row>
    <row r="4439" spans="22:22" x14ac:dyDescent="0.2">
      <c r="V4439" s="5"/>
    </row>
    <row r="4440" spans="22:22" x14ac:dyDescent="0.2">
      <c r="V4440" s="5"/>
    </row>
    <row r="4441" spans="22:22" x14ac:dyDescent="0.2">
      <c r="V4441" s="5"/>
    </row>
    <row r="4442" spans="22:22" x14ac:dyDescent="0.2">
      <c r="V4442" s="5"/>
    </row>
    <row r="4443" spans="22:22" x14ac:dyDescent="0.2">
      <c r="V4443" s="5"/>
    </row>
    <row r="4444" spans="22:22" x14ac:dyDescent="0.2">
      <c r="V4444" s="5"/>
    </row>
    <row r="4445" spans="22:22" x14ac:dyDescent="0.2">
      <c r="V4445" s="5"/>
    </row>
    <row r="4446" spans="22:22" x14ac:dyDescent="0.2">
      <c r="V4446" s="5"/>
    </row>
    <row r="4447" spans="22:22" x14ac:dyDescent="0.2">
      <c r="V4447" s="5"/>
    </row>
    <row r="4448" spans="22:22" x14ac:dyDescent="0.2">
      <c r="V4448" s="5"/>
    </row>
    <row r="4449" spans="22:22" x14ac:dyDescent="0.2">
      <c r="V4449" s="5"/>
    </row>
    <row r="4450" spans="22:22" x14ac:dyDescent="0.2">
      <c r="V4450" s="5"/>
    </row>
    <row r="4451" spans="22:22" x14ac:dyDescent="0.2">
      <c r="V4451" s="5"/>
    </row>
    <row r="4452" spans="22:22" x14ac:dyDescent="0.2">
      <c r="V4452" s="5"/>
    </row>
    <row r="4453" spans="22:22" x14ac:dyDescent="0.2">
      <c r="V4453" s="5"/>
    </row>
    <row r="4454" spans="22:22" x14ac:dyDescent="0.2">
      <c r="V4454" s="5"/>
    </row>
    <row r="4455" spans="22:22" x14ac:dyDescent="0.2">
      <c r="V4455" s="5"/>
    </row>
    <row r="4456" spans="22:22" x14ac:dyDescent="0.2">
      <c r="V4456" s="5"/>
    </row>
    <row r="4457" spans="22:22" x14ac:dyDescent="0.2">
      <c r="V4457" s="5"/>
    </row>
    <row r="4458" spans="22:22" x14ac:dyDescent="0.2">
      <c r="V4458" s="5"/>
    </row>
    <row r="4459" spans="22:22" x14ac:dyDescent="0.2">
      <c r="V4459" s="5"/>
    </row>
    <row r="4460" spans="22:22" x14ac:dyDescent="0.2">
      <c r="V4460" s="5"/>
    </row>
    <row r="4461" spans="22:22" x14ac:dyDescent="0.2">
      <c r="V4461" s="5"/>
    </row>
    <row r="4462" spans="22:22" x14ac:dyDescent="0.2">
      <c r="V4462" s="5"/>
    </row>
    <row r="4463" spans="22:22" x14ac:dyDescent="0.2">
      <c r="V4463" s="5"/>
    </row>
    <row r="4464" spans="22:22" x14ac:dyDescent="0.2">
      <c r="V4464" s="5"/>
    </row>
    <row r="4465" spans="22:22" x14ac:dyDescent="0.2">
      <c r="V4465" s="5"/>
    </row>
    <row r="4466" spans="22:22" x14ac:dyDescent="0.2">
      <c r="V4466" s="5"/>
    </row>
    <row r="4467" spans="22:22" x14ac:dyDescent="0.2">
      <c r="V4467" s="5"/>
    </row>
    <row r="4468" spans="22:22" x14ac:dyDescent="0.2">
      <c r="V4468" s="5"/>
    </row>
    <row r="4469" spans="22:22" x14ac:dyDescent="0.2">
      <c r="V4469" s="5"/>
    </row>
    <row r="4470" spans="22:22" x14ac:dyDescent="0.2">
      <c r="V4470" s="5"/>
    </row>
    <row r="4471" spans="22:22" x14ac:dyDescent="0.2">
      <c r="V4471" s="5"/>
    </row>
    <row r="4472" spans="22:22" x14ac:dyDescent="0.2">
      <c r="V4472" s="5"/>
    </row>
    <row r="4473" spans="22:22" x14ac:dyDescent="0.2">
      <c r="V4473" s="5"/>
    </row>
    <row r="4474" spans="22:22" x14ac:dyDescent="0.2">
      <c r="V4474" s="5"/>
    </row>
    <row r="4475" spans="22:22" x14ac:dyDescent="0.2">
      <c r="V4475" s="5"/>
    </row>
    <row r="4476" spans="22:22" x14ac:dyDescent="0.2">
      <c r="V4476" s="5"/>
    </row>
    <row r="4477" spans="22:22" x14ac:dyDescent="0.2">
      <c r="V4477" s="5"/>
    </row>
    <row r="4478" spans="22:22" x14ac:dyDescent="0.2">
      <c r="V4478" s="5"/>
    </row>
    <row r="4479" spans="22:22" x14ac:dyDescent="0.2">
      <c r="V4479" s="5"/>
    </row>
    <row r="4480" spans="22:22" x14ac:dyDescent="0.2">
      <c r="V4480" s="5"/>
    </row>
    <row r="4481" spans="22:22" x14ac:dyDescent="0.2">
      <c r="V4481" s="5"/>
    </row>
    <row r="4482" spans="22:22" x14ac:dyDescent="0.2">
      <c r="V4482" s="5"/>
    </row>
    <row r="4483" spans="22:22" x14ac:dyDescent="0.2">
      <c r="V4483" s="5"/>
    </row>
    <row r="4484" spans="22:22" x14ac:dyDescent="0.2">
      <c r="V4484" s="5"/>
    </row>
    <row r="4485" spans="22:22" x14ac:dyDescent="0.2">
      <c r="V4485" s="5"/>
    </row>
    <row r="4486" spans="22:22" x14ac:dyDescent="0.2">
      <c r="V4486" s="5"/>
    </row>
    <row r="4487" spans="22:22" x14ac:dyDescent="0.2">
      <c r="V4487" s="5"/>
    </row>
    <row r="4488" spans="22:22" x14ac:dyDescent="0.2">
      <c r="V4488" s="5"/>
    </row>
    <row r="4489" spans="22:22" x14ac:dyDescent="0.2">
      <c r="V4489" s="5"/>
    </row>
    <row r="4490" spans="22:22" x14ac:dyDescent="0.2">
      <c r="V4490" s="5"/>
    </row>
    <row r="4491" spans="22:22" x14ac:dyDescent="0.2">
      <c r="V4491" s="5"/>
    </row>
    <row r="4492" spans="22:22" x14ac:dyDescent="0.2">
      <c r="V4492" s="5"/>
    </row>
    <row r="4493" spans="22:22" x14ac:dyDescent="0.2">
      <c r="V4493" s="5"/>
    </row>
    <row r="4494" spans="22:22" x14ac:dyDescent="0.2">
      <c r="V4494" s="5"/>
    </row>
    <row r="4495" spans="22:22" x14ac:dyDescent="0.2">
      <c r="V4495" s="5"/>
    </row>
    <row r="4496" spans="22:22" x14ac:dyDescent="0.2">
      <c r="V4496" s="5"/>
    </row>
    <row r="4497" spans="22:22" x14ac:dyDescent="0.2">
      <c r="V4497" s="5"/>
    </row>
    <row r="4498" spans="22:22" x14ac:dyDescent="0.2">
      <c r="V4498" s="5"/>
    </row>
    <row r="4499" spans="22:22" x14ac:dyDescent="0.2">
      <c r="V4499" s="5"/>
    </row>
    <row r="4500" spans="22:22" x14ac:dyDescent="0.2">
      <c r="V4500" s="5"/>
    </row>
    <row r="4501" spans="22:22" x14ac:dyDescent="0.2">
      <c r="V4501" s="5"/>
    </row>
    <row r="4502" spans="22:22" x14ac:dyDescent="0.2">
      <c r="V4502" s="5"/>
    </row>
    <row r="4503" spans="22:22" x14ac:dyDescent="0.2">
      <c r="V4503" s="5"/>
    </row>
    <row r="4504" spans="22:22" x14ac:dyDescent="0.2">
      <c r="V4504" s="5"/>
    </row>
    <row r="4505" spans="22:22" x14ac:dyDescent="0.2">
      <c r="V4505" s="5"/>
    </row>
    <row r="4506" spans="22:22" x14ac:dyDescent="0.2">
      <c r="V4506" s="5"/>
    </row>
    <row r="4507" spans="22:22" x14ac:dyDescent="0.2">
      <c r="V4507" s="5"/>
    </row>
    <row r="4508" spans="22:22" x14ac:dyDescent="0.2">
      <c r="V4508" s="5"/>
    </row>
    <row r="4509" spans="22:22" x14ac:dyDescent="0.2">
      <c r="V4509" s="5"/>
    </row>
    <row r="4510" spans="22:22" x14ac:dyDescent="0.2">
      <c r="V4510" s="5"/>
    </row>
    <row r="4511" spans="22:22" x14ac:dyDescent="0.2">
      <c r="V4511" s="5"/>
    </row>
    <row r="4512" spans="22:22" x14ac:dyDescent="0.2">
      <c r="V4512" s="5"/>
    </row>
    <row r="4513" spans="22:22" x14ac:dyDescent="0.2">
      <c r="V4513" s="5"/>
    </row>
    <row r="4514" spans="22:22" x14ac:dyDescent="0.2">
      <c r="V4514" s="5"/>
    </row>
    <row r="4515" spans="22:22" x14ac:dyDescent="0.2">
      <c r="V4515" s="5"/>
    </row>
    <row r="4516" spans="22:22" x14ac:dyDescent="0.2">
      <c r="V4516" s="5"/>
    </row>
    <row r="4517" spans="22:22" x14ac:dyDescent="0.2">
      <c r="V4517" s="5"/>
    </row>
    <row r="4518" spans="22:22" x14ac:dyDescent="0.2">
      <c r="V4518" s="5"/>
    </row>
    <row r="4519" spans="22:22" x14ac:dyDescent="0.2">
      <c r="V4519" s="5"/>
    </row>
    <row r="4520" spans="22:22" x14ac:dyDescent="0.2">
      <c r="V4520" s="5"/>
    </row>
    <row r="4521" spans="22:22" x14ac:dyDescent="0.2">
      <c r="V4521" s="5"/>
    </row>
    <row r="4522" spans="22:22" x14ac:dyDescent="0.2">
      <c r="V4522" s="5"/>
    </row>
    <row r="4523" spans="22:22" x14ac:dyDescent="0.2">
      <c r="V4523" s="5"/>
    </row>
    <row r="4524" spans="22:22" x14ac:dyDescent="0.2">
      <c r="V4524" s="5"/>
    </row>
    <row r="4525" spans="22:22" x14ac:dyDescent="0.2">
      <c r="V4525" s="5"/>
    </row>
    <row r="4526" spans="22:22" x14ac:dyDescent="0.2">
      <c r="V4526" s="5"/>
    </row>
    <row r="4527" spans="22:22" x14ac:dyDescent="0.2">
      <c r="V4527" s="5"/>
    </row>
    <row r="4528" spans="22:22" x14ac:dyDescent="0.2">
      <c r="V4528" s="5"/>
    </row>
    <row r="4529" spans="22:22" x14ac:dyDescent="0.2">
      <c r="V4529" s="5"/>
    </row>
    <row r="4530" spans="22:22" x14ac:dyDescent="0.2">
      <c r="V4530" s="5"/>
    </row>
    <row r="4531" spans="22:22" x14ac:dyDescent="0.2">
      <c r="V4531" s="5"/>
    </row>
    <row r="4532" spans="22:22" x14ac:dyDescent="0.2">
      <c r="V4532" s="5"/>
    </row>
    <row r="4533" spans="22:22" x14ac:dyDescent="0.2">
      <c r="V4533" s="5"/>
    </row>
    <row r="4534" spans="22:22" x14ac:dyDescent="0.2">
      <c r="V4534" s="5"/>
    </row>
    <row r="4535" spans="22:22" x14ac:dyDescent="0.2">
      <c r="V4535" s="5"/>
    </row>
    <row r="4536" spans="22:22" x14ac:dyDescent="0.2">
      <c r="V4536" s="5"/>
    </row>
    <row r="4537" spans="22:22" x14ac:dyDescent="0.2">
      <c r="V4537" s="5"/>
    </row>
    <row r="4538" spans="22:22" x14ac:dyDescent="0.2">
      <c r="V4538" s="5"/>
    </row>
    <row r="4539" spans="22:22" x14ac:dyDescent="0.2">
      <c r="V4539" s="5"/>
    </row>
    <row r="4540" spans="22:22" x14ac:dyDescent="0.2">
      <c r="V4540" s="5"/>
    </row>
    <row r="4541" spans="22:22" x14ac:dyDescent="0.2">
      <c r="V4541" s="5"/>
    </row>
    <row r="4542" spans="22:22" x14ac:dyDescent="0.2">
      <c r="V4542" s="5"/>
    </row>
    <row r="4543" spans="22:22" x14ac:dyDescent="0.2">
      <c r="V4543" s="5"/>
    </row>
    <row r="4544" spans="22:22" x14ac:dyDescent="0.2">
      <c r="V4544" s="5"/>
    </row>
    <row r="4545" spans="22:22" x14ac:dyDescent="0.2">
      <c r="V4545" s="5"/>
    </row>
    <row r="4546" spans="22:22" x14ac:dyDescent="0.2">
      <c r="V4546" s="5"/>
    </row>
    <row r="4547" spans="22:22" x14ac:dyDescent="0.2">
      <c r="V4547" s="5"/>
    </row>
    <row r="4548" spans="22:22" x14ac:dyDescent="0.2">
      <c r="V4548" s="5"/>
    </row>
    <row r="4549" spans="22:22" x14ac:dyDescent="0.2">
      <c r="V4549" s="5"/>
    </row>
    <row r="4550" spans="22:22" x14ac:dyDescent="0.2">
      <c r="V4550" s="5"/>
    </row>
    <row r="4551" spans="22:22" x14ac:dyDescent="0.2">
      <c r="V4551" s="5"/>
    </row>
    <row r="4552" spans="22:22" x14ac:dyDescent="0.2">
      <c r="V4552" s="5"/>
    </row>
    <row r="4553" spans="22:22" x14ac:dyDescent="0.2">
      <c r="V4553" s="5"/>
    </row>
    <row r="4554" spans="22:22" x14ac:dyDescent="0.2">
      <c r="V4554" s="5"/>
    </row>
    <row r="4555" spans="22:22" x14ac:dyDescent="0.2">
      <c r="V4555" s="5"/>
    </row>
    <row r="4556" spans="22:22" x14ac:dyDescent="0.2">
      <c r="V4556" s="5"/>
    </row>
    <row r="4557" spans="22:22" x14ac:dyDescent="0.2">
      <c r="V4557" s="5"/>
    </row>
    <row r="4558" spans="22:22" x14ac:dyDescent="0.2">
      <c r="V4558" s="5"/>
    </row>
    <row r="4559" spans="22:22" x14ac:dyDescent="0.2">
      <c r="V4559" s="5"/>
    </row>
    <row r="4560" spans="22:22" x14ac:dyDescent="0.2">
      <c r="V4560" s="5"/>
    </row>
    <row r="4561" spans="22:22" x14ac:dyDescent="0.2">
      <c r="V4561" s="5"/>
    </row>
    <row r="4562" spans="22:22" x14ac:dyDescent="0.2">
      <c r="V4562" s="5"/>
    </row>
    <row r="4563" spans="22:22" x14ac:dyDescent="0.2">
      <c r="V4563" s="5"/>
    </row>
    <row r="4564" spans="22:22" x14ac:dyDescent="0.2">
      <c r="V4564" s="5"/>
    </row>
    <row r="4565" spans="22:22" x14ac:dyDescent="0.2">
      <c r="V4565" s="5"/>
    </row>
    <row r="4566" spans="22:22" x14ac:dyDescent="0.2">
      <c r="V4566" s="5"/>
    </row>
    <row r="4567" spans="22:22" x14ac:dyDescent="0.2">
      <c r="V4567" s="5"/>
    </row>
    <row r="4568" spans="22:22" x14ac:dyDescent="0.2">
      <c r="V4568" s="5"/>
    </row>
    <row r="4569" spans="22:22" x14ac:dyDescent="0.2">
      <c r="V4569" s="5"/>
    </row>
    <row r="4570" spans="22:22" x14ac:dyDescent="0.2">
      <c r="V4570" s="5"/>
    </row>
    <row r="4571" spans="22:22" x14ac:dyDescent="0.2">
      <c r="V4571" s="5"/>
    </row>
    <row r="4572" spans="22:22" x14ac:dyDescent="0.2">
      <c r="V4572" s="5"/>
    </row>
    <row r="4573" spans="22:22" x14ac:dyDescent="0.2">
      <c r="V4573" s="5"/>
    </row>
    <row r="4574" spans="22:22" x14ac:dyDescent="0.2">
      <c r="V4574" s="5"/>
    </row>
    <row r="4575" spans="22:22" x14ac:dyDescent="0.2">
      <c r="V4575" s="5"/>
    </row>
    <row r="4576" spans="22:22" x14ac:dyDescent="0.2">
      <c r="V4576" s="5"/>
    </row>
    <row r="4577" spans="22:22" x14ac:dyDescent="0.2">
      <c r="V4577" s="5"/>
    </row>
    <row r="4578" spans="22:22" x14ac:dyDescent="0.2">
      <c r="V4578" s="5"/>
    </row>
    <row r="4579" spans="22:22" x14ac:dyDescent="0.2">
      <c r="V4579" s="5"/>
    </row>
    <row r="4580" spans="22:22" x14ac:dyDescent="0.2">
      <c r="V4580" s="5"/>
    </row>
    <row r="4581" spans="22:22" x14ac:dyDescent="0.2">
      <c r="V4581" s="5"/>
    </row>
    <row r="4582" spans="22:22" x14ac:dyDescent="0.2">
      <c r="V4582" s="5"/>
    </row>
    <row r="4583" spans="22:22" x14ac:dyDescent="0.2">
      <c r="V4583" s="5"/>
    </row>
    <row r="4584" spans="22:22" x14ac:dyDescent="0.2">
      <c r="V4584" s="5"/>
    </row>
    <row r="4585" spans="22:22" x14ac:dyDescent="0.2">
      <c r="V4585" s="5"/>
    </row>
    <row r="4586" spans="22:22" x14ac:dyDescent="0.2">
      <c r="V4586" s="5"/>
    </row>
    <row r="4587" spans="22:22" x14ac:dyDescent="0.2">
      <c r="V4587" s="5"/>
    </row>
    <row r="4588" spans="22:22" x14ac:dyDescent="0.2">
      <c r="V4588" s="5"/>
    </row>
    <row r="4589" spans="22:22" x14ac:dyDescent="0.2">
      <c r="V4589" s="5"/>
    </row>
    <row r="4590" spans="22:22" x14ac:dyDescent="0.2">
      <c r="V4590" s="5"/>
    </row>
    <row r="4591" spans="22:22" x14ac:dyDescent="0.2">
      <c r="V4591" s="5"/>
    </row>
    <row r="4592" spans="22:22" x14ac:dyDescent="0.2">
      <c r="V4592" s="5"/>
    </row>
    <row r="4593" spans="22:22" x14ac:dyDescent="0.2">
      <c r="V4593" s="5"/>
    </row>
    <row r="4594" spans="22:22" x14ac:dyDescent="0.2">
      <c r="V4594" s="5"/>
    </row>
    <row r="4595" spans="22:22" x14ac:dyDescent="0.2">
      <c r="V4595" s="5"/>
    </row>
    <row r="4596" spans="22:22" x14ac:dyDescent="0.2">
      <c r="V4596" s="5"/>
    </row>
    <row r="4597" spans="22:22" x14ac:dyDescent="0.2">
      <c r="V4597" s="5"/>
    </row>
    <row r="4598" spans="22:22" x14ac:dyDescent="0.2">
      <c r="V4598" s="5"/>
    </row>
    <row r="4599" spans="22:22" x14ac:dyDescent="0.2">
      <c r="V4599" s="5"/>
    </row>
    <row r="4600" spans="22:22" x14ac:dyDescent="0.2">
      <c r="V4600" s="5"/>
    </row>
    <row r="4601" spans="22:22" x14ac:dyDescent="0.2">
      <c r="V4601" s="5"/>
    </row>
    <row r="4602" spans="22:22" x14ac:dyDescent="0.2">
      <c r="V4602" s="5"/>
    </row>
    <row r="4603" spans="22:22" x14ac:dyDescent="0.2">
      <c r="V4603" s="5"/>
    </row>
    <row r="4604" spans="22:22" x14ac:dyDescent="0.2">
      <c r="V4604" s="5"/>
    </row>
    <row r="4605" spans="22:22" x14ac:dyDescent="0.2">
      <c r="V4605" s="5"/>
    </row>
    <row r="4606" spans="22:22" x14ac:dyDescent="0.2">
      <c r="V4606" s="5"/>
    </row>
    <row r="4607" spans="22:22" x14ac:dyDescent="0.2">
      <c r="V4607" s="5"/>
    </row>
    <row r="4608" spans="22:22" x14ac:dyDescent="0.2">
      <c r="V4608" s="5"/>
    </row>
    <row r="4609" spans="22:22" x14ac:dyDescent="0.2">
      <c r="V4609" s="5"/>
    </row>
    <row r="4610" spans="22:22" x14ac:dyDescent="0.2">
      <c r="V4610" s="5"/>
    </row>
    <row r="4611" spans="22:22" x14ac:dyDescent="0.2">
      <c r="V4611" s="5"/>
    </row>
    <row r="4612" spans="22:22" x14ac:dyDescent="0.2">
      <c r="V4612" s="5"/>
    </row>
    <row r="4613" spans="22:22" x14ac:dyDescent="0.2">
      <c r="V4613" s="5"/>
    </row>
    <row r="4614" spans="22:22" x14ac:dyDescent="0.2">
      <c r="V4614" s="5"/>
    </row>
    <row r="4615" spans="22:22" x14ac:dyDescent="0.2">
      <c r="V4615" s="5"/>
    </row>
    <row r="4616" spans="22:22" x14ac:dyDescent="0.2">
      <c r="V4616" s="5"/>
    </row>
    <row r="4617" spans="22:22" x14ac:dyDescent="0.2">
      <c r="V4617" s="5"/>
    </row>
    <row r="4618" spans="22:22" x14ac:dyDescent="0.2">
      <c r="V4618" s="5"/>
    </row>
    <row r="4619" spans="22:22" x14ac:dyDescent="0.2">
      <c r="V4619" s="5"/>
    </row>
    <row r="4620" spans="22:22" x14ac:dyDescent="0.2">
      <c r="V4620" s="5"/>
    </row>
    <row r="4621" spans="22:22" x14ac:dyDescent="0.2">
      <c r="V4621" s="5"/>
    </row>
    <row r="4622" spans="22:22" x14ac:dyDescent="0.2">
      <c r="V4622" s="5"/>
    </row>
    <row r="4623" spans="22:22" x14ac:dyDescent="0.2">
      <c r="V4623" s="5"/>
    </row>
    <row r="4624" spans="22:22" x14ac:dyDescent="0.2">
      <c r="V4624" s="5"/>
    </row>
    <row r="4625" spans="22:22" x14ac:dyDescent="0.2">
      <c r="V4625" s="5"/>
    </row>
    <row r="4626" spans="22:22" x14ac:dyDescent="0.2">
      <c r="V4626" s="5"/>
    </row>
    <row r="4627" spans="22:22" x14ac:dyDescent="0.2">
      <c r="V4627" s="5"/>
    </row>
    <row r="4628" spans="22:22" x14ac:dyDescent="0.2">
      <c r="V4628" s="5"/>
    </row>
    <row r="4629" spans="22:22" x14ac:dyDescent="0.2">
      <c r="V4629" s="5"/>
    </row>
    <row r="4630" spans="22:22" x14ac:dyDescent="0.2">
      <c r="V4630" s="5"/>
    </row>
    <row r="4631" spans="22:22" x14ac:dyDescent="0.2">
      <c r="V4631" s="5"/>
    </row>
    <row r="4632" spans="22:22" x14ac:dyDescent="0.2">
      <c r="V4632" s="5"/>
    </row>
    <row r="4633" spans="22:22" x14ac:dyDescent="0.2">
      <c r="V4633" s="5"/>
    </row>
    <row r="4634" spans="22:22" x14ac:dyDescent="0.2">
      <c r="V4634" s="5"/>
    </row>
    <row r="4635" spans="22:22" x14ac:dyDescent="0.2">
      <c r="V4635" s="5"/>
    </row>
    <row r="4636" spans="22:22" x14ac:dyDescent="0.2">
      <c r="V4636" s="5"/>
    </row>
    <row r="4637" spans="22:22" x14ac:dyDescent="0.2">
      <c r="V4637" s="5"/>
    </row>
    <row r="4638" spans="22:22" x14ac:dyDescent="0.2">
      <c r="V4638" s="5"/>
    </row>
    <row r="4639" spans="22:22" x14ac:dyDescent="0.2">
      <c r="V4639" s="5"/>
    </row>
    <row r="4640" spans="22:22" x14ac:dyDescent="0.2">
      <c r="V4640" s="5"/>
    </row>
    <row r="4641" spans="22:22" x14ac:dyDescent="0.2">
      <c r="V4641" s="5"/>
    </row>
    <row r="4642" spans="22:22" x14ac:dyDescent="0.2">
      <c r="V4642" s="5"/>
    </row>
    <row r="4643" spans="22:22" x14ac:dyDescent="0.2">
      <c r="V4643" s="5"/>
    </row>
    <row r="4644" spans="22:22" x14ac:dyDescent="0.2">
      <c r="V4644" s="5"/>
    </row>
    <row r="4645" spans="22:22" x14ac:dyDescent="0.2">
      <c r="V4645" s="5"/>
    </row>
    <row r="4646" spans="22:22" x14ac:dyDescent="0.2">
      <c r="V4646" s="5"/>
    </row>
    <row r="4647" spans="22:22" x14ac:dyDescent="0.2">
      <c r="V4647" s="5"/>
    </row>
    <row r="4648" spans="22:22" x14ac:dyDescent="0.2">
      <c r="V4648" s="5"/>
    </row>
    <row r="4649" spans="22:22" x14ac:dyDescent="0.2">
      <c r="V4649" s="5"/>
    </row>
    <row r="4650" spans="22:22" x14ac:dyDescent="0.2">
      <c r="V4650" s="5"/>
    </row>
    <row r="4651" spans="22:22" x14ac:dyDescent="0.2">
      <c r="V4651" s="5"/>
    </row>
    <row r="4652" spans="22:22" x14ac:dyDescent="0.2">
      <c r="V4652" s="5"/>
    </row>
    <row r="4653" spans="22:22" x14ac:dyDescent="0.2">
      <c r="V4653" s="5"/>
    </row>
    <row r="4654" spans="22:22" x14ac:dyDescent="0.2">
      <c r="V4654" s="5"/>
    </row>
    <row r="4655" spans="22:22" x14ac:dyDescent="0.2">
      <c r="V4655" s="5"/>
    </row>
    <row r="4656" spans="22:22" x14ac:dyDescent="0.2">
      <c r="V4656" s="5"/>
    </row>
    <row r="4657" spans="22:22" x14ac:dyDescent="0.2">
      <c r="V4657" s="5"/>
    </row>
    <row r="4658" spans="22:22" x14ac:dyDescent="0.2">
      <c r="V4658" s="5"/>
    </row>
    <row r="4659" spans="22:22" x14ac:dyDescent="0.2">
      <c r="V4659" s="5"/>
    </row>
    <row r="4660" spans="22:22" x14ac:dyDescent="0.2">
      <c r="V4660" s="5"/>
    </row>
    <row r="4661" spans="22:22" x14ac:dyDescent="0.2">
      <c r="V4661" s="5"/>
    </row>
    <row r="4662" spans="22:22" x14ac:dyDescent="0.2">
      <c r="V4662" s="5"/>
    </row>
    <row r="4663" spans="22:22" x14ac:dyDescent="0.2">
      <c r="V4663" s="5"/>
    </row>
    <row r="4664" spans="22:22" x14ac:dyDescent="0.2">
      <c r="V4664" s="5"/>
    </row>
    <row r="4665" spans="22:22" x14ac:dyDescent="0.2">
      <c r="V4665" s="5"/>
    </row>
    <row r="4666" spans="22:22" x14ac:dyDescent="0.2">
      <c r="V4666" s="5"/>
    </row>
    <row r="4667" spans="22:22" x14ac:dyDescent="0.2">
      <c r="V4667" s="5"/>
    </row>
    <row r="4668" spans="22:22" x14ac:dyDescent="0.2">
      <c r="V4668" s="5"/>
    </row>
    <row r="4669" spans="22:22" x14ac:dyDescent="0.2">
      <c r="V4669" s="5"/>
    </row>
    <row r="4670" spans="22:22" x14ac:dyDescent="0.2">
      <c r="V4670" s="5"/>
    </row>
    <row r="4671" spans="22:22" x14ac:dyDescent="0.2">
      <c r="V4671" s="5"/>
    </row>
    <row r="4672" spans="22:22" x14ac:dyDescent="0.2">
      <c r="V4672" s="5"/>
    </row>
    <row r="4673" spans="22:22" x14ac:dyDescent="0.2">
      <c r="V4673" s="5"/>
    </row>
    <row r="4674" spans="22:22" x14ac:dyDescent="0.2">
      <c r="V4674" s="5"/>
    </row>
    <row r="4675" spans="22:22" x14ac:dyDescent="0.2">
      <c r="V4675" s="5"/>
    </row>
    <row r="4676" spans="22:22" x14ac:dyDescent="0.2">
      <c r="V4676" s="5"/>
    </row>
    <row r="4677" spans="22:22" x14ac:dyDescent="0.2">
      <c r="V4677" s="5"/>
    </row>
    <row r="4678" spans="22:22" x14ac:dyDescent="0.2">
      <c r="V4678" s="5"/>
    </row>
    <row r="4679" spans="22:22" x14ac:dyDescent="0.2">
      <c r="V4679" s="5"/>
    </row>
    <row r="4680" spans="22:22" x14ac:dyDescent="0.2">
      <c r="V4680" s="5"/>
    </row>
    <row r="4681" spans="22:22" x14ac:dyDescent="0.2">
      <c r="V4681" s="5"/>
    </row>
    <row r="4682" spans="22:22" x14ac:dyDescent="0.2">
      <c r="V4682" s="5"/>
    </row>
    <row r="4683" spans="22:22" x14ac:dyDescent="0.2">
      <c r="V4683" s="5"/>
    </row>
    <row r="4684" spans="22:22" x14ac:dyDescent="0.2">
      <c r="V4684" s="5"/>
    </row>
    <row r="4685" spans="22:22" x14ac:dyDescent="0.2">
      <c r="V4685" s="5"/>
    </row>
    <row r="4686" spans="22:22" x14ac:dyDescent="0.2">
      <c r="V4686" s="5"/>
    </row>
    <row r="4687" spans="22:22" x14ac:dyDescent="0.2">
      <c r="V4687" s="5"/>
    </row>
    <row r="4688" spans="22:22" x14ac:dyDescent="0.2">
      <c r="V4688" s="5"/>
    </row>
    <row r="4689" spans="22:22" x14ac:dyDescent="0.2">
      <c r="V4689" s="5"/>
    </row>
    <row r="4690" spans="22:22" x14ac:dyDescent="0.2">
      <c r="V4690" s="5"/>
    </row>
    <row r="4691" spans="22:22" x14ac:dyDescent="0.2">
      <c r="V4691" s="5"/>
    </row>
    <row r="4692" spans="22:22" x14ac:dyDescent="0.2">
      <c r="V4692" s="5"/>
    </row>
    <row r="4693" spans="22:22" x14ac:dyDescent="0.2">
      <c r="V4693" s="5"/>
    </row>
    <row r="4694" spans="22:22" x14ac:dyDescent="0.2">
      <c r="V4694" s="5"/>
    </row>
    <row r="4695" spans="22:22" x14ac:dyDescent="0.2">
      <c r="V4695" s="5"/>
    </row>
    <row r="4696" spans="22:22" x14ac:dyDescent="0.2">
      <c r="V4696" s="5"/>
    </row>
    <row r="4697" spans="22:22" x14ac:dyDescent="0.2">
      <c r="V4697" s="5"/>
    </row>
    <row r="4698" spans="22:22" x14ac:dyDescent="0.2">
      <c r="V4698" s="5"/>
    </row>
    <row r="4699" spans="22:22" x14ac:dyDescent="0.2">
      <c r="V4699" s="5"/>
    </row>
    <row r="4700" spans="22:22" x14ac:dyDescent="0.2">
      <c r="V4700" s="5"/>
    </row>
    <row r="4701" spans="22:22" x14ac:dyDescent="0.2">
      <c r="V4701" s="5"/>
    </row>
    <row r="4702" spans="22:22" x14ac:dyDescent="0.2">
      <c r="V4702" s="5"/>
    </row>
    <row r="4703" spans="22:22" x14ac:dyDescent="0.2">
      <c r="V4703" s="5"/>
    </row>
    <row r="4704" spans="22:22" x14ac:dyDescent="0.2">
      <c r="V4704" s="5"/>
    </row>
    <row r="4705" spans="22:22" x14ac:dyDescent="0.2">
      <c r="V4705" s="5"/>
    </row>
    <row r="4706" spans="22:22" x14ac:dyDescent="0.2">
      <c r="V4706" s="5"/>
    </row>
    <row r="4707" spans="22:22" x14ac:dyDescent="0.2">
      <c r="V4707" s="5"/>
    </row>
    <row r="4708" spans="22:22" x14ac:dyDescent="0.2">
      <c r="V4708" s="5"/>
    </row>
    <row r="4709" spans="22:22" x14ac:dyDescent="0.2">
      <c r="V4709" s="5"/>
    </row>
    <row r="4710" spans="22:22" x14ac:dyDescent="0.2">
      <c r="V4710" s="5"/>
    </row>
    <row r="4711" spans="22:22" x14ac:dyDescent="0.2">
      <c r="V4711" s="5"/>
    </row>
    <row r="4712" spans="22:22" x14ac:dyDescent="0.2">
      <c r="V4712" s="5"/>
    </row>
    <row r="4713" spans="22:22" x14ac:dyDescent="0.2">
      <c r="V4713" s="5"/>
    </row>
    <row r="4714" spans="22:22" x14ac:dyDescent="0.2">
      <c r="V4714" s="5"/>
    </row>
    <row r="4715" spans="22:22" x14ac:dyDescent="0.2">
      <c r="V4715" s="5"/>
    </row>
    <row r="4716" spans="22:22" x14ac:dyDescent="0.2">
      <c r="V4716" s="5"/>
    </row>
    <row r="4717" spans="22:22" x14ac:dyDescent="0.2">
      <c r="V4717" s="5"/>
    </row>
    <row r="4718" spans="22:22" x14ac:dyDescent="0.2">
      <c r="V4718" s="5"/>
    </row>
    <row r="4719" spans="22:22" x14ac:dyDescent="0.2">
      <c r="V4719" s="5"/>
    </row>
    <row r="4720" spans="22:22" x14ac:dyDescent="0.2">
      <c r="V4720" s="5"/>
    </row>
    <row r="4721" spans="22:22" x14ac:dyDescent="0.2">
      <c r="V4721" s="5"/>
    </row>
    <row r="4722" spans="22:22" x14ac:dyDescent="0.2">
      <c r="V4722" s="5"/>
    </row>
    <row r="4723" spans="22:22" x14ac:dyDescent="0.2">
      <c r="V4723" s="5"/>
    </row>
    <row r="4724" spans="22:22" x14ac:dyDescent="0.2">
      <c r="V4724" s="5"/>
    </row>
    <row r="4725" spans="22:22" x14ac:dyDescent="0.2">
      <c r="V4725" s="5"/>
    </row>
    <row r="4726" spans="22:22" x14ac:dyDescent="0.2">
      <c r="V4726" s="5"/>
    </row>
    <row r="4727" spans="22:22" x14ac:dyDescent="0.2">
      <c r="V4727" s="5"/>
    </row>
    <row r="4728" spans="22:22" x14ac:dyDescent="0.2">
      <c r="V4728" s="5"/>
    </row>
    <row r="4729" spans="22:22" x14ac:dyDescent="0.2">
      <c r="V4729" s="5"/>
    </row>
    <row r="4730" spans="22:22" x14ac:dyDescent="0.2">
      <c r="V4730" s="5"/>
    </row>
    <row r="4731" spans="22:22" x14ac:dyDescent="0.2">
      <c r="V4731" s="5"/>
    </row>
    <row r="4732" spans="22:22" x14ac:dyDescent="0.2">
      <c r="V4732" s="5"/>
    </row>
    <row r="4733" spans="22:22" x14ac:dyDescent="0.2">
      <c r="V4733" s="5"/>
    </row>
    <row r="4734" spans="22:22" x14ac:dyDescent="0.2">
      <c r="V4734" s="5"/>
    </row>
    <row r="4735" spans="22:22" x14ac:dyDescent="0.2">
      <c r="V4735" s="5"/>
    </row>
    <row r="4736" spans="22:22" x14ac:dyDescent="0.2">
      <c r="V4736" s="5"/>
    </row>
    <row r="4737" spans="22:22" x14ac:dyDescent="0.2">
      <c r="V4737" s="5"/>
    </row>
    <row r="4738" spans="22:22" x14ac:dyDescent="0.2">
      <c r="V4738" s="5"/>
    </row>
    <row r="4739" spans="22:22" x14ac:dyDescent="0.2">
      <c r="V4739" s="5"/>
    </row>
    <row r="4740" spans="22:22" x14ac:dyDescent="0.2">
      <c r="V4740" s="5"/>
    </row>
    <row r="4741" spans="22:22" x14ac:dyDescent="0.2">
      <c r="V4741" s="5"/>
    </row>
    <row r="4742" spans="22:22" x14ac:dyDescent="0.2">
      <c r="V4742" s="5"/>
    </row>
    <row r="4743" spans="22:22" x14ac:dyDescent="0.2">
      <c r="V4743" s="5"/>
    </row>
    <row r="4744" spans="22:22" x14ac:dyDescent="0.2">
      <c r="V4744" s="5"/>
    </row>
    <row r="4745" spans="22:22" x14ac:dyDescent="0.2">
      <c r="V4745" s="5"/>
    </row>
    <row r="4746" spans="22:22" x14ac:dyDescent="0.2">
      <c r="V4746" s="5"/>
    </row>
    <row r="4747" spans="22:22" x14ac:dyDescent="0.2">
      <c r="V4747" s="5"/>
    </row>
    <row r="4748" spans="22:22" x14ac:dyDescent="0.2">
      <c r="V4748" s="5"/>
    </row>
    <row r="4749" spans="22:22" x14ac:dyDescent="0.2">
      <c r="V4749" s="5"/>
    </row>
    <row r="4750" spans="22:22" x14ac:dyDescent="0.2">
      <c r="V4750" s="5"/>
    </row>
    <row r="4751" spans="22:22" x14ac:dyDescent="0.2">
      <c r="V4751" s="5"/>
    </row>
    <row r="4752" spans="22:22" x14ac:dyDescent="0.2">
      <c r="V4752" s="5"/>
    </row>
    <row r="4753" spans="22:22" x14ac:dyDescent="0.2">
      <c r="V4753" s="5"/>
    </row>
    <row r="4754" spans="22:22" x14ac:dyDescent="0.2">
      <c r="V4754" s="5"/>
    </row>
    <row r="4755" spans="22:22" x14ac:dyDescent="0.2">
      <c r="V4755" s="5"/>
    </row>
    <row r="4756" spans="22:22" x14ac:dyDescent="0.2">
      <c r="V4756" s="5"/>
    </row>
    <row r="4757" spans="22:22" x14ac:dyDescent="0.2">
      <c r="V4757" s="5"/>
    </row>
    <row r="4758" spans="22:22" x14ac:dyDescent="0.2">
      <c r="V4758" s="5"/>
    </row>
    <row r="4759" spans="22:22" x14ac:dyDescent="0.2">
      <c r="V4759" s="5"/>
    </row>
    <row r="4760" spans="22:22" x14ac:dyDescent="0.2">
      <c r="V4760" s="5"/>
    </row>
    <row r="4761" spans="22:22" x14ac:dyDescent="0.2">
      <c r="V4761" s="5"/>
    </row>
    <row r="4762" spans="22:22" x14ac:dyDescent="0.2">
      <c r="V4762" s="5"/>
    </row>
    <row r="4763" spans="22:22" x14ac:dyDescent="0.2">
      <c r="V4763" s="5"/>
    </row>
    <row r="4764" spans="22:22" x14ac:dyDescent="0.2">
      <c r="V4764" s="5"/>
    </row>
    <row r="4765" spans="22:22" x14ac:dyDescent="0.2">
      <c r="V4765" s="5"/>
    </row>
    <row r="4766" spans="22:22" x14ac:dyDescent="0.2">
      <c r="V4766" s="5"/>
    </row>
    <row r="4767" spans="22:22" x14ac:dyDescent="0.2">
      <c r="V4767" s="5"/>
    </row>
    <row r="4768" spans="22:22" x14ac:dyDescent="0.2">
      <c r="V4768" s="5"/>
    </row>
    <row r="4769" spans="22:22" x14ac:dyDescent="0.2">
      <c r="V4769" s="5"/>
    </row>
    <row r="4770" spans="22:22" x14ac:dyDescent="0.2">
      <c r="V4770" s="5"/>
    </row>
    <row r="4771" spans="22:22" x14ac:dyDescent="0.2">
      <c r="V4771" s="5"/>
    </row>
    <row r="4772" spans="22:22" x14ac:dyDescent="0.2">
      <c r="V4772" s="5"/>
    </row>
    <row r="4773" spans="22:22" x14ac:dyDescent="0.2">
      <c r="V4773" s="5"/>
    </row>
    <row r="4774" spans="22:22" x14ac:dyDescent="0.2">
      <c r="V4774" s="5"/>
    </row>
    <row r="4775" spans="22:22" x14ac:dyDescent="0.2">
      <c r="V4775" s="5"/>
    </row>
    <row r="4776" spans="22:22" x14ac:dyDescent="0.2">
      <c r="V4776" s="5"/>
    </row>
    <row r="4777" spans="22:22" x14ac:dyDescent="0.2">
      <c r="V4777" s="5"/>
    </row>
    <row r="4778" spans="22:22" x14ac:dyDescent="0.2">
      <c r="V4778" s="5"/>
    </row>
    <row r="4779" spans="22:22" x14ac:dyDescent="0.2">
      <c r="V4779" s="5"/>
    </row>
    <row r="4780" spans="22:22" x14ac:dyDescent="0.2">
      <c r="V4780" s="5"/>
    </row>
    <row r="4781" spans="22:22" x14ac:dyDescent="0.2">
      <c r="V4781" s="5"/>
    </row>
    <row r="4782" spans="22:22" x14ac:dyDescent="0.2">
      <c r="V4782" s="5"/>
    </row>
    <row r="4783" spans="22:22" x14ac:dyDescent="0.2">
      <c r="V4783" s="5"/>
    </row>
    <row r="4784" spans="22:22" x14ac:dyDescent="0.2">
      <c r="V4784" s="5"/>
    </row>
    <row r="4785" spans="22:22" x14ac:dyDescent="0.2">
      <c r="V4785" s="5"/>
    </row>
    <row r="4786" spans="22:22" x14ac:dyDescent="0.2">
      <c r="V4786" s="5"/>
    </row>
    <row r="4787" spans="22:22" x14ac:dyDescent="0.2">
      <c r="V4787" s="5"/>
    </row>
    <row r="4788" spans="22:22" x14ac:dyDescent="0.2">
      <c r="V4788" s="5"/>
    </row>
    <row r="4789" spans="22:22" x14ac:dyDescent="0.2">
      <c r="V4789" s="5"/>
    </row>
    <row r="4790" spans="22:22" x14ac:dyDescent="0.2">
      <c r="V4790" s="5"/>
    </row>
    <row r="4791" spans="22:22" x14ac:dyDescent="0.2">
      <c r="V4791" s="5"/>
    </row>
    <row r="4792" spans="22:22" x14ac:dyDescent="0.2">
      <c r="V4792" s="5"/>
    </row>
    <row r="4793" spans="22:22" x14ac:dyDescent="0.2">
      <c r="V4793" s="5"/>
    </row>
    <row r="4794" spans="22:22" x14ac:dyDescent="0.2">
      <c r="V4794" s="5"/>
    </row>
    <row r="4795" spans="22:22" x14ac:dyDescent="0.2">
      <c r="V4795" s="5"/>
    </row>
    <row r="4796" spans="22:22" x14ac:dyDescent="0.2">
      <c r="V4796" s="5"/>
    </row>
    <row r="4797" spans="22:22" x14ac:dyDescent="0.2">
      <c r="V4797" s="5"/>
    </row>
    <row r="4798" spans="22:22" x14ac:dyDescent="0.2">
      <c r="V4798" s="5"/>
    </row>
    <row r="4799" spans="22:22" x14ac:dyDescent="0.2">
      <c r="V4799" s="5"/>
    </row>
    <row r="4800" spans="22:22" x14ac:dyDescent="0.2">
      <c r="V4800" s="5"/>
    </row>
    <row r="4801" spans="22:22" x14ac:dyDescent="0.2">
      <c r="V4801" s="5"/>
    </row>
    <row r="4802" spans="22:22" x14ac:dyDescent="0.2">
      <c r="V4802" s="5"/>
    </row>
    <row r="4803" spans="22:22" x14ac:dyDescent="0.2">
      <c r="V4803" s="5"/>
    </row>
    <row r="4804" spans="22:22" x14ac:dyDescent="0.2">
      <c r="V4804" s="5"/>
    </row>
    <row r="4805" spans="22:22" x14ac:dyDescent="0.2">
      <c r="V4805" s="5"/>
    </row>
    <row r="4806" spans="22:22" x14ac:dyDescent="0.2">
      <c r="V4806" s="5"/>
    </row>
    <row r="4807" spans="22:22" x14ac:dyDescent="0.2">
      <c r="V4807" s="5"/>
    </row>
    <row r="4808" spans="22:22" x14ac:dyDescent="0.2">
      <c r="V4808" s="5"/>
    </row>
    <row r="4809" spans="22:22" x14ac:dyDescent="0.2">
      <c r="V4809" s="5"/>
    </row>
    <row r="4810" spans="22:22" x14ac:dyDescent="0.2">
      <c r="V4810" s="5"/>
    </row>
    <row r="4811" spans="22:22" x14ac:dyDescent="0.2">
      <c r="V4811" s="5"/>
    </row>
    <row r="4812" spans="22:22" x14ac:dyDescent="0.2">
      <c r="V4812" s="5"/>
    </row>
    <row r="4813" spans="22:22" x14ac:dyDescent="0.2">
      <c r="V4813" s="5"/>
    </row>
    <row r="4814" spans="22:22" x14ac:dyDescent="0.2">
      <c r="V4814" s="5"/>
    </row>
    <row r="4815" spans="22:22" x14ac:dyDescent="0.2">
      <c r="V4815" s="5"/>
    </row>
    <row r="4816" spans="22:22" x14ac:dyDescent="0.2">
      <c r="V4816" s="5"/>
    </row>
    <row r="4817" spans="22:22" x14ac:dyDescent="0.2">
      <c r="V4817" s="5"/>
    </row>
    <row r="4818" spans="22:22" x14ac:dyDescent="0.2">
      <c r="V4818" s="5"/>
    </row>
    <row r="4819" spans="22:22" x14ac:dyDescent="0.2">
      <c r="V4819" s="5"/>
    </row>
    <row r="4820" spans="22:22" x14ac:dyDescent="0.2">
      <c r="V4820" s="5"/>
    </row>
    <row r="4821" spans="22:22" x14ac:dyDescent="0.2">
      <c r="V4821" s="5"/>
    </row>
    <row r="4822" spans="22:22" x14ac:dyDescent="0.2">
      <c r="V4822" s="5"/>
    </row>
    <row r="4823" spans="22:22" x14ac:dyDescent="0.2">
      <c r="V4823" s="5"/>
    </row>
    <row r="4824" spans="22:22" x14ac:dyDescent="0.2">
      <c r="V4824" s="5"/>
    </row>
    <row r="4825" spans="22:22" x14ac:dyDescent="0.2">
      <c r="V4825" s="5"/>
    </row>
    <row r="4826" spans="22:22" x14ac:dyDescent="0.2">
      <c r="V4826" s="5"/>
    </row>
    <row r="4827" spans="22:22" x14ac:dyDescent="0.2">
      <c r="V4827" s="5"/>
    </row>
    <row r="4828" spans="22:22" x14ac:dyDescent="0.2">
      <c r="V4828" s="5"/>
    </row>
    <row r="4829" spans="22:22" x14ac:dyDescent="0.2">
      <c r="V4829" s="5"/>
    </row>
    <row r="4830" spans="22:22" x14ac:dyDescent="0.2">
      <c r="V4830" s="5"/>
    </row>
    <row r="4831" spans="22:22" x14ac:dyDescent="0.2">
      <c r="V4831" s="5"/>
    </row>
    <row r="4832" spans="22:22" x14ac:dyDescent="0.2">
      <c r="V4832" s="5"/>
    </row>
    <row r="4833" spans="22:22" x14ac:dyDescent="0.2">
      <c r="V4833" s="5"/>
    </row>
    <row r="4834" spans="22:22" x14ac:dyDescent="0.2">
      <c r="V4834" s="5"/>
    </row>
    <row r="4835" spans="22:22" x14ac:dyDescent="0.2">
      <c r="V4835" s="5"/>
    </row>
    <row r="4836" spans="22:22" x14ac:dyDescent="0.2">
      <c r="V4836" s="5"/>
    </row>
    <row r="4837" spans="22:22" x14ac:dyDescent="0.2">
      <c r="V4837" s="5"/>
    </row>
    <row r="4838" spans="22:22" x14ac:dyDescent="0.2">
      <c r="V4838" s="5"/>
    </row>
    <row r="4839" spans="22:22" x14ac:dyDescent="0.2">
      <c r="V4839" s="5"/>
    </row>
    <row r="4840" spans="22:22" x14ac:dyDescent="0.2">
      <c r="V4840" s="5"/>
    </row>
    <row r="4841" spans="22:22" x14ac:dyDescent="0.2">
      <c r="V4841" s="5"/>
    </row>
    <row r="4842" spans="22:22" x14ac:dyDescent="0.2">
      <c r="V4842" s="5"/>
    </row>
    <row r="4843" spans="22:22" x14ac:dyDescent="0.2">
      <c r="V4843" s="5"/>
    </row>
    <row r="4844" spans="22:22" x14ac:dyDescent="0.2">
      <c r="V4844" s="5"/>
    </row>
    <row r="4845" spans="22:22" x14ac:dyDescent="0.2">
      <c r="V4845" s="5"/>
    </row>
    <row r="4846" spans="22:22" x14ac:dyDescent="0.2">
      <c r="V4846" s="5"/>
    </row>
    <row r="4847" spans="22:22" x14ac:dyDescent="0.2">
      <c r="V4847" s="5"/>
    </row>
    <row r="4848" spans="22:22" x14ac:dyDescent="0.2">
      <c r="V4848" s="5"/>
    </row>
    <row r="4849" spans="22:22" x14ac:dyDescent="0.2">
      <c r="V4849" s="5"/>
    </row>
    <row r="4850" spans="22:22" x14ac:dyDescent="0.2">
      <c r="V4850" s="5"/>
    </row>
    <row r="4851" spans="22:22" x14ac:dyDescent="0.2">
      <c r="V4851" s="5"/>
    </row>
    <row r="4852" spans="22:22" x14ac:dyDescent="0.2">
      <c r="V4852" s="5"/>
    </row>
    <row r="4853" spans="22:22" x14ac:dyDescent="0.2">
      <c r="V4853" s="5"/>
    </row>
    <row r="4854" spans="22:22" x14ac:dyDescent="0.2">
      <c r="V4854" s="5"/>
    </row>
    <row r="4855" spans="22:22" x14ac:dyDescent="0.2">
      <c r="V4855" s="5"/>
    </row>
    <row r="4856" spans="22:22" x14ac:dyDescent="0.2">
      <c r="V4856" s="5"/>
    </row>
    <row r="4857" spans="22:22" x14ac:dyDescent="0.2">
      <c r="V4857" s="5"/>
    </row>
    <row r="4858" spans="22:22" x14ac:dyDescent="0.2">
      <c r="V4858" s="5"/>
    </row>
    <row r="4859" spans="22:22" x14ac:dyDescent="0.2">
      <c r="V4859" s="5"/>
    </row>
    <row r="4860" spans="22:22" x14ac:dyDescent="0.2">
      <c r="V4860" s="5"/>
    </row>
    <row r="4861" spans="22:22" x14ac:dyDescent="0.2">
      <c r="V4861" s="5"/>
    </row>
    <row r="4862" spans="22:22" x14ac:dyDescent="0.2">
      <c r="V4862" s="5"/>
    </row>
    <row r="4863" spans="22:22" x14ac:dyDescent="0.2">
      <c r="V4863" s="5"/>
    </row>
    <row r="4864" spans="22:22" x14ac:dyDescent="0.2">
      <c r="V4864" s="5"/>
    </row>
    <row r="4865" spans="22:22" x14ac:dyDescent="0.2">
      <c r="V4865" s="5"/>
    </row>
    <row r="4866" spans="22:22" x14ac:dyDescent="0.2">
      <c r="V4866" s="5"/>
    </row>
    <row r="4867" spans="22:22" x14ac:dyDescent="0.2">
      <c r="V4867" s="5"/>
    </row>
    <row r="4868" spans="22:22" x14ac:dyDescent="0.2">
      <c r="V4868" s="5"/>
    </row>
    <row r="4869" spans="22:22" x14ac:dyDescent="0.2">
      <c r="V4869" s="5"/>
    </row>
    <row r="4870" spans="22:22" x14ac:dyDescent="0.2">
      <c r="V4870" s="5"/>
    </row>
    <row r="4871" spans="22:22" x14ac:dyDescent="0.2">
      <c r="V4871" s="5"/>
    </row>
    <row r="4872" spans="22:22" x14ac:dyDescent="0.2">
      <c r="V4872" s="5"/>
    </row>
    <row r="4873" spans="22:22" x14ac:dyDescent="0.2">
      <c r="V4873" s="5"/>
    </row>
    <row r="4874" spans="22:22" x14ac:dyDescent="0.2">
      <c r="V4874" s="5"/>
    </row>
    <row r="4875" spans="22:22" x14ac:dyDescent="0.2">
      <c r="V4875" s="5"/>
    </row>
    <row r="4876" spans="22:22" x14ac:dyDescent="0.2">
      <c r="V4876" s="5"/>
    </row>
    <row r="4877" spans="22:22" x14ac:dyDescent="0.2">
      <c r="V4877" s="5"/>
    </row>
    <row r="4878" spans="22:22" x14ac:dyDescent="0.2">
      <c r="V4878" s="5"/>
    </row>
    <row r="4879" spans="22:22" x14ac:dyDescent="0.2">
      <c r="V4879" s="5"/>
    </row>
    <row r="4880" spans="22:22" x14ac:dyDescent="0.2">
      <c r="V4880" s="5"/>
    </row>
    <row r="4881" spans="22:22" x14ac:dyDescent="0.2">
      <c r="V4881" s="5"/>
    </row>
    <row r="4882" spans="22:22" x14ac:dyDescent="0.2">
      <c r="V4882" s="5"/>
    </row>
    <row r="4883" spans="22:22" x14ac:dyDescent="0.2">
      <c r="V4883" s="5"/>
    </row>
    <row r="4884" spans="22:22" x14ac:dyDescent="0.2">
      <c r="V4884" s="5"/>
    </row>
    <row r="4885" spans="22:22" x14ac:dyDescent="0.2">
      <c r="V4885" s="5"/>
    </row>
    <row r="4886" spans="22:22" x14ac:dyDescent="0.2">
      <c r="V4886" s="5"/>
    </row>
    <row r="4887" spans="22:22" x14ac:dyDescent="0.2">
      <c r="V4887" s="5"/>
    </row>
    <row r="4888" spans="22:22" x14ac:dyDescent="0.2">
      <c r="V4888" s="5"/>
    </row>
    <row r="4889" spans="22:22" x14ac:dyDescent="0.2">
      <c r="V4889" s="5"/>
    </row>
    <row r="4890" spans="22:22" x14ac:dyDescent="0.2">
      <c r="V4890" s="5"/>
    </row>
    <row r="4891" spans="22:22" x14ac:dyDescent="0.2">
      <c r="V4891" s="5"/>
    </row>
    <row r="4892" spans="22:22" x14ac:dyDescent="0.2">
      <c r="V4892" s="5"/>
    </row>
    <row r="4893" spans="22:22" x14ac:dyDescent="0.2">
      <c r="V4893" s="5"/>
    </row>
    <row r="4894" spans="22:22" x14ac:dyDescent="0.2">
      <c r="V4894" s="5"/>
    </row>
    <row r="4895" spans="22:22" x14ac:dyDescent="0.2">
      <c r="V4895" s="5"/>
    </row>
    <row r="4896" spans="22:22" x14ac:dyDescent="0.2">
      <c r="V4896" s="5"/>
    </row>
    <row r="4897" spans="22:22" x14ac:dyDescent="0.2">
      <c r="V4897" s="5"/>
    </row>
    <row r="4898" spans="22:22" x14ac:dyDescent="0.2">
      <c r="V4898" s="5"/>
    </row>
    <row r="4899" spans="22:22" x14ac:dyDescent="0.2">
      <c r="V4899" s="5"/>
    </row>
    <row r="4900" spans="22:22" x14ac:dyDescent="0.2">
      <c r="V4900" s="5"/>
    </row>
    <row r="4901" spans="22:22" x14ac:dyDescent="0.2">
      <c r="V4901" s="5"/>
    </row>
    <row r="4902" spans="22:22" x14ac:dyDescent="0.2">
      <c r="V4902" s="5"/>
    </row>
    <row r="4903" spans="22:22" x14ac:dyDescent="0.2">
      <c r="V4903" s="5"/>
    </row>
    <row r="4904" spans="22:22" x14ac:dyDescent="0.2">
      <c r="V4904" s="5"/>
    </row>
    <row r="4905" spans="22:22" x14ac:dyDescent="0.2">
      <c r="V4905" s="5"/>
    </row>
    <row r="4906" spans="22:22" x14ac:dyDescent="0.2">
      <c r="V4906" s="5"/>
    </row>
    <row r="4907" spans="22:22" x14ac:dyDescent="0.2">
      <c r="V4907" s="5"/>
    </row>
    <row r="4908" spans="22:22" x14ac:dyDescent="0.2">
      <c r="V4908" s="5"/>
    </row>
    <row r="4909" spans="22:22" x14ac:dyDescent="0.2">
      <c r="V4909" s="5"/>
    </row>
    <row r="4910" spans="22:22" x14ac:dyDescent="0.2">
      <c r="V4910" s="5"/>
    </row>
    <row r="4911" spans="22:22" x14ac:dyDescent="0.2">
      <c r="V4911" s="5"/>
    </row>
    <row r="4912" spans="22:22" x14ac:dyDescent="0.2">
      <c r="V4912" s="5"/>
    </row>
    <row r="4913" spans="22:22" x14ac:dyDescent="0.2">
      <c r="V4913" s="5"/>
    </row>
    <row r="4914" spans="22:22" x14ac:dyDescent="0.2">
      <c r="V4914" s="5"/>
    </row>
    <row r="4915" spans="22:22" x14ac:dyDescent="0.2">
      <c r="V4915" s="5"/>
    </row>
    <row r="4916" spans="22:22" x14ac:dyDescent="0.2">
      <c r="V4916" s="5"/>
    </row>
    <row r="4917" spans="22:22" x14ac:dyDescent="0.2">
      <c r="V4917" s="5"/>
    </row>
    <row r="4918" spans="22:22" x14ac:dyDescent="0.2">
      <c r="V4918" s="5"/>
    </row>
    <row r="4919" spans="22:22" x14ac:dyDescent="0.2">
      <c r="V4919" s="5"/>
    </row>
    <row r="4920" spans="22:22" x14ac:dyDescent="0.2">
      <c r="V4920" s="5"/>
    </row>
    <row r="4921" spans="22:22" x14ac:dyDescent="0.2">
      <c r="V4921" s="5"/>
    </row>
    <row r="4922" spans="22:22" x14ac:dyDescent="0.2">
      <c r="V4922" s="5"/>
    </row>
    <row r="4923" spans="22:22" x14ac:dyDescent="0.2">
      <c r="V4923" s="5"/>
    </row>
    <row r="4924" spans="22:22" x14ac:dyDescent="0.2">
      <c r="V4924" s="5"/>
    </row>
    <row r="4925" spans="22:22" x14ac:dyDescent="0.2">
      <c r="V4925" s="5"/>
    </row>
    <row r="4926" spans="22:22" x14ac:dyDescent="0.2">
      <c r="V4926" s="5"/>
    </row>
    <row r="4927" spans="22:22" x14ac:dyDescent="0.2">
      <c r="V4927" s="5"/>
    </row>
    <row r="4928" spans="22:22" x14ac:dyDescent="0.2">
      <c r="V4928" s="5"/>
    </row>
    <row r="4929" spans="22:22" x14ac:dyDescent="0.2">
      <c r="V4929" s="5"/>
    </row>
    <row r="4930" spans="22:22" x14ac:dyDescent="0.2">
      <c r="V4930" s="5"/>
    </row>
    <row r="4931" spans="22:22" x14ac:dyDescent="0.2">
      <c r="V4931" s="5"/>
    </row>
    <row r="4932" spans="22:22" x14ac:dyDescent="0.2">
      <c r="V4932" s="5"/>
    </row>
    <row r="4933" spans="22:22" x14ac:dyDescent="0.2">
      <c r="V4933" s="5"/>
    </row>
    <row r="4934" spans="22:22" x14ac:dyDescent="0.2">
      <c r="V4934" s="5"/>
    </row>
    <row r="4935" spans="22:22" x14ac:dyDescent="0.2">
      <c r="V4935" s="5"/>
    </row>
    <row r="4936" spans="22:22" x14ac:dyDescent="0.2">
      <c r="V4936" s="5"/>
    </row>
    <row r="4937" spans="22:22" x14ac:dyDescent="0.2">
      <c r="V4937" s="5"/>
    </row>
    <row r="4938" spans="22:22" x14ac:dyDescent="0.2">
      <c r="V4938" s="5"/>
    </row>
    <row r="4939" spans="22:22" x14ac:dyDescent="0.2">
      <c r="V4939" s="5"/>
    </row>
    <row r="4940" spans="22:22" x14ac:dyDescent="0.2">
      <c r="V4940" s="5"/>
    </row>
    <row r="4941" spans="22:22" x14ac:dyDescent="0.2">
      <c r="V4941" s="5"/>
    </row>
    <row r="4942" spans="22:22" x14ac:dyDescent="0.2">
      <c r="V4942" s="5"/>
    </row>
    <row r="4943" spans="22:22" x14ac:dyDescent="0.2">
      <c r="V4943" s="5"/>
    </row>
    <row r="4944" spans="22:22" x14ac:dyDescent="0.2">
      <c r="V4944" s="5"/>
    </row>
    <row r="4945" spans="22:22" x14ac:dyDescent="0.2">
      <c r="V4945" s="5"/>
    </row>
    <row r="4946" spans="22:22" x14ac:dyDescent="0.2">
      <c r="V4946" s="5"/>
    </row>
    <row r="4947" spans="22:22" x14ac:dyDescent="0.2">
      <c r="V4947" s="5"/>
    </row>
    <row r="4948" spans="22:22" x14ac:dyDescent="0.2">
      <c r="V4948" s="5"/>
    </row>
    <row r="4949" spans="22:22" x14ac:dyDescent="0.2">
      <c r="V4949" s="5"/>
    </row>
    <row r="4950" spans="22:22" x14ac:dyDescent="0.2">
      <c r="V4950" s="5"/>
    </row>
    <row r="4951" spans="22:22" x14ac:dyDescent="0.2">
      <c r="V4951" s="5"/>
    </row>
    <row r="4952" spans="22:22" x14ac:dyDescent="0.2">
      <c r="V4952" s="5"/>
    </row>
    <row r="4953" spans="22:22" x14ac:dyDescent="0.2">
      <c r="V4953" s="5"/>
    </row>
    <row r="4954" spans="22:22" x14ac:dyDescent="0.2">
      <c r="V4954" s="5"/>
    </row>
    <row r="4955" spans="22:22" x14ac:dyDescent="0.2">
      <c r="V4955" s="5"/>
    </row>
    <row r="4956" spans="22:22" x14ac:dyDescent="0.2">
      <c r="V4956" s="5"/>
    </row>
    <row r="4957" spans="22:22" x14ac:dyDescent="0.2">
      <c r="V4957" s="5"/>
    </row>
    <row r="4958" spans="22:22" x14ac:dyDescent="0.2">
      <c r="V4958" s="5"/>
    </row>
    <row r="4959" spans="22:22" x14ac:dyDescent="0.2">
      <c r="V4959" s="5"/>
    </row>
    <row r="4960" spans="22:22" x14ac:dyDescent="0.2">
      <c r="V4960" s="5"/>
    </row>
    <row r="4961" spans="22:22" x14ac:dyDescent="0.2">
      <c r="V4961" s="5"/>
    </row>
    <row r="4962" spans="22:22" x14ac:dyDescent="0.2">
      <c r="V4962" s="5"/>
    </row>
    <row r="4963" spans="22:22" x14ac:dyDescent="0.2">
      <c r="V4963" s="5"/>
    </row>
    <row r="4964" spans="22:22" x14ac:dyDescent="0.2">
      <c r="V4964" s="5"/>
    </row>
    <row r="4965" spans="22:22" x14ac:dyDescent="0.2">
      <c r="V4965" s="5"/>
    </row>
    <row r="4966" spans="22:22" x14ac:dyDescent="0.2">
      <c r="V4966" s="5"/>
    </row>
    <row r="4967" spans="22:22" x14ac:dyDescent="0.2">
      <c r="V4967" s="5"/>
    </row>
    <row r="4968" spans="22:22" x14ac:dyDescent="0.2">
      <c r="V4968" s="5"/>
    </row>
    <row r="4969" spans="22:22" x14ac:dyDescent="0.2">
      <c r="V4969" s="5"/>
    </row>
    <row r="4970" spans="22:22" x14ac:dyDescent="0.2">
      <c r="V4970" s="5"/>
    </row>
    <row r="4971" spans="22:22" x14ac:dyDescent="0.2">
      <c r="V4971" s="5"/>
    </row>
    <row r="4972" spans="22:22" x14ac:dyDescent="0.2">
      <c r="V4972" s="5"/>
    </row>
    <row r="4973" spans="22:22" x14ac:dyDescent="0.2">
      <c r="V4973" s="5"/>
    </row>
    <row r="4974" spans="22:22" x14ac:dyDescent="0.2">
      <c r="V4974" s="5"/>
    </row>
    <row r="4975" spans="22:22" x14ac:dyDescent="0.2">
      <c r="V4975" s="5"/>
    </row>
    <row r="4976" spans="22:22" x14ac:dyDescent="0.2">
      <c r="V4976" s="5"/>
    </row>
    <row r="4977" spans="22:22" x14ac:dyDescent="0.2">
      <c r="V4977" s="5"/>
    </row>
    <row r="4978" spans="22:22" x14ac:dyDescent="0.2">
      <c r="V4978" s="5"/>
    </row>
    <row r="4979" spans="22:22" x14ac:dyDescent="0.2">
      <c r="V4979" s="5"/>
    </row>
    <row r="4980" spans="22:22" x14ac:dyDescent="0.2">
      <c r="V4980" s="5"/>
    </row>
    <row r="4981" spans="22:22" x14ac:dyDescent="0.2">
      <c r="V4981" s="5"/>
    </row>
    <row r="4982" spans="22:22" x14ac:dyDescent="0.2">
      <c r="V4982" s="5"/>
    </row>
    <row r="4983" spans="22:22" x14ac:dyDescent="0.2">
      <c r="V4983" s="5"/>
    </row>
    <row r="4984" spans="22:22" x14ac:dyDescent="0.2">
      <c r="V4984" s="5"/>
    </row>
    <row r="4985" spans="22:22" x14ac:dyDescent="0.2">
      <c r="V4985" s="5"/>
    </row>
    <row r="4986" spans="22:22" x14ac:dyDescent="0.2">
      <c r="V4986" s="5"/>
    </row>
    <row r="4987" spans="22:22" x14ac:dyDescent="0.2">
      <c r="V4987" s="5"/>
    </row>
    <row r="4988" spans="22:22" x14ac:dyDescent="0.2">
      <c r="V4988" s="5"/>
    </row>
    <row r="4989" spans="22:22" x14ac:dyDescent="0.2">
      <c r="V4989" s="5"/>
    </row>
    <row r="4990" spans="22:22" x14ac:dyDescent="0.2">
      <c r="V4990" s="5"/>
    </row>
    <row r="4991" spans="22:22" x14ac:dyDescent="0.2">
      <c r="V4991" s="5"/>
    </row>
    <row r="4992" spans="22:22" x14ac:dyDescent="0.2">
      <c r="V4992" s="5"/>
    </row>
    <row r="4993" spans="22:22" x14ac:dyDescent="0.2">
      <c r="V4993" s="5"/>
    </row>
    <row r="4994" spans="22:22" x14ac:dyDescent="0.2">
      <c r="V4994" s="5"/>
    </row>
    <row r="4995" spans="22:22" x14ac:dyDescent="0.2">
      <c r="V4995" s="5"/>
    </row>
    <row r="4996" spans="22:22" x14ac:dyDescent="0.2">
      <c r="V4996" s="5"/>
    </row>
    <row r="4997" spans="22:22" x14ac:dyDescent="0.2">
      <c r="V4997" s="5"/>
    </row>
    <row r="4998" spans="22:22" x14ac:dyDescent="0.2">
      <c r="V4998" s="5"/>
    </row>
    <row r="4999" spans="22:22" x14ac:dyDescent="0.2">
      <c r="V4999" s="5"/>
    </row>
    <row r="5000" spans="22:22" x14ac:dyDescent="0.2">
      <c r="V5000" s="5"/>
    </row>
    <row r="5001" spans="22:22" x14ac:dyDescent="0.2">
      <c r="V5001" s="5"/>
    </row>
    <row r="5002" spans="22:22" x14ac:dyDescent="0.2">
      <c r="V5002" s="5"/>
    </row>
    <row r="5003" spans="22:22" x14ac:dyDescent="0.2">
      <c r="V5003" s="5"/>
    </row>
    <row r="5004" spans="22:22" x14ac:dyDescent="0.2">
      <c r="V5004" s="5"/>
    </row>
    <row r="5005" spans="22:22" x14ac:dyDescent="0.2">
      <c r="V5005" s="5"/>
    </row>
    <row r="5006" spans="22:22" x14ac:dyDescent="0.2">
      <c r="V5006" s="5"/>
    </row>
    <row r="5007" spans="22:22" x14ac:dyDescent="0.2">
      <c r="V5007" s="5"/>
    </row>
    <row r="5008" spans="22:22" x14ac:dyDescent="0.2">
      <c r="V5008" s="5"/>
    </row>
    <row r="5009" spans="22:22" x14ac:dyDescent="0.2">
      <c r="V5009" s="5"/>
    </row>
    <row r="5010" spans="22:22" x14ac:dyDescent="0.2">
      <c r="V5010" s="5"/>
    </row>
    <row r="5011" spans="22:22" x14ac:dyDescent="0.2">
      <c r="V5011" s="5"/>
    </row>
    <row r="5012" spans="22:22" x14ac:dyDescent="0.2">
      <c r="V5012" s="5"/>
    </row>
    <row r="5013" spans="22:22" x14ac:dyDescent="0.2">
      <c r="V5013" s="5"/>
    </row>
    <row r="5014" spans="22:22" x14ac:dyDescent="0.2">
      <c r="V5014" s="5"/>
    </row>
    <row r="5015" spans="22:22" x14ac:dyDescent="0.2">
      <c r="V5015" s="5"/>
    </row>
    <row r="5016" spans="22:22" x14ac:dyDescent="0.2">
      <c r="V5016" s="5"/>
    </row>
    <row r="5017" spans="22:22" x14ac:dyDescent="0.2">
      <c r="V5017" s="5"/>
    </row>
    <row r="5018" spans="22:22" x14ac:dyDescent="0.2">
      <c r="V5018" s="5"/>
    </row>
    <row r="5019" spans="22:22" x14ac:dyDescent="0.2">
      <c r="V5019" s="5"/>
    </row>
    <row r="5020" spans="22:22" x14ac:dyDescent="0.2">
      <c r="V5020" s="5"/>
    </row>
    <row r="5021" spans="22:22" x14ac:dyDescent="0.2">
      <c r="V5021" s="5"/>
    </row>
    <row r="5022" spans="22:22" x14ac:dyDescent="0.2">
      <c r="V5022" s="5"/>
    </row>
    <row r="5023" spans="22:22" x14ac:dyDescent="0.2">
      <c r="V5023" s="5"/>
    </row>
    <row r="5024" spans="22:22" x14ac:dyDescent="0.2">
      <c r="V5024" s="5"/>
    </row>
    <row r="5025" spans="22:22" x14ac:dyDescent="0.2">
      <c r="V5025" s="5"/>
    </row>
    <row r="5026" spans="22:22" x14ac:dyDescent="0.2">
      <c r="V5026" s="5"/>
    </row>
    <row r="5027" spans="22:22" x14ac:dyDescent="0.2">
      <c r="V5027" s="5"/>
    </row>
    <row r="5028" spans="22:22" x14ac:dyDescent="0.2">
      <c r="V5028" s="5"/>
    </row>
    <row r="5029" spans="22:22" x14ac:dyDescent="0.2">
      <c r="V5029" s="5"/>
    </row>
    <row r="5030" spans="22:22" x14ac:dyDescent="0.2">
      <c r="V5030" s="5"/>
    </row>
    <row r="5031" spans="22:22" x14ac:dyDescent="0.2">
      <c r="V5031" s="5"/>
    </row>
    <row r="5032" spans="22:22" x14ac:dyDescent="0.2">
      <c r="V5032" s="5"/>
    </row>
    <row r="5033" spans="22:22" x14ac:dyDescent="0.2">
      <c r="V5033" s="5"/>
    </row>
    <row r="5034" spans="22:22" x14ac:dyDescent="0.2">
      <c r="V5034" s="5"/>
    </row>
    <row r="5035" spans="22:22" x14ac:dyDescent="0.2">
      <c r="V5035" s="5"/>
    </row>
    <row r="5036" spans="22:22" x14ac:dyDescent="0.2">
      <c r="V5036" s="5"/>
    </row>
    <row r="5037" spans="22:22" x14ac:dyDescent="0.2">
      <c r="V5037" s="5"/>
    </row>
    <row r="5038" spans="22:22" x14ac:dyDescent="0.2">
      <c r="V5038" s="5"/>
    </row>
    <row r="5039" spans="22:22" x14ac:dyDescent="0.2">
      <c r="V5039" s="5"/>
    </row>
    <row r="5040" spans="22:22" x14ac:dyDescent="0.2">
      <c r="V5040" s="5"/>
    </row>
    <row r="5041" spans="22:22" x14ac:dyDescent="0.2">
      <c r="V5041" s="5"/>
    </row>
    <row r="5042" spans="22:22" x14ac:dyDescent="0.2">
      <c r="V5042" s="5"/>
    </row>
    <row r="5043" spans="22:22" x14ac:dyDescent="0.2">
      <c r="V5043" s="5"/>
    </row>
    <row r="5044" spans="22:22" x14ac:dyDescent="0.2">
      <c r="V5044" s="5"/>
    </row>
    <row r="5045" spans="22:22" x14ac:dyDescent="0.2">
      <c r="V5045" s="5"/>
    </row>
    <row r="5046" spans="22:22" x14ac:dyDescent="0.2">
      <c r="V5046" s="5"/>
    </row>
    <row r="5047" spans="22:22" x14ac:dyDescent="0.2">
      <c r="V5047" s="5"/>
    </row>
    <row r="5048" spans="22:22" x14ac:dyDescent="0.2">
      <c r="V5048" s="5"/>
    </row>
    <row r="5049" spans="22:22" x14ac:dyDescent="0.2">
      <c r="V5049" s="5"/>
    </row>
    <row r="5050" spans="22:22" x14ac:dyDescent="0.2">
      <c r="V5050" s="5"/>
    </row>
    <row r="5051" spans="22:22" x14ac:dyDescent="0.2">
      <c r="V5051" s="5"/>
    </row>
    <row r="5052" spans="22:22" x14ac:dyDescent="0.2">
      <c r="V5052" s="5"/>
    </row>
    <row r="5053" spans="22:22" x14ac:dyDescent="0.2">
      <c r="V5053" s="5"/>
    </row>
    <row r="5054" spans="22:22" x14ac:dyDescent="0.2">
      <c r="V5054" s="5"/>
    </row>
    <row r="5055" spans="22:22" x14ac:dyDescent="0.2">
      <c r="V5055" s="5"/>
    </row>
    <row r="5056" spans="22:22" x14ac:dyDescent="0.2">
      <c r="V5056" s="5"/>
    </row>
    <row r="5057" spans="22:22" x14ac:dyDescent="0.2">
      <c r="V5057" s="5"/>
    </row>
    <row r="5058" spans="22:22" x14ac:dyDescent="0.2">
      <c r="V5058" s="5"/>
    </row>
    <row r="5059" spans="22:22" x14ac:dyDescent="0.2">
      <c r="V5059" s="5"/>
    </row>
    <row r="5060" spans="22:22" x14ac:dyDescent="0.2">
      <c r="V5060" s="5"/>
    </row>
    <row r="5061" spans="22:22" x14ac:dyDescent="0.2">
      <c r="V5061" s="5"/>
    </row>
    <row r="5062" spans="22:22" x14ac:dyDescent="0.2">
      <c r="V5062" s="5"/>
    </row>
    <row r="5063" spans="22:22" x14ac:dyDescent="0.2">
      <c r="V5063" s="5"/>
    </row>
    <row r="5064" spans="22:22" x14ac:dyDescent="0.2">
      <c r="V5064" s="5"/>
    </row>
    <row r="5065" spans="22:22" x14ac:dyDescent="0.2">
      <c r="V5065" s="5"/>
    </row>
    <row r="5066" spans="22:22" x14ac:dyDescent="0.2">
      <c r="V5066" s="5"/>
    </row>
    <row r="5067" spans="22:22" x14ac:dyDescent="0.2">
      <c r="V5067" s="5"/>
    </row>
    <row r="5068" spans="22:22" x14ac:dyDescent="0.2">
      <c r="V5068" s="5"/>
    </row>
    <row r="5069" spans="22:22" x14ac:dyDescent="0.2">
      <c r="V5069" s="5"/>
    </row>
    <row r="5070" spans="22:22" x14ac:dyDescent="0.2">
      <c r="V5070" s="5"/>
    </row>
    <row r="5071" spans="22:22" x14ac:dyDescent="0.2">
      <c r="V5071" s="5"/>
    </row>
    <row r="5072" spans="22:22" x14ac:dyDescent="0.2">
      <c r="V5072" s="5"/>
    </row>
    <row r="5073" spans="22:22" x14ac:dyDescent="0.2">
      <c r="V5073" s="5"/>
    </row>
    <row r="5074" spans="22:22" x14ac:dyDescent="0.2">
      <c r="V5074" s="5"/>
    </row>
    <row r="5075" spans="22:22" x14ac:dyDescent="0.2">
      <c r="V5075" s="5"/>
    </row>
    <row r="5076" spans="22:22" x14ac:dyDescent="0.2">
      <c r="V5076" s="5"/>
    </row>
    <row r="5077" spans="22:22" x14ac:dyDescent="0.2">
      <c r="V5077" s="5"/>
    </row>
    <row r="5078" spans="22:22" x14ac:dyDescent="0.2">
      <c r="V5078" s="5"/>
    </row>
    <row r="5079" spans="22:22" x14ac:dyDescent="0.2">
      <c r="V5079" s="5"/>
    </row>
    <row r="5080" spans="22:22" x14ac:dyDescent="0.2">
      <c r="V5080" s="5"/>
    </row>
    <row r="5081" spans="22:22" x14ac:dyDescent="0.2">
      <c r="V5081" s="5"/>
    </row>
    <row r="5082" spans="22:22" x14ac:dyDescent="0.2">
      <c r="V5082" s="5"/>
    </row>
    <row r="5083" spans="22:22" x14ac:dyDescent="0.2">
      <c r="V5083" s="5"/>
    </row>
    <row r="5084" spans="22:22" x14ac:dyDescent="0.2">
      <c r="V5084" s="5"/>
    </row>
    <row r="5085" spans="22:22" x14ac:dyDescent="0.2">
      <c r="V5085" s="5"/>
    </row>
    <row r="5086" spans="22:22" x14ac:dyDescent="0.2">
      <c r="V5086" s="5"/>
    </row>
    <row r="5087" spans="22:22" x14ac:dyDescent="0.2">
      <c r="V5087" s="5"/>
    </row>
    <row r="5088" spans="22:22" x14ac:dyDescent="0.2">
      <c r="V5088" s="5"/>
    </row>
    <row r="5089" spans="22:22" x14ac:dyDescent="0.2">
      <c r="V5089" s="5"/>
    </row>
    <row r="5090" spans="22:22" x14ac:dyDescent="0.2">
      <c r="V5090" s="5"/>
    </row>
    <row r="5091" spans="22:22" x14ac:dyDescent="0.2">
      <c r="V5091" s="5"/>
    </row>
    <row r="5092" spans="22:22" x14ac:dyDescent="0.2">
      <c r="V5092" s="5"/>
    </row>
    <row r="5093" spans="22:22" x14ac:dyDescent="0.2">
      <c r="V5093" s="5"/>
    </row>
    <row r="5094" spans="22:22" x14ac:dyDescent="0.2">
      <c r="V5094" s="5"/>
    </row>
    <row r="5095" spans="22:22" x14ac:dyDescent="0.2">
      <c r="V5095" s="5"/>
    </row>
    <row r="5096" spans="22:22" x14ac:dyDescent="0.2">
      <c r="V5096" s="5"/>
    </row>
    <row r="5097" spans="22:22" x14ac:dyDescent="0.2">
      <c r="V5097" s="5"/>
    </row>
    <row r="5098" spans="22:22" x14ac:dyDescent="0.2">
      <c r="V5098" s="5"/>
    </row>
    <row r="5099" spans="22:22" x14ac:dyDescent="0.2">
      <c r="V5099" s="5"/>
    </row>
    <row r="5100" spans="22:22" x14ac:dyDescent="0.2">
      <c r="V5100" s="5"/>
    </row>
    <row r="5101" spans="22:22" x14ac:dyDescent="0.2">
      <c r="V5101" s="5"/>
    </row>
    <row r="5102" spans="22:22" x14ac:dyDescent="0.2">
      <c r="V5102" s="5"/>
    </row>
    <row r="5103" spans="22:22" x14ac:dyDescent="0.2">
      <c r="V5103" s="5"/>
    </row>
    <row r="5104" spans="22:22" x14ac:dyDescent="0.2">
      <c r="V5104" s="5"/>
    </row>
    <row r="5105" spans="22:22" x14ac:dyDescent="0.2">
      <c r="V5105" s="5"/>
    </row>
    <row r="5106" spans="22:22" x14ac:dyDescent="0.2">
      <c r="V5106" s="5"/>
    </row>
    <row r="5107" spans="22:22" x14ac:dyDescent="0.2">
      <c r="V5107" s="5"/>
    </row>
    <row r="5108" spans="22:22" x14ac:dyDescent="0.2">
      <c r="V5108" s="5"/>
    </row>
    <row r="5109" spans="22:22" x14ac:dyDescent="0.2">
      <c r="V5109" s="5"/>
    </row>
    <row r="5110" spans="22:22" x14ac:dyDescent="0.2">
      <c r="V5110" s="5"/>
    </row>
    <row r="5111" spans="22:22" x14ac:dyDescent="0.2">
      <c r="V5111" s="5"/>
    </row>
    <row r="5112" spans="22:22" x14ac:dyDescent="0.2">
      <c r="V5112" s="5"/>
    </row>
    <row r="5113" spans="22:22" x14ac:dyDescent="0.2">
      <c r="V5113" s="5"/>
    </row>
    <row r="5114" spans="22:22" x14ac:dyDescent="0.2">
      <c r="V5114" s="5"/>
    </row>
    <row r="5115" spans="22:22" x14ac:dyDescent="0.2">
      <c r="V5115" s="5"/>
    </row>
    <row r="5116" spans="22:22" x14ac:dyDescent="0.2">
      <c r="V5116" s="5"/>
    </row>
    <row r="5117" spans="22:22" x14ac:dyDescent="0.2">
      <c r="V5117" s="5"/>
    </row>
    <row r="5118" spans="22:22" x14ac:dyDescent="0.2">
      <c r="V5118" s="5"/>
    </row>
    <row r="5119" spans="22:22" x14ac:dyDescent="0.2">
      <c r="V5119" s="5"/>
    </row>
    <row r="5120" spans="22:22" x14ac:dyDescent="0.2">
      <c r="V5120" s="5"/>
    </row>
    <row r="5121" spans="22:22" x14ac:dyDescent="0.2">
      <c r="V5121" s="5"/>
    </row>
    <row r="5122" spans="22:22" x14ac:dyDescent="0.2">
      <c r="V5122" s="5"/>
    </row>
    <row r="5123" spans="22:22" x14ac:dyDescent="0.2">
      <c r="V5123" s="5"/>
    </row>
    <row r="5124" spans="22:22" x14ac:dyDescent="0.2">
      <c r="V5124" s="5"/>
    </row>
    <row r="5125" spans="22:22" x14ac:dyDescent="0.2">
      <c r="V5125" s="5"/>
    </row>
    <row r="5126" spans="22:22" x14ac:dyDescent="0.2">
      <c r="V5126" s="5"/>
    </row>
    <row r="5127" spans="22:22" x14ac:dyDescent="0.2">
      <c r="V5127" s="5"/>
    </row>
    <row r="5128" spans="22:22" x14ac:dyDescent="0.2">
      <c r="V5128" s="5"/>
    </row>
    <row r="5129" spans="22:22" x14ac:dyDescent="0.2">
      <c r="V5129" s="5"/>
    </row>
    <row r="5130" spans="22:22" x14ac:dyDescent="0.2">
      <c r="V5130" s="5"/>
    </row>
    <row r="5131" spans="22:22" x14ac:dyDescent="0.2">
      <c r="V5131" s="5"/>
    </row>
    <row r="5132" spans="22:22" x14ac:dyDescent="0.2">
      <c r="V5132" s="5"/>
    </row>
    <row r="5133" spans="22:22" x14ac:dyDescent="0.2">
      <c r="V5133" s="5"/>
    </row>
    <row r="5134" spans="22:22" x14ac:dyDescent="0.2">
      <c r="V5134" s="5"/>
    </row>
    <row r="5135" spans="22:22" x14ac:dyDescent="0.2">
      <c r="V5135" s="5"/>
    </row>
    <row r="5136" spans="22:22" x14ac:dyDescent="0.2">
      <c r="V5136" s="5"/>
    </row>
    <row r="5137" spans="22:22" x14ac:dyDescent="0.2">
      <c r="V5137" s="5"/>
    </row>
    <row r="5138" spans="22:22" x14ac:dyDescent="0.2">
      <c r="V5138" s="5"/>
    </row>
    <row r="5139" spans="22:22" x14ac:dyDescent="0.2">
      <c r="V5139" s="5"/>
    </row>
    <row r="5140" spans="22:22" x14ac:dyDescent="0.2">
      <c r="V5140" s="5"/>
    </row>
    <row r="5141" spans="22:22" x14ac:dyDescent="0.2">
      <c r="V5141" s="5"/>
    </row>
    <row r="5142" spans="22:22" x14ac:dyDescent="0.2">
      <c r="V5142" s="5"/>
    </row>
    <row r="5143" spans="22:22" x14ac:dyDescent="0.2">
      <c r="V5143" s="5"/>
    </row>
    <row r="5144" spans="22:22" x14ac:dyDescent="0.2">
      <c r="V5144" s="5"/>
    </row>
    <row r="5145" spans="22:22" x14ac:dyDescent="0.2">
      <c r="V5145" s="5"/>
    </row>
    <row r="5146" spans="22:22" x14ac:dyDescent="0.2">
      <c r="V5146" s="5"/>
    </row>
    <row r="5147" spans="22:22" x14ac:dyDescent="0.2">
      <c r="V5147" s="5"/>
    </row>
    <row r="5148" spans="22:22" x14ac:dyDescent="0.2">
      <c r="V5148" s="5"/>
    </row>
    <row r="5149" spans="22:22" x14ac:dyDescent="0.2">
      <c r="V5149" s="5"/>
    </row>
    <row r="5150" spans="22:22" x14ac:dyDescent="0.2">
      <c r="V5150" s="5"/>
    </row>
    <row r="5151" spans="22:22" x14ac:dyDescent="0.2">
      <c r="V5151" s="5"/>
    </row>
    <row r="5152" spans="22:22" x14ac:dyDescent="0.2">
      <c r="V5152" s="5"/>
    </row>
    <row r="5153" spans="22:22" x14ac:dyDescent="0.2">
      <c r="V5153" s="5"/>
    </row>
    <row r="5154" spans="22:22" x14ac:dyDescent="0.2">
      <c r="V5154" s="5"/>
    </row>
    <row r="5155" spans="22:22" x14ac:dyDescent="0.2">
      <c r="V5155" s="5"/>
    </row>
    <row r="5156" spans="22:22" x14ac:dyDescent="0.2">
      <c r="V5156" s="5"/>
    </row>
    <row r="5157" spans="22:22" x14ac:dyDescent="0.2">
      <c r="V5157" s="5"/>
    </row>
    <row r="5158" spans="22:22" x14ac:dyDescent="0.2">
      <c r="V5158" s="5"/>
    </row>
    <row r="5159" spans="22:22" x14ac:dyDescent="0.2">
      <c r="V5159" s="5"/>
    </row>
    <row r="5160" spans="22:22" x14ac:dyDescent="0.2">
      <c r="V5160" s="5"/>
    </row>
    <row r="5161" spans="22:22" x14ac:dyDescent="0.2">
      <c r="V5161" s="5"/>
    </row>
    <row r="5162" spans="22:22" x14ac:dyDescent="0.2">
      <c r="V5162" s="5"/>
    </row>
    <row r="5163" spans="22:22" x14ac:dyDescent="0.2">
      <c r="V5163" s="5"/>
    </row>
    <row r="5164" spans="22:22" x14ac:dyDescent="0.2">
      <c r="V5164" s="5"/>
    </row>
    <row r="5165" spans="22:22" x14ac:dyDescent="0.2">
      <c r="V5165" s="5"/>
    </row>
    <row r="5166" spans="22:22" x14ac:dyDescent="0.2">
      <c r="V5166" s="5"/>
    </row>
    <row r="5167" spans="22:22" x14ac:dyDescent="0.2">
      <c r="V5167" s="5"/>
    </row>
    <row r="5168" spans="22:22" x14ac:dyDescent="0.2">
      <c r="V5168" s="5"/>
    </row>
    <row r="5169" spans="22:22" x14ac:dyDescent="0.2">
      <c r="V5169" s="5"/>
    </row>
    <row r="5170" spans="22:22" x14ac:dyDescent="0.2">
      <c r="V5170" s="5"/>
    </row>
    <row r="5171" spans="22:22" x14ac:dyDescent="0.2">
      <c r="V5171" s="5"/>
    </row>
    <row r="5172" spans="22:22" x14ac:dyDescent="0.2">
      <c r="V5172" s="5"/>
    </row>
    <row r="5173" spans="22:22" x14ac:dyDescent="0.2">
      <c r="V5173" s="5"/>
    </row>
    <row r="5174" spans="22:22" x14ac:dyDescent="0.2">
      <c r="V5174" s="5"/>
    </row>
    <row r="5175" spans="22:22" x14ac:dyDescent="0.2">
      <c r="V5175" s="5"/>
    </row>
    <row r="5176" spans="22:22" x14ac:dyDescent="0.2">
      <c r="V5176" s="5"/>
    </row>
    <row r="5177" spans="22:22" x14ac:dyDescent="0.2">
      <c r="V5177" s="5"/>
    </row>
    <row r="5178" spans="22:22" x14ac:dyDescent="0.2">
      <c r="V5178" s="5"/>
    </row>
    <row r="5179" spans="22:22" x14ac:dyDescent="0.2">
      <c r="V5179" s="5"/>
    </row>
    <row r="5180" spans="22:22" x14ac:dyDescent="0.2">
      <c r="V5180" s="5"/>
    </row>
    <row r="5181" spans="22:22" x14ac:dyDescent="0.2">
      <c r="V5181" s="5"/>
    </row>
    <row r="5182" spans="22:22" x14ac:dyDescent="0.2">
      <c r="V5182" s="5"/>
    </row>
    <row r="5183" spans="22:22" x14ac:dyDescent="0.2">
      <c r="V5183" s="5"/>
    </row>
    <row r="5184" spans="22:22" x14ac:dyDescent="0.2">
      <c r="V5184" s="5"/>
    </row>
    <row r="5185" spans="22:22" x14ac:dyDescent="0.2">
      <c r="V5185" s="5"/>
    </row>
    <row r="5186" spans="22:22" x14ac:dyDescent="0.2">
      <c r="V5186" s="5"/>
    </row>
    <row r="5187" spans="22:22" x14ac:dyDescent="0.2">
      <c r="V5187" s="5"/>
    </row>
    <row r="5188" spans="22:22" x14ac:dyDescent="0.2">
      <c r="V5188" s="5"/>
    </row>
    <row r="5189" spans="22:22" x14ac:dyDescent="0.2">
      <c r="V5189" s="5"/>
    </row>
    <row r="5190" spans="22:22" x14ac:dyDescent="0.2">
      <c r="V5190" s="5"/>
    </row>
    <row r="5191" spans="22:22" x14ac:dyDescent="0.2">
      <c r="V5191" s="5"/>
    </row>
    <row r="5192" spans="22:22" x14ac:dyDescent="0.2">
      <c r="V5192" s="5"/>
    </row>
    <row r="5193" spans="22:22" x14ac:dyDescent="0.2">
      <c r="V5193" s="5"/>
    </row>
    <row r="5194" spans="22:22" x14ac:dyDescent="0.2">
      <c r="V5194" s="5"/>
    </row>
    <row r="5195" spans="22:22" x14ac:dyDescent="0.2">
      <c r="V5195" s="5"/>
    </row>
    <row r="5196" spans="22:22" x14ac:dyDescent="0.2">
      <c r="V5196" s="5"/>
    </row>
    <row r="5197" spans="22:22" x14ac:dyDescent="0.2">
      <c r="V5197" s="5"/>
    </row>
    <row r="5198" spans="22:22" x14ac:dyDescent="0.2">
      <c r="V5198" s="5"/>
    </row>
    <row r="5199" spans="22:22" x14ac:dyDescent="0.2">
      <c r="V5199" s="5"/>
    </row>
    <row r="5200" spans="22:22" x14ac:dyDescent="0.2">
      <c r="V5200" s="5"/>
    </row>
    <row r="5201" spans="22:22" x14ac:dyDescent="0.2">
      <c r="V5201" s="5"/>
    </row>
    <row r="5202" spans="22:22" x14ac:dyDescent="0.2">
      <c r="V5202" s="5"/>
    </row>
    <row r="5203" spans="22:22" x14ac:dyDescent="0.2">
      <c r="V5203" s="5"/>
    </row>
    <row r="5204" spans="22:22" x14ac:dyDescent="0.2">
      <c r="V5204" s="5"/>
    </row>
    <row r="5205" spans="22:22" x14ac:dyDescent="0.2">
      <c r="V5205" s="5"/>
    </row>
    <row r="5206" spans="22:22" x14ac:dyDescent="0.2">
      <c r="V5206" s="5"/>
    </row>
    <row r="5207" spans="22:22" x14ac:dyDescent="0.2">
      <c r="V5207" s="5"/>
    </row>
    <row r="5208" spans="22:22" x14ac:dyDescent="0.2">
      <c r="V5208" s="5"/>
    </row>
    <row r="5209" spans="22:22" x14ac:dyDescent="0.2">
      <c r="V5209" s="5"/>
    </row>
    <row r="5210" spans="22:22" x14ac:dyDescent="0.2">
      <c r="V5210" s="5"/>
    </row>
    <row r="5211" spans="22:22" x14ac:dyDescent="0.2">
      <c r="V5211" s="5"/>
    </row>
    <row r="5212" spans="22:22" x14ac:dyDescent="0.2">
      <c r="V5212" s="5"/>
    </row>
    <row r="5213" spans="22:22" x14ac:dyDescent="0.2">
      <c r="V5213" s="5"/>
    </row>
    <row r="5214" spans="22:22" x14ac:dyDescent="0.2">
      <c r="V5214" s="5"/>
    </row>
    <row r="5215" spans="22:22" x14ac:dyDescent="0.2">
      <c r="V5215" s="5"/>
    </row>
    <row r="5216" spans="22:22" x14ac:dyDescent="0.2">
      <c r="V5216" s="5"/>
    </row>
    <row r="5217" spans="22:22" x14ac:dyDescent="0.2">
      <c r="V5217" s="5"/>
    </row>
    <row r="5218" spans="22:22" x14ac:dyDescent="0.2">
      <c r="V5218" s="5"/>
    </row>
    <row r="5219" spans="22:22" x14ac:dyDescent="0.2">
      <c r="V5219" s="5"/>
    </row>
    <row r="5220" spans="22:22" x14ac:dyDescent="0.2">
      <c r="V5220" s="5"/>
    </row>
    <row r="5221" spans="22:22" x14ac:dyDescent="0.2">
      <c r="V5221" s="5"/>
    </row>
    <row r="5222" spans="22:22" x14ac:dyDescent="0.2">
      <c r="V5222" s="5"/>
    </row>
    <row r="5223" spans="22:22" x14ac:dyDescent="0.2">
      <c r="V5223" s="5"/>
    </row>
    <row r="5224" spans="22:22" x14ac:dyDescent="0.2">
      <c r="V5224" s="5"/>
    </row>
    <row r="5225" spans="22:22" x14ac:dyDescent="0.2">
      <c r="V5225" s="5"/>
    </row>
    <row r="5226" spans="22:22" x14ac:dyDescent="0.2">
      <c r="V5226" s="5"/>
    </row>
    <row r="5227" spans="22:22" x14ac:dyDescent="0.2">
      <c r="V5227" s="5"/>
    </row>
    <row r="5228" spans="22:22" x14ac:dyDescent="0.2">
      <c r="V5228" s="5"/>
    </row>
    <row r="5229" spans="22:22" x14ac:dyDescent="0.2">
      <c r="V5229" s="5"/>
    </row>
    <row r="5230" spans="22:22" x14ac:dyDescent="0.2">
      <c r="V5230" s="5"/>
    </row>
    <row r="5231" spans="22:22" x14ac:dyDescent="0.2">
      <c r="V5231" s="5"/>
    </row>
    <row r="5232" spans="22:22" x14ac:dyDescent="0.2">
      <c r="V5232" s="5"/>
    </row>
    <row r="5233" spans="22:22" x14ac:dyDescent="0.2">
      <c r="V5233" s="5"/>
    </row>
    <row r="5234" spans="22:22" x14ac:dyDescent="0.2">
      <c r="V5234" s="5"/>
    </row>
    <row r="5235" spans="22:22" x14ac:dyDescent="0.2">
      <c r="V5235" s="5"/>
    </row>
    <row r="5236" spans="22:22" x14ac:dyDescent="0.2">
      <c r="V5236" s="5"/>
    </row>
    <row r="5237" spans="22:22" x14ac:dyDescent="0.2">
      <c r="V5237" s="5"/>
    </row>
    <row r="5238" spans="22:22" x14ac:dyDescent="0.2">
      <c r="V5238" s="5"/>
    </row>
    <row r="5239" spans="22:22" x14ac:dyDescent="0.2">
      <c r="V5239" s="5"/>
    </row>
    <row r="5240" spans="22:22" x14ac:dyDescent="0.2">
      <c r="V5240" s="5"/>
    </row>
    <row r="5241" spans="22:22" x14ac:dyDescent="0.2">
      <c r="V5241" s="5"/>
    </row>
    <row r="5242" spans="22:22" x14ac:dyDescent="0.2">
      <c r="V5242" s="5"/>
    </row>
    <row r="5243" spans="22:22" x14ac:dyDescent="0.2">
      <c r="V5243" s="5"/>
    </row>
    <row r="5244" spans="22:22" x14ac:dyDescent="0.2">
      <c r="V5244" s="5"/>
    </row>
    <row r="5245" spans="22:22" x14ac:dyDescent="0.2">
      <c r="V5245" s="5"/>
    </row>
    <row r="5246" spans="22:22" x14ac:dyDescent="0.2">
      <c r="V5246" s="5"/>
    </row>
    <row r="5247" spans="22:22" x14ac:dyDescent="0.2">
      <c r="V5247" s="5"/>
    </row>
    <row r="5248" spans="22:22" x14ac:dyDescent="0.2">
      <c r="V5248" s="5"/>
    </row>
    <row r="5249" spans="22:22" x14ac:dyDescent="0.2">
      <c r="V5249" s="5"/>
    </row>
    <row r="5250" spans="22:22" x14ac:dyDescent="0.2">
      <c r="V5250" s="5"/>
    </row>
    <row r="5251" spans="22:22" x14ac:dyDescent="0.2">
      <c r="V5251" s="5"/>
    </row>
    <row r="5252" spans="22:22" x14ac:dyDescent="0.2">
      <c r="V5252" s="5"/>
    </row>
    <row r="5253" spans="22:22" x14ac:dyDescent="0.2">
      <c r="V5253" s="5"/>
    </row>
    <row r="5254" spans="22:22" x14ac:dyDescent="0.2">
      <c r="V5254" s="5"/>
    </row>
    <row r="5255" spans="22:22" x14ac:dyDescent="0.2">
      <c r="V5255" s="5"/>
    </row>
    <row r="5256" spans="22:22" x14ac:dyDescent="0.2">
      <c r="V5256" s="5"/>
    </row>
    <row r="5257" spans="22:22" x14ac:dyDescent="0.2">
      <c r="V5257" s="5"/>
    </row>
    <row r="5258" spans="22:22" x14ac:dyDescent="0.2">
      <c r="V5258" s="5"/>
    </row>
    <row r="5259" spans="22:22" x14ac:dyDescent="0.2">
      <c r="V5259" s="5"/>
    </row>
    <row r="5260" spans="22:22" x14ac:dyDescent="0.2">
      <c r="V5260" s="5"/>
    </row>
    <row r="5261" spans="22:22" x14ac:dyDescent="0.2">
      <c r="V5261" s="5"/>
    </row>
    <row r="5262" spans="22:22" x14ac:dyDescent="0.2">
      <c r="V5262" s="5"/>
    </row>
    <row r="5263" spans="22:22" x14ac:dyDescent="0.2">
      <c r="V5263" s="5"/>
    </row>
    <row r="5264" spans="22:22" x14ac:dyDescent="0.2">
      <c r="V5264" s="5"/>
    </row>
    <row r="5265" spans="22:22" x14ac:dyDescent="0.2">
      <c r="V5265" s="5"/>
    </row>
    <row r="5266" spans="22:22" x14ac:dyDescent="0.2">
      <c r="V5266" s="5"/>
    </row>
    <row r="5267" spans="22:22" x14ac:dyDescent="0.2">
      <c r="V5267" s="5"/>
    </row>
    <row r="5268" spans="22:22" x14ac:dyDescent="0.2">
      <c r="V5268" s="5"/>
    </row>
    <row r="5269" spans="22:22" x14ac:dyDescent="0.2">
      <c r="V5269" s="5"/>
    </row>
    <row r="5270" spans="22:22" x14ac:dyDescent="0.2">
      <c r="V5270" s="5"/>
    </row>
    <row r="5271" spans="22:22" x14ac:dyDescent="0.2">
      <c r="V5271" s="5"/>
    </row>
    <row r="5272" spans="22:22" x14ac:dyDescent="0.2">
      <c r="V5272" s="5"/>
    </row>
    <row r="5273" spans="22:22" x14ac:dyDescent="0.2">
      <c r="V5273" s="5"/>
    </row>
    <row r="5274" spans="22:22" x14ac:dyDescent="0.2">
      <c r="V5274" s="5"/>
    </row>
    <row r="5275" spans="22:22" x14ac:dyDescent="0.2">
      <c r="V5275" s="5"/>
    </row>
    <row r="5276" spans="22:22" x14ac:dyDescent="0.2">
      <c r="V5276" s="5"/>
    </row>
    <row r="5277" spans="22:22" x14ac:dyDescent="0.2">
      <c r="V5277" s="5"/>
    </row>
    <row r="5278" spans="22:22" x14ac:dyDescent="0.2">
      <c r="V5278" s="5"/>
    </row>
    <row r="5279" spans="22:22" x14ac:dyDescent="0.2">
      <c r="V5279" s="5"/>
    </row>
    <row r="5280" spans="22:22" x14ac:dyDescent="0.2">
      <c r="V5280" s="5"/>
    </row>
    <row r="5281" spans="22:22" x14ac:dyDescent="0.2">
      <c r="V5281" s="5"/>
    </row>
    <row r="5282" spans="22:22" x14ac:dyDescent="0.2">
      <c r="V5282" s="5"/>
    </row>
    <row r="5283" spans="22:22" x14ac:dyDescent="0.2">
      <c r="V5283" s="5"/>
    </row>
    <row r="5284" spans="22:22" x14ac:dyDescent="0.2">
      <c r="V5284" s="5"/>
    </row>
    <row r="5285" spans="22:22" x14ac:dyDescent="0.2">
      <c r="V5285" s="5"/>
    </row>
    <row r="5286" spans="22:22" x14ac:dyDescent="0.2">
      <c r="V5286" s="5"/>
    </row>
    <row r="5287" spans="22:22" x14ac:dyDescent="0.2">
      <c r="V5287" s="5"/>
    </row>
    <row r="5288" spans="22:22" x14ac:dyDescent="0.2">
      <c r="V5288" s="5"/>
    </row>
    <row r="5289" spans="22:22" x14ac:dyDescent="0.2">
      <c r="V5289" s="5"/>
    </row>
    <row r="5290" spans="22:22" x14ac:dyDescent="0.2">
      <c r="V5290" s="5"/>
    </row>
    <row r="5291" spans="22:22" x14ac:dyDescent="0.2">
      <c r="V5291" s="5"/>
    </row>
    <row r="5292" spans="22:22" x14ac:dyDescent="0.2">
      <c r="V5292" s="5"/>
    </row>
    <row r="5293" spans="22:22" x14ac:dyDescent="0.2">
      <c r="V5293" s="5"/>
    </row>
    <row r="5294" spans="22:22" x14ac:dyDescent="0.2">
      <c r="V5294" s="5"/>
    </row>
    <row r="5295" spans="22:22" x14ac:dyDescent="0.2">
      <c r="V5295" s="5"/>
    </row>
    <row r="5296" spans="22:22" x14ac:dyDescent="0.2">
      <c r="V5296" s="5"/>
    </row>
    <row r="5297" spans="22:22" x14ac:dyDescent="0.2">
      <c r="V5297" s="5"/>
    </row>
    <row r="5298" spans="22:22" x14ac:dyDescent="0.2">
      <c r="V5298" s="5"/>
    </row>
    <row r="5299" spans="22:22" x14ac:dyDescent="0.2">
      <c r="V5299" s="5"/>
    </row>
    <row r="5300" spans="22:22" x14ac:dyDescent="0.2">
      <c r="V5300" s="5"/>
    </row>
    <row r="5301" spans="22:22" x14ac:dyDescent="0.2">
      <c r="V5301" s="5"/>
    </row>
    <row r="5302" spans="22:22" x14ac:dyDescent="0.2">
      <c r="V5302" s="5"/>
    </row>
    <row r="5303" spans="22:22" x14ac:dyDescent="0.2">
      <c r="V5303" s="5"/>
    </row>
    <row r="5304" spans="22:22" x14ac:dyDescent="0.2">
      <c r="V5304" s="5"/>
    </row>
    <row r="5305" spans="22:22" x14ac:dyDescent="0.2">
      <c r="V5305" s="5"/>
    </row>
    <row r="5306" spans="22:22" x14ac:dyDescent="0.2">
      <c r="V5306" s="5"/>
    </row>
    <row r="5307" spans="22:22" x14ac:dyDescent="0.2">
      <c r="V5307" s="5"/>
    </row>
    <row r="5308" spans="22:22" x14ac:dyDescent="0.2">
      <c r="V5308" s="5"/>
    </row>
    <row r="5309" spans="22:22" x14ac:dyDescent="0.2">
      <c r="V5309" s="5"/>
    </row>
    <row r="5310" spans="22:22" x14ac:dyDescent="0.2">
      <c r="V5310" s="5"/>
    </row>
    <row r="5311" spans="22:22" x14ac:dyDescent="0.2">
      <c r="V5311" s="5"/>
    </row>
    <row r="5312" spans="22:22" x14ac:dyDescent="0.2">
      <c r="V5312" s="5"/>
    </row>
    <row r="5313" spans="22:22" x14ac:dyDescent="0.2">
      <c r="V5313" s="5"/>
    </row>
    <row r="5314" spans="22:22" x14ac:dyDescent="0.2">
      <c r="V5314" s="5"/>
    </row>
    <row r="5315" spans="22:22" x14ac:dyDescent="0.2">
      <c r="V5315" s="5"/>
    </row>
    <row r="5316" spans="22:22" x14ac:dyDescent="0.2">
      <c r="V5316" s="5"/>
    </row>
    <row r="5317" spans="22:22" x14ac:dyDescent="0.2">
      <c r="V5317" s="5"/>
    </row>
    <row r="5318" spans="22:22" x14ac:dyDescent="0.2">
      <c r="V5318" s="5"/>
    </row>
    <row r="5319" spans="22:22" x14ac:dyDescent="0.2">
      <c r="V5319" s="5"/>
    </row>
    <row r="5320" spans="22:22" x14ac:dyDescent="0.2">
      <c r="V5320" s="5"/>
    </row>
    <row r="5321" spans="22:22" x14ac:dyDescent="0.2">
      <c r="V5321" s="5"/>
    </row>
    <row r="5322" spans="22:22" x14ac:dyDescent="0.2">
      <c r="V5322" s="5"/>
    </row>
    <row r="5323" spans="22:22" x14ac:dyDescent="0.2">
      <c r="V5323" s="5"/>
    </row>
    <row r="5324" spans="22:22" x14ac:dyDescent="0.2">
      <c r="V5324" s="5"/>
    </row>
    <row r="5325" spans="22:22" x14ac:dyDescent="0.2">
      <c r="V5325" s="5"/>
    </row>
    <row r="5326" spans="22:22" x14ac:dyDescent="0.2">
      <c r="V5326" s="5"/>
    </row>
    <row r="5327" spans="22:22" x14ac:dyDescent="0.2">
      <c r="V5327" s="5"/>
    </row>
    <row r="5328" spans="22:22" x14ac:dyDescent="0.2">
      <c r="V5328" s="5"/>
    </row>
    <row r="5329" spans="22:22" x14ac:dyDescent="0.2">
      <c r="V5329" s="5"/>
    </row>
    <row r="5330" spans="22:22" x14ac:dyDescent="0.2">
      <c r="V5330" s="5"/>
    </row>
    <row r="5331" spans="22:22" x14ac:dyDescent="0.2">
      <c r="V5331" s="5"/>
    </row>
    <row r="5332" spans="22:22" x14ac:dyDescent="0.2">
      <c r="V5332" s="5"/>
    </row>
    <row r="5333" spans="22:22" x14ac:dyDescent="0.2">
      <c r="V5333" s="5"/>
    </row>
    <row r="5334" spans="22:22" x14ac:dyDescent="0.2">
      <c r="V5334" s="5"/>
    </row>
    <row r="5335" spans="22:22" x14ac:dyDescent="0.2">
      <c r="V5335" s="5"/>
    </row>
    <row r="5336" spans="22:22" x14ac:dyDescent="0.2">
      <c r="V5336" s="5"/>
    </row>
    <row r="5337" spans="22:22" x14ac:dyDescent="0.2">
      <c r="V5337" s="5"/>
    </row>
    <row r="5338" spans="22:22" x14ac:dyDescent="0.2">
      <c r="V5338" s="5"/>
    </row>
    <row r="5339" spans="22:22" x14ac:dyDescent="0.2">
      <c r="V5339" s="5"/>
    </row>
    <row r="5340" spans="22:22" x14ac:dyDescent="0.2">
      <c r="V5340" s="5"/>
    </row>
    <row r="5341" spans="22:22" x14ac:dyDescent="0.2">
      <c r="V5341" s="5"/>
    </row>
    <row r="5342" spans="22:22" x14ac:dyDescent="0.2">
      <c r="V5342" s="5"/>
    </row>
    <row r="5343" spans="22:22" x14ac:dyDescent="0.2">
      <c r="V5343" s="5"/>
    </row>
    <row r="5344" spans="22:22" x14ac:dyDescent="0.2">
      <c r="V5344" s="5"/>
    </row>
    <row r="5345" spans="22:22" x14ac:dyDescent="0.2">
      <c r="V5345" s="5"/>
    </row>
    <row r="5346" spans="22:22" x14ac:dyDescent="0.2">
      <c r="V5346" s="5"/>
    </row>
    <row r="5347" spans="22:22" x14ac:dyDescent="0.2">
      <c r="V5347" s="5"/>
    </row>
    <row r="5348" spans="22:22" x14ac:dyDescent="0.2">
      <c r="V5348" s="5"/>
    </row>
    <row r="5349" spans="22:22" x14ac:dyDescent="0.2">
      <c r="V5349" s="5"/>
    </row>
    <row r="5350" spans="22:22" x14ac:dyDescent="0.2">
      <c r="V5350" s="5"/>
    </row>
    <row r="5351" spans="22:22" x14ac:dyDescent="0.2">
      <c r="V5351" s="5"/>
    </row>
    <row r="5352" spans="22:22" x14ac:dyDescent="0.2">
      <c r="V5352" s="5"/>
    </row>
    <row r="5353" spans="22:22" x14ac:dyDescent="0.2">
      <c r="V5353" s="5"/>
    </row>
    <row r="5354" spans="22:22" x14ac:dyDescent="0.2">
      <c r="V5354" s="5"/>
    </row>
    <row r="5355" spans="22:22" x14ac:dyDescent="0.2">
      <c r="V5355" s="5"/>
    </row>
    <row r="5356" spans="22:22" x14ac:dyDescent="0.2">
      <c r="V5356" s="5"/>
    </row>
    <row r="5357" spans="22:22" x14ac:dyDescent="0.2">
      <c r="V5357" s="5"/>
    </row>
    <row r="5358" spans="22:22" x14ac:dyDescent="0.2">
      <c r="V5358" s="5"/>
    </row>
    <row r="5359" spans="22:22" x14ac:dyDescent="0.2">
      <c r="V5359" s="5"/>
    </row>
    <row r="5360" spans="22:22" x14ac:dyDescent="0.2">
      <c r="V5360" s="5"/>
    </row>
    <row r="5361" spans="22:22" x14ac:dyDescent="0.2">
      <c r="V5361" s="5"/>
    </row>
    <row r="5362" spans="22:22" x14ac:dyDescent="0.2">
      <c r="V5362" s="5"/>
    </row>
    <row r="5363" spans="22:22" x14ac:dyDescent="0.2">
      <c r="V5363" s="5"/>
    </row>
    <row r="5364" spans="22:22" x14ac:dyDescent="0.2">
      <c r="V5364" s="5"/>
    </row>
    <row r="5365" spans="22:22" x14ac:dyDescent="0.2">
      <c r="V5365" s="5"/>
    </row>
    <row r="5366" spans="22:22" x14ac:dyDescent="0.2">
      <c r="V5366" s="5"/>
    </row>
    <row r="5367" spans="22:22" x14ac:dyDescent="0.2">
      <c r="V5367" s="5"/>
    </row>
    <row r="5368" spans="22:22" x14ac:dyDescent="0.2">
      <c r="V5368" s="5"/>
    </row>
    <row r="5369" spans="22:22" x14ac:dyDescent="0.2">
      <c r="V5369" s="5"/>
    </row>
    <row r="5370" spans="22:22" x14ac:dyDescent="0.2">
      <c r="V5370" s="5"/>
    </row>
    <row r="5371" spans="22:22" x14ac:dyDescent="0.2">
      <c r="V5371" s="5"/>
    </row>
    <row r="5372" spans="22:22" x14ac:dyDescent="0.2">
      <c r="V5372" s="5"/>
    </row>
    <row r="5373" spans="22:22" x14ac:dyDescent="0.2">
      <c r="V5373" s="5"/>
    </row>
    <row r="5374" spans="22:22" x14ac:dyDescent="0.2">
      <c r="V5374" s="5"/>
    </row>
    <row r="5375" spans="22:22" x14ac:dyDescent="0.2">
      <c r="V5375" s="5"/>
    </row>
    <row r="5376" spans="22:22" x14ac:dyDescent="0.2">
      <c r="V5376" s="5"/>
    </row>
    <row r="5377" spans="22:22" x14ac:dyDescent="0.2">
      <c r="V5377" s="5"/>
    </row>
    <row r="5378" spans="22:22" x14ac:dyDescent="0.2">
      <c r="V5378" s="5"/>
    </row>
    <row r="5379" spans="22:22" x14ac:dyDescent="0.2">
      <c r="V5379" s="5"/>
    </row>
    <row r="5380" spans="22:22" x14ac:dyDescent="0.2">
      <c r="V5380" s="5"/>
    </row>
    <row r="5381" spans="22:22" x14ac:dyDescent="0.2">
      <c r="V5381" s="5"/>
    </row>
    <row r="5382" spans="22:22" x14ac:dyDescent="0.2">
      <c r="V5382" s="5"/>
    </row>
    <row r="5383" spans="22:22" x14ac:dyDescent="0.2">
      <c r="V5383" s="5"/>
    </row>
    <row r="5384" spans="22:22" x14ac:dyDescent="0.2">
      <c r="V5384" s="5"/>
    </row>
    <row r="5385" spans="22:22" x14ac:dyDescent="0.2">
      <c r="V5385" s="5"/>
    </row>
    <row r="5386" spans="22:22" x14ac:dyDescent="0.2">
      <c r="V5386" s="5"/>
    </row>
    <row r="5387" spans="22:22" x14ac:dyDescent="0.2">
      <c r="V5387" s="5"/>
    </row>
    <row r="5388" spans="22:22" x14ac:dyDescent="0.2">
      <c r="V5388" s="5"/>
    </row>
    <row r="5389" spans="22:22" x14ac:dyDescent="0.2">
      <c r="V5389" s="5"/>
    </row>
    <row r="5390" spans="22:22" x14ac:dyDescent="0.2">
      <c r="V5390" s="5"/>
    </row>
    <row r="5391" spans="22:22" x14ac:dyDescent="0.2">
      <c r="V5391" s="5"/>
    </row>
    <row r="5392" spans="22:22" x14ac:dyDescent="0.2">
      <c r="V5392" s="5"/>
    </row>
    <row r="5393" spans="22:22" x14ac:dyDescent="0.2">
      <c r="V5393" s="5"/>
    </row>
    <row r="5394" spans="22:22" x14ac:dyDescent="0.2">
      <c r="V5394" s="5"/>
    </row>
    <row r="5395" spans="22:22" x14ac:dyDescent="0.2">
      <c r="V5395" s="5"/>
    </row>
    <row r="5396" spans="22:22" x14ac:dyDescent="0.2">
      <c r="V5396" s="5"/>
    </row>
    <row r="5397" spans="22:22" x14ac:dyDescent="0.2">
      <c r="V5397" s="5"/>
    </row>
    <row r="5398" spans="22:22" x14ac:dyDescent="0.2">
      <c r="V5398" s="5"/>
    </row>
    <row r="5399" spans="22:22" x14ac:dyDescent="0.2">
      <c r="V5399" s="5"/>
    </row>
    <row r="5400" spans="22:22" x14ac:dyDescent="0.2">
      <c r="V5400" s="5"/>
    </row>
    <row r="5401" spans="22:22" x14ac:dyDescent="0.2">
      <c r="V5401" s="5"/>
    </row>
    <row r="5402" spans="22:22" x14ac:dyDescent="0.2">
      <c r="V5402" s="5"/>
    </row>
    <row r="5403" spans="22:22" x14ac:dyDescent="0.2">
      <c r="V5403" s="5"/>
    </row>
    <row r="5404" spans="22:22" x14ac:dyDescent="0.2">
      <c r="V5404" s="5"/>
    </row>
    <row r="5405" spans="22:22" x14ac:dyDescent="0.2">
      <c r="V5405" s="5"/>
    </row>
    <row r="5406" spans="22:22" x14ac:dyDescent="0.2">
      <c r="V5406" s="5"/>
    </row>
    <row r="5407" spans="22:22" x14ac:dyDescent="0.2">
      <c r="V5407" s="5"/>
    </row>
    <row r="5408" spans="22:22" x14ac:dyDescent="0.2">
      <c r="V5408" s="5"/>
    </row>
    <row r="5409" spans="22:22" x14ac:dyDescent="0.2">
      <c r="V5409" s="5"/>
    </row>
    <row r="5410" spans="22:22" x14ac:dyDescent="0.2">
      <c r="V5410" s="5"/>
    </row>
    <row r="5411" spans="22:22" x14ac:dyDescent="0.2">
      <c r="V5411" s="5"/>
    </row>
    <row r="5412" spans="22:22" x14ac:dyDescent="0.2">
      <c r="V5412" s="5"/>
    </row>
    <row r="5413" spans="22:22" x14ac:dyDescent="0.2">
      <c r="V5413" s="5"/>
    </row>
    <row r="5414" spans="22:22" x14ac:dyDescent="0.2">
      <c r="V5414" s="5"/>
    </row>
    <row r="5415" spans="22:22" x14ac:dyDescent="0.2">
      <c r="V5415" s="5"/>
    </row>
    <row r="5416" spans="22:22" x14ac:dyDescent="0.2">
      <c r="V5416" s="5"/>
    </row>
    <row r="5417" spans="22:22" x14ac:dyDescent="0.2">
      <c r="V5417" s="5"/>
    </row>
    <row r="5418" spans="22:22" x14ac:dyDescent="0.2">
      <c r="V5418" s="5"/>
    </row>
    <row r="5419" spans="22:22" x14ac:dyDescent="0.2">
      <c r="V5419" s="5"/>
    </row>
    <row r="5420" spans="22:22" x14ac:dyDescent="0.2">
      <c r="V5420" s="5"/>
    </row>
    <row r="5421" spans="22:22" x14ac:dyDescent="0.2">
      <c r="V5421" s="5"/>
    </row>
    <row r="5422" spans="22:22" x14ac:dyDescent="0.2">
      <c r="V5422" s="5"/>
    </row>
    <row r="5423" spans="22:22" x14ac:dyDescent="0.2">
      <c r="V5423" s="5"/>
    </row>
    <row r="5424" spans="22:22" x14ac:dyDescent="0.2">
      <c r="V5424" s="5"/>
    </row>
    <row r="5425" spans="22:22" x14ac:dyDescent="0.2">
      <c r="V5425" s="5"/>
    </row>
    <row r="5426" spans="22:22" x14ac:dyDescent="0.2">
      <c r="V5426" s="5"/>
    </row>
    <row r="5427" spans="22:22" x14ac:dyDescent="0.2">
      <c r="V5427" s="5"/>
    </row>
    <row r="5428" spans="22:22" x14ac:dyDescent="0.2">
      <c r="V5428" s="5"/>
    </row>
    <row r="5429" spans="22:22" x14ac:dyDescent="0.2">
      <c r="V5429" s="5"/>
    </row>
    <row r="5430" spans="22:22" x14ac:dyDescent="0.2">
      <c r="V5430" s="5"/>
    </row>
    <row r="5431" spans="22:22" x14ac:dyDescent="0.2">
      <c r="V5431" s="5"/>
    </row>
    <row r="5432" spans="22:22" x14ac:dyDescent="0.2">
      <c r="V5432" s="5"/>
    </row>
    <row r="5433" spans="22:22" x14ac:dyDescent="0.2">
      <c r="V5433" s="5"/>
    </row>
    <row r="5434" spans="22:22" x14ac:dyDescent="0.2">
      <c r="V5434" s="5"/>
    </row>
    <row r="5435" spans="22:22" x14ac:dyDescent="0.2">
      <c r="V5435" s="5"/>
    </row>
    <row r="5436" spans="22:22" x14ac:dyDescent="0.2">
      <c r="V5436" s="5"/>
    </row>
    <row r="5437" spans="22:22" x14ac:dyDescent="0.2">
      <c r="V5437" s="5"/>
    </row>
    <row r="5438" spans="22:22" x14ac:dyDescent="0.2">
      <c r="V5438" s="5"/>
    </row>
    <row r="5439" spans="22:22" x14ac:dyDescent="0.2">
      <c r="V5439" s="5"/>
    </row>
    <row r="5440" spans="22:22" x14ac:dyDescent="0.2">
      <c r="V5440" s="5"/>
    </row>
    <row r="5441" spans="22:22" x14ac:dyDescent="0.2">
      <c r="V5441" s="5"/>
    </row>
    <row r="5442" spans="22:22" x14ac:dyDescent="0.2">
      <c r="V5442" s="5"/>
    </row>
    <row r="5443" spans="22:22" x14ac:dyDescent="0.2">
      <c r="V5443" s="5"/>
    </row>
    <row r="5444" spans="22:22" x14ac:dyDescent="0.2">
      <c r="V5444" s="5"/>
    </row>
    <row r="5445" spans="22:22" x14ac:dyDescent="0.2">
      <c r="V5445" s="5"/>
    </row>
    <row r="5446" spans="22:22" x14ac:dyDescent="0.2">
      <c r="V5446" s="5"/>
    </row>
    <row r="5447" spans="22:22" x14ac:dyDescent="0.2">
      <c r="V5447" s="5"/>
    </row>
    <row r="5448" spans="22:22" x14ac:dyDescent="0.2">
      <c r="V5448" s="5"/>
    </row>
    <row r="5449" spans="22:22" x14ac:dyDescent="0.2">
      <c r="V5449" s="5"/>
    </row>
    <row r="5450" spans="22:22" x14ac:dyDescent="0.2">
      <c r="V5450" s="5"/>
    </row>
    <row r="5451" spans="22:22" x14ac:dyDescent="0.2">
      <c r="V5451" s="5"/>
    </row>
    <row r="5452" spans="22:22" x14ac:dyDescent="0.2">
      <c r="V5452" s="5"/>
    </row>
    <row r="5453" spans="22:22" x14ac:dyDescent="0.2">
      <c r="V5453" s="5"/>
    </row>
    <row r="5454" spans="22:22" x14ac:dyDescent="0.2">
      <c r="V5454" s="5"/>
    </row>
    <row r="5455" spans="22:22" x14ac:dyDescent="0.2">
      <c r="V5455" s="5"/>
    </row>
    <row r="5456" spans="22:22" x14ac:dyDescent="0.2">
      <c r="V5456" s="5"/>
    </row>
    <row r="5457" spans="22:22" x14ac:dyDescent="0.2">
      <c r="V5457" s="5"/>
    </row>
    <row r="5458" spans="22:22" x14ac:dyDescent="0.2">
      <c r="V5458" s="5"/>
    </row>
    <row r="5459" spans="22:22" x14ac:dyDescent="0.2">
      <c r="V5459" s="5"/>
    </row>
    <row r="5460" spans="22:22" x14ac:dyDescent="0.2">
      <c r="V5460" s="5"/>
    </row>
    <row r="5461" spans="22:22" x14ac:dyDescent="0.2">
      <c r="V5461" s="5"/>
    </row>
    <row r="5462" spans="22:22" x14ac:dyDescent="0.2">
      <c r="V5462" s="5"/>
    </row>
    <row r="5463" spans="22:22" x14ac:dyDescent="0.2">
      <c r="V5463" s="5"/>
    </row>
    <row r="5464" spans="22:22" x14ac:dyDescent="0.2">
      <c r="V5464" s="5"/>
    </row>
    <row r="5465" spans="22:22" x14ac:dyDescent="0.2">
      <c r="V5465" s="5"/>
    </row>
    <row r="5466" spans="22:22" x14ac:dyDescent="0.2">
      <c r="V5466" s="5"/>
    </row>
    <row r="5467" spans="22:22" x14ac:dyDescent="0.2">
      <c r="V5467" s="5"/>
    </row>
    <row r="5468" spans="22:22" x14ac:dyDescent="0.2">
      <c r="V5468" s="5"/>
    </row>
    <row r="5469" spans="22:22" x14ac:dyDescent="0.2">
      <c r="V5469" s="5"/>
    </row>
    <row r="5470" spans="22:22" x14ac:dyDescent="0.2">
      <c r="V5470" s="5"/>
    </row>
    <row r="5471" spans="22:22" x14ac:dyDescent="0.2">
      <c r="V5471" s="5"/>
    </row>
    <row r="5472" spans="22:22" x14ac:dyDescent="0.2">
      <c r="V5472" s="5"/>
    </row>
    <row r="5473" spans="22:22" x14ac:dyDescent="0.2">
      <c r="V5473" s="5"/>
    </row>
    <row r="5474" spans="22:22" x14ac:dyDescent="0.2">
      <c r="V5474" s="5"/>
    </row>
    <row r="5475" spans="22:22" x14ac:dyDescent="0.2">
      <c r="V5475" s="5"/>
    </row>
    <row r="5476" spans="22:22" x14ac:dyDescent="0.2">
      <c r="V5476" s="5"/>
    </row>
    <row r="5477" spans="22:22" x14ac:dyDescent="0.2">
      <c r="V5477" s="5"/>
    </row>
    <row r="5478" spans="22:22" x14ac:dyDescent="0.2">
      <c r="V5478" s="5"/>
    </row>
    <row r="5479" spans="22:22" x14ac:dyDescent="0.2">
      <c r="V5479" s="5"/>
    </row>
    <row r="5480" spans="22:22" x14ac:dyDescent="0.2">
      <c r="V5480" s="5"/>
    </row>
    <row r="5481" spans="22:22" x14ac:dyDescent="0.2">
      <c r="V5481" s="5"/>
    </row>
    <row r="5482" spans="22:22" x14ac:dyDescent="0.2">
      <c r="V5482" s="5"/>
    </row>
    <row r="5483" spans="22:22" x14ac:dyDescent="0.2">
      <c r="V5483" s="5"/>
    </row>
    <row r="5484" spans="22:22" x14ac:dyDescent="0.2">
      <c r="V5484" s="5"/>
    </row>
    <row r="5485" spans="22:22" x14ac:dyDescent="0.2">
      <c r="V5485" s="5"/>
    </row>
    <row r="5486" spans="22:22" x14ac:dyDescent="0.2">
      <c r="V5486" s="5"/>
    </row>
    <row r="5487" spans="22:22" x14ac:dyDescent="0.2">
      <c r="V5487" s="5"/>
    </row>
    <row r="5488" spans="22:22" x14ac:dyDescent="0.2">
      <c r="V5488" s="5"/>
    </row>
    <row r="5489" spans="22:22" x14ac:dyDescent="0.2">
      <c r="V5489" s="5"/>
    </row>
    <row r="5490" spans="22:22" x14ac:dyDescent="0.2">
      <c r="V5490" s="5"/>
    </row>
    <row r="5491" spans="22:22" x14ac:dyDescent="0.2">
      <c r="V5491" s="5"/>
    </row>
    <row r="5492" spans="22:22" x14ac:dyDescent="0.2">
      <c r="V5492" s="5"/>
    </row>
    <row r="5493" spans="22:22" x14ac:dyDescent="0.2">
      <c r="V5493" s="5"/>
    </row>
    <row r="5494" spans="22:22" x14ac:dyDescent="0.2">
      <c r="V5494" s="5"/>
    </row>
    <row r="5495" spans="22:22" x14ac:dyDescent="0.2">
      <c r="V5495" s="5"/>
    </row>
    <row r="5496" spans="22:22" x14ac:dyDescent="0.2">
      <c r="V5496" s="5"/>
    </row>
    <row r="5497" spans="22:22" x14ac:dyDescent="0.2">
      <c r="V5497" s="5"/>
    </row>
    <row r="5498" spans="22:22" x14ac:dyDescent="0.2">
      <c r="V5498" s="5"/>
    </row>
    <row r="5499" spans="22:22" x14ac:dyDescent="0.2">
      <c r="V5499" s="5"/>
    </row>
    <row r="5500" spans="22:22" x14ac:dyDescent="0.2">
      <c r="V5500" s="5"/>
    </row>
    <row r="5501" spans="22:22" x14ac:dyDescent="0.2">
      <c r="V5501" s="5"/>
    </row>
    <row r="5502" spans="22:22" x14ac:dyDescent="0.2">
      <c r="V5502" s="5"/>
    </row>
    <row r="5503" spans="22:22" x14ac:dyDescent="0.2">
      <c r="V5503" s="5"/>
    </row>
    <row r="5504" spans="22:22" x14ac:dyDescent="0.2">
      <c r="V5504" s="5"/>
    </row>
    <row r="5505" spans="22:22" x14ac:dyDescent="0.2">
      <c r="V5505" s="5"/>
    </row>
    <row r="5506" spans="22:22" x14ac:dyDescent="0.2">
      <c r="V5506" s="5"/>
    </row>
    <row r="5507" spans="22:22" x14ac:dyDescent="0.2">
      <c r="V5507" s="5"/>
    </row>
    <row r="5508" spans="22:22" x14ac:dyDescent="0.2">
      <c r="V5508" s="5"/>
    </row>
    <row r="5509" spans="22:22" x14ac:dyDescent="0.2">
      <c r="V5509" s="5"/>
    </row>
    <row r="5510" spans="22:22" x14ac:dyDescent="0.2">
      <c r="V5510" s="5"/>
    </row>
    <row r="5511" spans="22:22" x14ac:dyDescent="0.2">
      <c r="V5511" s="5"/>
    </row>
    <row r="5512" spans="22:22" x14ac:dyDescent="0.2">
      <c r="V5512" s="5"/>
    </row>
    <row r="5513" spans="22:22" x14ac:dyDescent="0.2">
      <c r="V5513" s="5"/>
    </row>
    <row r="5514" spans="22:22" x14ac:dyDescent="0.2">
      <c r="V5514" s="5"/>
    </row>
    <row r="5515" spans="22:22" x14ac:dyDescent="0.2">
      <c r="V5515" s="5"/>
    </row>
    <row r="5516" spans="22:22" x14ac:dyDescent="0.2">
      <c r="V5516" s="5"/>
    </row>
    <row r="5517" spans="22:22" x14ac:dyDescent="0.2">
      <c r="V5517" s="5"/>
    </row>
    <row r="5518" spans="22:22" x14ac:dyDescent="0.2">
      <c r="V5518" s="5"/>
    </row>
    <row r="5519" spans="22:22" x14ac:dyDescent="0.2">
      <c r="V5519" s="5"/>
    </row>
    <row r="5520" spans="22:22" x14ac:dyDescent="0.2">
      <c r="V5520" s="5"/>
    </row>
    <row r="5521" spans="22:22" x14ac:dyDescent="0.2">
      <c r="V5521" s="5"/>
    </row>
    <row r="5522" spans="22:22" x14ac:dyDescent="0.2">
      <c r="V5522" s="5"/>
    </row>
    <row r="5523" spans="22:22" x14ac:dyDescent="0.2">
      <c r="V5523" s="5"/>
    </row>
    <row r="5524" spans="22:22" x14ac:dyDescent="0.2">
      <c r="V5524" s="5"/>
    </row>
    <row r="5525" spans="22:22" x14ac:dyDescent="0.2">
      <c r="V5525" s="5"/>
    </row>
    <row r="5526" spans="22:22" x14ac:dyDescent="0.2">
      <c r="V5526" s="5"/>
    </row>
    <row r="5527" spans="22:22" x14ac:dyDescent="0.2">
      <c r="V5527" s="5"/>
    </row>
    <row r="5528" spans="22:22" x14ac:dyDescent="0.2">
      <c r="V5528" s="5"/>
    </row>
    <row r="5529" spans="22:22" x14ac:dyDescent="0.2">
      <c r="V5529" s="5"/>
    </row>
    <row r="5530" spans="22:22" x14ac:dyDescent="0.2">
      <c r="V5530" s="5"/>
    </row>
    <row r="5531" spans="22:22" x14ac:dyDescent="0.2">
      <c r="V5531" s="5"/>
    </row>
    <row r="5532" spans="22:22" x14ac:dyDescent="0.2">
      <c r="V5532" s="5"/>
    </row>
    <row r="5533" spans="22:22" x14ac:dyDescent="0.2">
      <c r="V5533" s="5"/>
    </row>
    <row r="5534" spans="22:22" x14ac:dyDescent="0.2">
      <c r="V5534" s="5"/>
    </row>
    <row r="5535" spans="22:22" x14ac:dyDescent="0.2">
      <c r="V5535" s="5"/>
    </row>
    <row r="5536" spans="22:22" x14ac:dyDescent="0.2">
      <c r="V5536" s="5"/>
    </row>
    <row r="5537" spans="22:22" x14ac:dyDescent="0.2">
      <c r="V5537" s="5"/>
    </row>
    <row r="5538" spans="22:22" x14ac:dyDescent="0.2">
      <c r="V5538" s="5"/>
    </row>
    <row r="5539" spans="22:22" x14ac:dyDescent="0.2">
      <c r="V5539" s="5"/>
    </row>
    <row r="5540" spans="22:22" x14ac:dyDescent="0.2">
      <c r="V5540" s="5"/>
    </row>
    <row r="5541" spans="22:22" x14ac:dyDescent="0.2">
      <c r="V5541" s="5"/>
    </row>
    <row r="5542" spans="22:22" x14ac:dyDescent="0.2">
      <c r="V5542" s="5"/>
    </row>
    <row r="5543" spans="22:22" x14ac:dyDescent="0.2">
      <c r="V5543" s="5"/>
    </row>
    <row r="5544" spans="22:22" x14ac:dyDescent="0.2">
      <c r="V5544" s="5"/>
    </row>
    <row r="5545" spans="22:22" x14ac:dyDescent="0.2">
      <c r="V5545" s="5"/>
    </row>
    <row r="5546" spans="22:22" x14ac:dyDescent="0.2">
      <c r="V5546" s="5"/>
    </row>
    <row r="5547" spans="22:22" x14ac:dyDescent="0.2">
      <c r="V5547" s="5"/>
    </row>
    <row r="5548" spans="22:22" x14ac:dyDescent="0.2">
      <c r="V5548" s="5"/>
    </row>
    <row r="5549" spans="22:22" x14ac:dyDescent="0.2">
      <c r="V5549" s="5"/>
    </row>
    <row r="5550" spans="22:22" x14ac:dyDescent="0.2">
      <c r="V5550" s="5"/>
    </row>
    <row r="5551" spans="22:22" x14ac:dyDescent="0.2">
      <c r="V5551" s="5"/>
    </row>
    <row r="5552" spans="22:22" x14ac:dyDescent="0.2">
      <c r="V5552" s="5"/>
    </row>
    <row r="5553" spans="22:22" x14ac:dyDescent="0.2">
      <c r="V5553" s="5"/>
    </row>
    <row r="5554" spans="22:22" x14ac:dyDescent="0.2">
      <c r="V5554" s="5"/>
    </row>
    <row r="5555" spans="22:22" x14ac:dyDescent="0.2">
      <c r="V5555" s="5"/>
    </row>
    <row r="5556" spans="22:22" x14ac:dyDescent="0.2">
      <c r="V5556" s="5"/>
    </row>
    <row r="5557" spans="22:22" x14ac:dyDescent="0.2">
      <c r="V5557" s="5"/>
    </row>
    <row r="5558" spans="22:22" x14ac:dyDescent="0.2">
      <c r="V5558" s="5"/>
    </row>
    <row r="5559" spans="22:22" x14ac:dyDescent="0.2">
      <c r="V5559" s="5"/>
    </row>
    <row r="5560" spans="22:22" x14ac:dyDescent="0.2">
      <c r="V5560" s="5"/>
    </row>
    <row r="5561" spans="22:22" x14ac:dyDescent="0.2">
      <c r="V5561" s="5"/>
    </row>
    <row r="5562" spans="22:22" x14ac:dyDescent="0.2">
      <c r="V5562" s="5"/>
    </row>
    <row r="5563" spans="22:22" x14ac:dyDescent="0.2">
      <c r="V5563" s="5"/>
    </row>
    <row r="5564" spans="22:22" x14ac:dyDescent="0.2">
      <c r="V5564" s="5"/>
    </row>
    <row r="5565" spans="22:22" x14ac:dyDescent="0.2">
      <c r="V5565" s="5"/>
    </row>
    <row r="5566" spans="22:22" x14ac:dyDescent="0.2">
      <c r="V5566" s="5"/>
    </row>
    <row r="5567" spans="22:22" x14ac:dyDescent="0.2">
      <c r="V5567" s="5"/>
    </row>
    <row r="5568" spans="22:22" x14ac:dyDescent="0.2">
      <c r="V5568" s="5"/>
    </row>
    <row r="5569" spans="22:22" x14ac:dyDescent="0.2">
      <c r="V5569" s="5"/>
    </row>
    <row r="5570" spans="22:22" x14ac:dyDescent="0.2">
      <c r="V5570" s="5"/>
    </row>
    <row r="5571" spans="22:22" x14ac:dyDescent="0.2">
      <c r="V5571" s="5"/>
    </row>
    <row r="5572" spans="22:22" x14ac:dyDescent="0.2">
      <c r="V5572" s="5"/>
    </row>
    <row r="5573" spans="22:22" x14ac:dyDescent="0.2">
      <c r="V5573" s="5"/>
    </row>
    <row r="5574" spans="22:22" x14ac:dyDescent="0.2">
      <c r="V5574" s="5"/>
    </row>
    <row r="5575" spans="22:22" x14ac:dyDescent="0.2">
      <c r="V5575" s="5"/>
    </row>
    <row r="5576" spans="22:22" x14ac:dyDescent="0.2">
      <c r="V5576" s="5"/>
    </row>
    <row r="5577" spans="22:22" x14ac:dyDescent="0.2">
      <c r="V5577" s="5"/>
    </row>
    <row r="5578" spans="22:22" x14ac:dyDescent="0.2">
      <c r="V5578" s="5"/>
    </row>
    <row r="5579" spans="22:22" x14ac:dyDescent="0.2">
      <c r="V5579" s="5"/>
    </row>
    <row r="5580" spans="22:22" x14ac:dyDescent="0.2">
      <c r="V5580" s="5"/>
    </row>
    <row r="5581" spans="22:22" x14ac:dyDescent="0.2">
      <c r="V5581" s="5"/>
    </row>
    <row r="5582" spans="22:22" x14ac:dyDescent="0.2">
      <c r="V5582" s="5"/>
    </row>
    <row r="5583" spans="22:22" x14ac:dyDescent="0.2">
      <c r="V5583" s="5"/>
    </row>
    <row r="5584" spans="22:22" x14ac:dyDescent="0.2">
      <c r="V5584" s="5"/>
    </row>
    <row r="5585" spans="22:22" x14ac:dyDescent="0.2">
      <c r="V5585" s="5"/>
    </row>
    <row r="5586" spans="22:22" x14ac:dyDescent="0.2">
      <c r="V5586" s="5"/>
    </row>
    <row r="5587" spans="22:22" x14ac:dyDescent="0.2">
      <c r="V5587" s="5"/>
    </row>
    <row r="5588" spans="22:22" x14ac:dyDescent="0.2">
      <c r="V5588" s="5"/>
    </row>
    <row r="5589" spans="22:22" x14ac:dyDescent="0.2">
      <c r="V5589" s="5"/>
    </row>
    <row r="5590" spans="22:22" x14ac:dyDescent="0.2">
      <c r="V5590" s="5"/>
    </row>
    <row r="5591" spans="22:22" x14ac:dyDescent="0.2">
      <c r="V5591" s="5"/>
    </row>
    <row r="5592" spans="22:22" x14ac:dyDescent="0.2">
      <c r="V5592" s="5"/>
    </row>
    <row r="5593" spans="22:22" x14ac:dyDescent="0.2">
      <c r="V5593" s="5"/>
    </row>
    <row r="5594" spans="22:22" x14ac:dyDescent="0.2">
      <c r="V5594" s="5"/>
    </row>
    <row r="5595" spans="22:22" x14ac:dyDescent="0.2">
      <c r="V5595" s="5"/>
    </row>
    <row r="5596" spans="22:22" x14ac:dyDescent="0.2">
      <c r="V5596" s="5"/>
    </row>
    <row r="5597" spans="22:22" x14ac:dyDescent="0.2">
      <c r="V5597" s="5"/>
    </row>
    <row r="5598" spans="22:22" x14ac:dyDescent="0.2">
      <c r="V5598" s="5"/>
    </row>
    <row r="5599" spans="22:22" x14ac:dyDescent="0.2">
      <c r="V5599" s="5"/>
    </row>
    <row r="5600" spans="22:22" x14ac:dyDescent="0.2">
      <c r="V5600" s="5"/>
    </row>
    <row r="5601" spans="22:22" x14ac:dyDescent="0.2">
      <c r="V5601" s="5"/>
    </row>
    <row r="5602" spans="22:22" x14ac:dyDescent="0.2">
      <c r="V5602" s="5"/>
    </row>
    <row r="5603" spans="22:22" x14ac:dyDescent="0.2">
      <c r="V5603" s="5"/>
    </row>
    <row r="5604" spans="22:22" x14ac:dyDescent="0.2">
      <c r="V5604" s="5"/>
    </row>
    <row r="5605" spans="22:22" x14ac:dyDescent="0.2">
      <c r="V5605" s="5"/>
    </row>
    <row r="5606" spans="22:22" x14ac:dyDescent="0.2">
      <c r="V5606" s="5"/>
    </row>
    <row r="5607" spans="22:22" x14ac:dyDescent="0.2">
      <c r="V5607" s="5"/>
    </row>
    <row r="5608" spans="22:22" x14ac:dyDescent="0.2">
      <c r="V5608" s="5"/>
    </row>
    <row r="5609" spans="22:22" x14ac:dyDescent="0.2">
      <c r="V5609" s="5"/>
    </row>
    <row r="5610" spans="22:22" x14ac:dyDescent="0.2">
      <c r="V5610" s="5"/>
    </row>
    <row r="5611" spans="22:22" x14ac:dyDescent="0.2">
      <c r="V5611" s="5"/>
    </row>
    <row r="5612" spans="22:22" x14ac:dyDescent="0.2">
      <c r="V5612" s="5"/>
    </row>
    <row r="5613" spans="22:22" x14ac:dyDescent="0.2">
      <c r="V5613" s="5"/>
    </row>
    <row r="5614" spans="22:22" x14ac:dyDescent="0.2">
      <c r="V5614" s="5"/>
    </row>
    <row r="5615" spans="22:22" x14ac:dyDescent="0.2">
      <c r="V5615" s="5"/>
    </row>
    <row r="5616" spans="22:22" x14ac:dyDescent="0.2">
      <c r="V5616" s="5"/>
    </row>
    <row r="5617" spans="22:22" x14ac:dyDescent="0.2">
      <c r="V5617" s="5"/>
    </row>
    <row r="5618" spans="22:22" x14ac:dyDescent="0.2">
      <c r="V5618" s="5"/>
    </row>
    <row r="5619" spans="22:22" x14ac:dyDescent="0.2">
      <c r="V5619" s="5"/>
    </row>
    <row r="5620" spans="22:22" x14ac:dyDescent="0.2">
      <c r="V5620" s="5"/>
    </row>
    <row r="5621" spans="22:22" x14ac:dyDescent="0.2">
      <c r="V5621" s="5"/>
    </row>
    <row r="5622" spans="22:22" x14ac:dyDescent="0.2">
      <c r="V5622" s="5"/>
    </row>
    <row r="5623" spans="22:22" x14ac:dyDescent="0.2">
      <c r="V5623" s="5"/>
    </row>
    <row r="5624" spans="22:22" x14ac:dyDescent="0.2">
      <c r="V5624" s="5"/>
    </row>
    <row r="5625" spans="22:22" x14ac:dyDescent="0.2">
      <c r="V5625" s="5"/>
    </row>
    <row r="5626" spans="22:22" x14ac:dyDescent="0.2">
      <c r="V5626" s="5"/>
    </row>
    <row r="5627" spans="22:22" x14ac:dyDescent="0.2">
      <c r="V5627" s="5"/>
    </row>
    <row r="5628" spans="22:22" x14ac:dyDescent="0.2">
      <c r="V5628" s="5"/>
    </row>
    <row r="5629" spans="22:22" x14ac:dyDescent="0.2">
      <c r="V5629" s="5"/>
    </row>
    <row r="5630" spans="22:22" x14ac:dyDescent="0.2">
      <c r="V5630" s="5"/>
    </row>
    <row r="5631" spans="22:22" x14ac:dyDescent="0.2">
      <c r="V5631" s="5"/>
    </row>
    <row r="5632" spans="22:22" x14ac:dyDescent="0.2">
      <c r="V5632" s="5"/>
    </row>
    <row r="5633" spans="22:22" x14ac:dyDescent="0.2">
      <c r="V5633" s="5"/>
    </row>
    <row r="5634" spans="22:22" x14ac:dyDescent="0.2">
      <c r="V5634" s="5"/>
    </row>
    <row r="5635" spans="22:22" x14ac:dyDescent="0.2">
      <c r="V5635" s="5"/>
    </row>
    <row r="5636" spans="22:22" x14ac:dyDescent="0.2">
      <c r="V5636" s="5"/>
    </row>
    <row r="5637" spans="22:22" x14ac:dyDescent="0.2">
      <c r="V5637" s="5"/>
    </row>
    <row r="5638" spans="22:22" x14ac:dyDescent="0.2">
      <c r="V5638" s="5"/>
    </row>
    <row r="5639" spans="22:22" x14ac:dyDescent="0.2">
      <c r="V5639" s="5"/>
    </row>
    <row r="5640" spans="22:22" x14ac:dyDescent="0.2">
      <c r="V5640" s="5"/>
    </row>
    <row r="5641" spans="22:22" x14ac:dyDescent="0.2">
      <c r="V5641" s="5"/>
    </row>
    <row r="5642" spans="22:22" x14ac:dyDescent="0.2">
      <c r="V5642" s="5"/>
    </row>
    <row r="5643" spans="22:22" x14ac:dyDescent="0.2">
      <c r="V5643" s="5"/>
    </row>
    <row r="5644" spans="22:22" x14ac:dyDescent="0.2">
      <c r="V5644" s="5"/>
    </row>
    <row r="5645" spans="22:22" x14ac:dyDescent="0.2">
      <c r="V5645" s="5"/>
    </row>
    <row r="5646" spans="22:22" x14ac:dyDescent="0.2">
      <c r="V5646" s="5"/>
    </row>
    <row r="5647" spans="22:22" x14ac:dyDescent="0.2">
      <c r="V5647" s="5"/>
    </row>
    <row r="5648" spans="22:22" x14ac:dyDescent="0.2">
      <c r="V5648" s="5"/>
    </row>
    <row r="5649" spans="22:22" x14ac:dyDescent="0.2">
      <c r="V5649" s="5"/>
    </row>
    <row r="5650" spans="22:22" x14ac:dyDescent="0.2">
      <c r="V5650" s="5"/>
    </row>
    <row r="5651" spans="22:22" x14ac:dyDescent="0.2">
      <c r="V5651" s="5"/>
    </row>
    <row r="5652" spans="22:22" x14ac:dyDescent="0.2">
      <c r="V5652" s="5"/>
    </row>
    <row r="5653" spans="22:22" x14ac:dyDescent="0.2">
      <c r="V5653" s="5"/>
    </row>
    <row r="5654" spans="22:22" x14ac:dyDescent="0.2">
      <c r="V5654" s="5"/>
    </row>
    <row r="5655" spans="22:22" x14ac:dyDescent="0.2">
      <c r="V5655" s="5"/>
    </row>
    <row r="5656" spans="22:22" x14ac:dyDescent="0.2">
      <c r="V5656" s="5"/>
    </row>
    <row r="5657" spans="22:22" x14ac:dyDescent="0.2">
      <c r="V5657" s="5"/>
    </row>
    <row r="5658" spans="22:22" x14ac:dyDescent="0.2">
      <c r="V5658" s="5"/>
    </row>
    <row r="5659" spans="22:22" x14ac:dyDescent="0.2">
      <c r="V5659" s="5"/>
    </row>
    <row r="5660" spans="22:22" x14ac:dyDescent="0.2">
      <c r="V5660" s="5"/>
    </row>
    <row r="5661" spans="22:22" x14ac:dyDescent="0.2">
      <c r="V5661" s="5"/>
    </row>
    <row r="5662" spans="22:22" x14ac:dyDescent="0.2">
      <c r="V5662" s="5"/>
    </row>
    <row r="5663" spans="22:22" x14ac:dyDescent="0.2">
      <c r="V5663" s="5"/>
    </row>
    <row r="5664" spans="22:22" x14ac:dyDescent="0.2">
      <c r="V5664" s="5"/>
    </row>
    <row r="5665" spans="22:22" x14ac:dyDescent="0.2">
      <c r="V5665" s="5"/>
    </row>
    <row r="5666" spans="22:22" x14ac:dyDescent="0.2">
      <c r="V5666" s="5"/>
    </row>
    <row r="5667" spans="22:22" x14ac:dyDescent="0.2">
      <c r="V5667" s="5"/>
    </row>
    <row r="5668" spans="22:22" x14ac:dyDescent="0.2">
      <c r="V5668" s="5"/>
    </row>
    <row r="5669" spans="22:22" x14ac:dyDescent="0.2">
      <c r="V5669" s="5"/>
    </row>
    <row r="5670" spans="22:22" x14ac:dyDescent="0.2">
      <c r="V5670" s="5"/>
    </row>
    <row r="5671" spans="22:22" x14ac:dyDescent="0.2">
      <c r="V5671" s="5"/>
    </row>
    <row r="5672" spans="22:22" x14ac:dyDescent="0.2">
      <c r="V5672" s="5"/>
    </row>
    <row r="5673" spans="22:22" x14ac:dyDescent="0.2">
      <c r="V5673" s="5"/>
    </row>
    <row r="5674" spans="22:22" x14ac:dyDescent="0.2">
      <c r="V5674" s="5"/>
    </row>
    <row r="5675" spans="22:22" x14ac:dyDescent="0.2">
      <c r="V5675" s="5"/>
    </row>
    <row r="5676" spans="22:22" x14ac:dyDescent="0.2">
      <c r="V5676" s="5"/>
    </row>
    <row r="5677" spans="22:22" x14ac:dyDescent="0.2">
      <c r="V5677" s="5"/>
    </row>
    <row r="5678" spans="22:22" x14ac:dyDescent="0.2">
      <c r="V5678" s="5"/>
    </row>
    <row r="5679" spans="22:22" x14ac:dyDescent="0.2">
      <c r="V5679" s="5"/>
    </row>
    <row r="5680" spans="22:22" x14ac:dyDescent="0.2">
      <c r="V5680" s="5"/>
    </row>
    <row r="5681" spans="22:22" x14ac:dyDescent="0.2">
      <c r="V5681" s="5"/>
    </row>
    <row r="5682" spans="22:22" x14ac:dyDescent="0.2">
      <c r="V5682" s="5"/>
    </row>
    <row r="5683" spans="22:22" x14ac:dyDescent="0.2">
      <c r="V5683" s="5"/>
    </row>
    <row r="5684" spans="22:22" x14ac:dyDescent="0.2">
      <c r="V5684" s="5"/>
    </row>
    <row r="5685" spans="22:22" x14ac:dyDescent="0.2">
      <c r="V5685" s="5"/>
    </row>
    <row r="5686" spans="22:22" x14ac:dyDescent="0.2">
      <c r="V5686" s="5"/>
    </row>
    <row r="5687" spans="22:22" x14ac:dyDescent="0.2">
      <c r="V5687" s="5"/>
    </row>
    <row r="5688" spans="22:22" x14ac:dyDescent="0.2">
      <c r="V5688" s="5"/>
    </row>
    <row r="5689" spans="22:22" x14ac:dyDescent="0.2">
      <c r="V5689" s="5"/>
    </row>
    <row r="5690" spans="22:22" x14ac:dyDescent="0.2">
      <c r="V5690" s="5"/>
    </row>
    <row r="5691" spans="22:22" x14ac:dyDescent="0.2">
      <c r="V5691" s="5"/>
    </row>
    <row r="5692" spans="22:22" x14ac:dyDescent="0.2">
      <c r="V5692" s="5"/>
    </row>
    <row r="5693" spans="22:22" x14ac:dyDescent="0.2">
      <c r="V5693" s="5"/>
    </row>
    <row r="5694" spans="22:22" x14ac:dyDescent="0.2">
      <c r="V5694" s="5"/>
    </row>
    <row r="5695" spans="22:22" x14ac:dyDescent="0.2">
      <c r="V5695" s="5"/>
    </row>
    <row r="5696" spans="22:22" x14ac:dyDescent="0.2">
      <c r="V5696" s="5"/>
    </row>
    <row r="5697" spans="22:22" x14ac:dyDescent="0.2">
      <c r="V5697" s="5"/>
    </row>
    <row r="5698" spans="22:22" x14ac:dyDescent="0.2">
      <c r="V5698" s="5"/>
    </row>
    <row r="5699" spans="22:22" x14ac:dyDescent="0.2">
      <c r="V5699" s="5"/>
    </row>
    <row r="5700" spans="22:22" x14ac:dyDescent="0.2">
      <c r="V5700" s="5"/>
    </row>
    <row r="5701" spans="22:22" x14ac:dyDescent="0.2">
      <c r="V5701" s="5"/>
    </row>
    <row r="5702" spans="22:22" x14ac:dyDescent="0.2">
      <c r="V5702" s="5"/>
    </row>
    <row r="5703" spans="22:22" x14ac:dyDescent="0.2">
      <c r="V5703" s="5"/>
    </row>
    <row r="5704" spans="22:22" x14ac:dyDescent="0.2">
      <c r="V5704" s="5"/>
    </row>
    <row r="5705" spans="22:22" x14ac:dyDescent="0.2">
      <c r="V5705" s="5"/>
    </row>
    <row r="5706" spans="22:22" x14ac:dyDescent="0.2">
      <c r="V5706" s="5"/>
    </row>
    <row r="5707" spans="22:22" x14ac:dyDescent="0.2">
      <c r="V5707" s="5"/>
    </row>
    <row r="5708" spans="22:22" x14ac:dyDescent="0.2">
      <c r="V5708" s="5"/>
    </row>
    <row r="5709" spans="22:22" x14ac:dyDescent="0.2">
      <c r="V5709" s="5"/>
    </row>
    <row r="5710" spans="22:22" x14ac:dyDescent="0.2">
      <c r="V5710" s="5"/>
    </row>
    <row r="5711" spans="22:22" x14ac:dyDescent="0.2">
      <c r="V5711" s="5"/>
    </row>
    <row r="5712" spans="22:22" x14ac:dyDescent="0.2">
      <c r="V5712" s="5"/>
    </row>
    <row r="5713" spans="22:22" x14ac:dyDescent="0.2">
      <c r="V5713" s="5"/>
    </row>
    <row r="5714" spans="22:22" x14ac:dyDescent="0.2">
      <c r="V5714" s="5"/>
    </row>
    <row r="5715" spans="22:22" x14ac:dyDescent="0.2">
      <c r="V5715" s="5"/>
    </row>
    <row r="5716" spans="22:22" x14ac:dyDescent="0.2">
      <c r="V5716" s="5"/>
    </row>
    <row r="5717" spans="22:22" x14ac:dyDescent="0.2">
      <c r="V5717" s="5"/>
    </row>
    <row r="5718" spans="22:22" x14ac:dyDescent="0.2">
      <c r="V5718" s="5"/>
    </row>
    <row r="5719" spans="22:22" x14ac:dyDescent="0.2">
      <c r="V5719" s="5"/>
    </row>
    <row r="5720" spans="22:22" x14ac:dyDescent="0.2">
      <c r="V5720" s="5"/>
    </row>
    <row r="5721" spans="22:22" x14ac:dyDescent="0.2">
      <c r="V5721" s="5"/>
    </row>
    <row r="5722" spans="22:22" x14ac:dyDescent="0.2">
      <c r="V5722" s="5"/>
    </row>
    <row r="5723" spans="22:22" x14ac:dyDescent="0.2">
      <c r="V5723" s="5"/>
    </row>
    <row r="5724" spans="22:22" x14ac:dyDescent="0.2">
      <c r="V5724" s="5"/>
    </row>
    <row r="5725" spans="22:22" x14ac:dyDescent="0.2">
      <c r="V5725" s="5"/>
    </row>
    <row r="5726" spans="22:22" x14ac:dyDescent="0.2">
      <c r="V5726" s="5"/>
    </row>
    <row r="5727" spans="22:22" x14ac:dyDescent="0.2">
      <c r="V5727" s="5"/>
    </row>
    <row r="5728" spans="22:22" x14ac:dyDescent="0.2">
      <c r="V5728" s="5"/>
    </row>
    <row r="5729" spans="22:22" x14ac:dyDescent="0.2">
      <c r="V5729" s="5"/>
    </row>
    <row r="5730" spans="22:22" x14ac:dyDescent="0.2">
      <c r="V5730" s="5"/>
    </row>
    <row r="5731" spans="22:22" x14ac:dyDescent="0.2">
      <c r="V5731" s="5"/>
    </row>
    <row r="5732" spans="22:22" x14ac:dyDescent="0.2">
      <c r="V5732" s="5"/>
    </row>
    <row r="5733" spans="22:22" x14ac:dyDescent="0.2">
      <c r="V5733" s="5"/>
    </row>
    <row r="5734" spans="22:22" x14ac:dyDescent="0.2">
      <c r="V5734" s="5"/>
    </row>
    <row r="5735" spans="22:22" x14ac:dyDescent="0.2">
      <c r="V5735" s="5"/>
    </row>
    <row r="5736" spans="22:22" x14ac:dyDescent="0.2">
      <c r="V5736" s="5"/>
    </row>
    <row r="5737" spans="22:22" x14ac:dyDescent="0.2">
      <c r="V5737" s="5"/>
    </row>
    <row r="5738" spans="22:22" x14ac:dyDescent="0.2">
      <c r="V5738" s="5"/>
    </row>
    <row r="5739" spans="22:22" x14ac:dyDescent="0.2">
      <c r="V5739" s="5"/>
    </row>
    <row r="5740" spans="22:22" x14ac:dyDescent="0.2">
      <c r="V5740" s="5"/>
    </row>
    <row r="5741" spans="22:22" x14ac:dyDescent="0.2">
      <c r="V5741" s="5"/>
    </row>
    <row r="5742" spans="22:22" x14ac:dyDescent="0.2">
      <c r="V5742" s="5"/>
    </row>
    <row r="5743" spans="22:22" x14ac:dyDescent="0.2">
      <c r="V5743" s="5"/>
    </row>
    <row r="5744" spans="22:22" x14ac:dyDescent="0.2">
      <c r="V5744" s="5"/>
    </row>
    <row r="5745" spans="22:22" x14ac:dyDescent="0.2">
      <c r="V5745" s="5"/>
    </row>
    <row r="5746" spans="22:22" x14ac:dyDescent="0.2">
      <c r="V5746" s="5"/>
    </row>
    <row r="5747" spans="22:22" x14ac:dyDescent="0.2">
      <c r="V5747" s="5"/>
    </row>
    <row r="5748" spans="22:22" x14ac:dyDescent="0.2">
      <c r="V5748" s="5"/>
    </row>
    <row r="5749" spans="22:22" x14ac:dyDescent="0.2">
      <c r="V5749" s="5"/>
    </row>
    <row r="5750" spans="22:22" x14ac:dyDescent="0.2">
      <c r="V5750" s="5"/>
    </row>
    <row r="5751" spans="22:22" x14ac:dyDescent="0.2">
      <c r="V5751" s="5"/>
    </row>
    <row r="5752" spans="22:22" x14ac:dyDescent="0.2">
      <c r="V5752" s="5"/>
    </row>
    <row r="5753" spans="22:22" x14ac:dyDescent="0.2">
      <c r="V5753" s="5"/>
    </row>
    <row r="5754" spans="22:22" x14ac:dyDescent="0.2">
      <c r="V5754" s="5"/>
    </row>
    <row r="5755" spans="22:22" x14ac:dyDescent="0.2">
      <c r="V5755" s="5"/>
    </row>
    <row r="5756" spans="22:22" x14ac:dyDescent="0.2">
      <c r="V5756" s="5"/>
    </row>
    <row r="5757" spans="22:22" x14ac:dyDescent="0.2">
      <c r="V5757" s="5"/>
    </row>
    <row r="5758" spans="22:22" x14ac:dyDescent="0.2">
      <c r="V5758" s="5"/>
    </row>
    <row r="5759" spans="22:22" x14ac:dyDescent="0.2">
      <c r="V5759" s="5"/>
    </row>
    <row r="5760" spans="22:22" x14ac:dyDescent="0.2">
      <c r="V5760" s="5"/>
    </row>
    <row r="5761" spans="22:22" x14ac:dyDescent="0.2">
      <c r="V5761" s="5"/>
    </row>
    <row r="5762" spans="22:22" x14ac:dyDescent="0.2">
      <c r="V5762" s="5"/>
    </row>
    <row r="5763" spans="22:22" x14ac:dyDescent="0.2">
      <c r="V5763" s="5"/>
    </row>
    <row r="5764" spans="22:22" x14ac:dyDescent="0.2">
      <c r="V5764" s="5"/>
    </row>
    <row r="5765" spans="22:22" x14ac:dyDescent="0.2">
      <c r="V5765" s="5"/>
    </row>
    <row r="5766" spans="22:22" x14ac:dyDescent="0.2">
      <c r="V5766" s="5"/>
    </row>
    <row r="5767" spans="22:22" x14ac:dyDescent="0.2">
      <c r="V5767" s="5"/>
    </row>
    <row r="5768" spans="22:22" x14ac:dyDescent="0.2">
      <c r="V5768" s="5"/>
    </row>
    <row r="5769" spans="22:22" x14ac:dyDescent="0.2">
      <c r="V5769" s="5"/>
    </row>
    <row r="5770" spans="22:22" x14ac:dyDescent="0.2">
      <c r="V5770" s="5"/>
    </row>
    <row r="5771" spans="22:22" x14ac:dyDescent="0.2">
      <c r="V5771" s="5"/>
    </row>
    <row r="5772" spans="22:22" x14ac:dyDescent="0.2">
      <c r="V5772" s="5"/>
    </row>
    <row r="5773" spans="22:22" x14ac:dyDescent="0.2">
      <c r="V5773" s="5"/>
    </row>
    <row r="5774" spans="22:22" x14ac:dyDescent="0.2">
      <c r="V5774" s="5"/>
    </row>
    <row r="5775" spans="22:22" x14ac:dyDescent="0.2">
      <c r="V5775" s="5"/>
    </row>
    <row r="5776" spans="22:22" x14ac:dyDescent="0.2">
      <c r="V5776" s="5"/>
    </row>
    <row r="5777" spans="22:22" x14ac:dyDescent="0.2">
      <c r="V5777" s="5"/>
    </row>
    <row r="5778" spans="22:22" x14ac:dyDescent="0.2">
      <c r="V5778" s="5"/>
    </row>
    <row r="5779" spans="22:22" x14ac:dyDescent="0.2">
      <c r="V5779" s="5"/>
    </row>
    <row r="5780" spans="22:22" x14ac:dyDescent="0.2">
      <c r="V5780" s="5"/>
    </row>
    <row r="5781" spans="22:22" x14ac:dyDescent="0.2">
      <c r="V5781" s="5"/>
    </row>
    <row r="5782" spans="22:22" x14ac:dyDescent="0.2">
      <c r="V5782" s="5"/>
    </row>
    <row r="5783" spans="22:22" x14ac:dyDescent="0.2">
      <c r="V5783" s="5"/>
    </row>
    <row r="5784" spans="22:22" x14ac:dyDescent="0.2">
      <c r="V5784" s="5"/>
    </row>
    <row r="5785" spans="22:22" x14ac:dyDescent="0.2">
      <c r="V5785" s="5"/>
    </row>
    <row r="5786" spans="22:22" x14ac:dyDescent="0.2">
      <c r="V5786" s="5"/>
    </row>
    <row r="5787" spans="22:22" x14ac:dyDescent="0.2">
      <c r="V5787" s="5"/>
    </row>
    <row r="5788" spans="22:22" x14ac:dyDescent="0.2">
      <c r="V5788" s="5"/>
    </row>
    <row r="5789" spans="22:22" x14ac:dyDescent="0.2">
      <c r="V5789" s="5"/>
    </row>
    <row r="5790" spans="22:22" x14ac:dyDescent="0.2">
      <c r="V5790" s="5"/>
    </row>
    <row r="5791" spans="22:22" x14ac:dyDescent="0.2">
      <c r="V5791" s="5"/>
    </row>
    <row r="5792" spans="22:22" x14ac:dyDescent="0.2">
      <c r="V5792" s="5"/>
    </row>
    <row r="5793" spans="22:22" x14ac:dyDescent="0.2">
      <c r="V5793" s="5"/>
    </row>
    <row r="5794" spans="22:22" x14ac:dyDescent="0.2">
      <c r="V5794" s="5"/>
    </row>
    <row r="5795" spans="22:22" x14ac:dyDescent="0.2">
      <c r="V5795" s="5"/>
    </row>
    <row r="5796" spans="22:22" x14ac:dyDescent="0.2">
      <c r="V5796" s="5"/>
    </row>
    <row r="5797" spans="22:22" x14ac:dyDescent="0.2">
      <c r="V5797" s="5"/>
    </row>
    <row r="5798" spans="22:22" x14ac:dyDescent="0.2">
      <c r="V5798" s="5"/>
    </row>
    <row r="5799" spans="22:22" x14ac:dyDescent="0.2">
      <c r="V5799" s="5"/>
    </row>
    <row r="5800" spans="22:22" x14ac:dyDescent="0.2">
      <c r="V5800" s="5"/>
    </row>
    <row r="5801" spans="22:22" x14ac:dyDescent="0.2">
      <c r="V5801" s="5"/>
    </row>
    <row r="5802" spans="22:22" x14ac:dyDescent="0.2">
      <c r="V5802" s="5"/>
    </row>
    <row r="5803" spans="22:22" x14ac:dyDescent="0.2">
      <c r="V5803" s="5"/>
    </row>
    <row r="5804" spans="22:22" x14ac:dyDescent="0.2">
      <c r="V5804" s="5"/>
    </row>
    <row r="5805" spans="22:22" x14ac:dyDescent="0.2">
      <c r="V5805" s="5"/>
    </row>
    <row r="5806" spans="22:22" x14ac:dyDescent="0.2">
      <c r="V5806" s="5"/>
    </row>
    <row r="5807" spans="22:22" x14ac:dyDescent="0.2">
      <c r="V5807" s="5"/>
    </row>
    <row r="5808" spans="22:22" x14ac:dyDescent="0.2">
      <c r="V5808" s="5"/>
    </row>
    <row r="5809" spans="22:22" x14ac:dyDescent="0.2">
      <c r="V5809" s="5"/>
    </row>
    <row r="5810" spans="22:22" x14ac:dyDescent="0.2">
      <c r="V5810" s="5"/>
    </row>
    <row r="5811" spans="22:22" x14ac:dyDescent="0.2">
      <c r="V5811" s="5"/>
    </row>
    <row r="5812" spans="22:22" x14ac:dyDescent="0.2">
      <c r="V5812" s="5"/>
    </row>
    <row r="5813" spans="22:22" x14ac:dyDescent="0.2">
      <c r="V5813" s="5"/>
    </row>
    <row r="5814" spans="22:22" x14ac:dyDescent="0.2">
      <c r="V5814" s="5"/>
    </row>
    <row r="5815" spans="22:22" x14ac:dyDescent="0.2">
      <c r="V5815" s="5"/>
    </row>
    <row r="5816" spans="22:22" x14ac:dyDescent="0.2">
      <c r="V5816" s="5"/>
    </row>
    <row r="5817" spans="22:22" x14ac:dyDescent="0.2">
      <c r="V5817" s="5"/>
    </row>
    <row r="5818" spans="22:22" x14ac:dyDescent="0.2">
      <c r="V5818" s="5"/>
    </row>
    <row r="5819" spans="22:22" x14ac:dyDescent="0.2">
      <c r="V5819" s="5"/>
    </row>
    <row r="5820" spans="22:22" x14ac:dyDescent="0.2">
      <c r="V5820" s="5"/>
    </row>
    <row r="5821" spans="22:22" x14ac:dyDescent="0.2">
      <c r="V5821" s="5"/>
    </row>
    <row r="5822" spans="22:22" x14ac:dyDescent="0.2">
      <c r="V5822" s="5"/>
    </row>
    <row r="5823" spans="22:22" x14ac:dyDescent="0.2">
      <c r="V5823" s="5"/>
    </row>
    <row r="5824" spans="22:22" x14ac:dyDescent="0.2">
      <c r="V5824" s="5"/>
    </row>
    <row r="5825" spans="22:22" x14ac:dyDescent="0.2">
      <c r="V5825" s="5"/>
    </row>
    <row r="5826" spans="22:22" x14ac:dyDescent="0.2">
      <c r="V5826" s="5"/>
    </row>
    <row r="5827" spans="22:22" x14ac:dyDescent="0.2">
      <c r="V5827" s="5"/>
    </row>
    <row r="5828" spans="22:22" x14ac:dyDescent="0.2">
      <c r="V5828" s="5"/>
    </row>
    <row r="5829" spans="22:22" x14ac:dyDescent="0.2">
      <c r="V5829" s="5"/>
    </row>
    <row r="5830" spans="22:22" x14ac:dyDescent="0.2">
      <c r="V5830" s="5"/>
    </row>
    <row r="5831" spans="22:22" x14ac:dyDescent="0.2">
      <c r="V5831" s="5"/>
    </row>
    <row r="5832" spans="22:22" x14ac:dyDescent="0.2">
      <c r="V5832" s="5"/>
    </row>
    <row r="5833" spans="22:22" x14ac:dyDescent="0.2">
      <c r="V5833" s="5"/>
    </row>
    <row r="5834" spans="22:22" x14ac:dyDescent="0.2">
      <c r="V5834" s="5"/>
    </row>
    <row r="5835" spans="22:22" x14ac:dyDescent="0.2">
      <c r="V5835" s="5"/>
    </row>
    <row r="5836" spans="22:22" x14ac:dyDescent="0.2">
      <c r="V5836" s="5"/>
    </row>
    <row r="5837" spans="22:22" x14ac:dyDescent="0.2">
      <c r="V5837" s="5"/>
    </row>
    <row r="5838" spans="22:22" x14ac:dyDescent="0.2">
      <c r="V5838" s="5"/>
    </row>
    <row r="5839" spans="22:22" x14ac:dyDescent="0.2">
      <c r="V5839" s="5"/>
    </row>
    <row r="5840" spans="22:22" x14ac:dyDescent="0.2">
      <c r="V5840" s="5"/>
    </row>
    <row r="5841" spans="22:22" x14ac:dyDescent="0.2">
      <c r="V5841" s="5"/>
    </row>
    <row r="5842" spans="22:22" x14ac:dyDescent="0.2">
      <c r="V5842" s="5"/>
    </row>
    <row r="5843" spans="22:22" x14ac:dyDescent="0.2">
      <c r="V5843" s="5"/>
    </row>
    <row r="5844" spans="22:22" x14ac:dyDescent="0.2">
      <c r="V5844" s="5"/>
    </row>
    <row r="5845" spans="22:22" x14ac:dyDescent="0.2">
      <c r="V5845" s="5"/>
    </row>
    <row r="5846" spans="22:22" x14ac:dyDescent="0.2">
      <c r="V5846" s="5"/>
    </row>
    <row r="5847" spans="22:22" x14ac:dyDescent="0.2">
      <c r="V5847" s="5"/>
    </row>
    <row r="5848" spans="22:22" x14ac:dyDescent="0.2">
      <c r="V5848" s="5"/>
    </row>
    <row r="5849" spans="22:22" x14ac:dyDescent="0.2">
      <c r="V5849" s="5"/>
    </row>
    <row r="5850" spans="22:22" x14ac:dyDescent="0.2">
      <c r="V5850" s="5"/>
    </row>
    <row r="5851" spans="22:22" x14ac:dyDescent="0.2">
      <c r="V5851" s="5"/>
    </row>
    <row r="5852" spans="22:22" x14ac:dyDescent="0.2">
      <c r="V5852" s="5"/>
    </row>
    <row r="5853" spans="22:22" x14ac:dyDescent="0.2">
      <c r="V5853" s="5"/>
    </row>
    <row r="5854" spans="22:22" x14ac:dyDescent="0.2">
      <c r="V5854" s="5"/>
    </row>
    <row r="5855" spans="22:22" x14ac:dyDescent="0.2">
      <c r="V5855" s="5"/>
    </row>
    <row r="5856" spans="22:22" x14ac:dyDescent="0.2">
      <c r="V5856" s="5"/>
    </row>
    <row r="5857" spans="22:22" x14ac:dyDescent="0.2">
      <c r="V5857" s="5"/>
    </row>
    <row r="5858" spans="22:22" x14ac:dyDescent="0.2">
      <c r="V5858" s="5"/>
    </row>
    <row r="5859" spans="22:22" x14ac:dyDescent="0.2">
      <c r="V5859" s="5"/>
    </row>
    <row r="5860" spans="22:22" x14ac:dyDescent="0.2">
      <c r="V5860" s="5"/>
    </row>
    <row r="5861" spans="22:22" x14ac:dyDescent="0.2">
      <c r="V5861" s="5"/>
    </row>
    <row r="5862" spans="22:22" x14ac:dyDescent="0.2">
      <c r="V5862" s="5"/>
    </row>
    <row r="5863" spans="22:22" x14ac:dyDescent="0.2">
      <c r="V5863" s="5"/>
    </row>
    <row r="5864" spans="22:22" x14ac:dyDescent="0.2">
      <c r="V5864" s="5"/>
    </row>
    <row r="5865" spans="22:22" x14ac:dyDescent="0.2">
      <c r="V5865" s="5"/>
    </row>
    <row r="5866" spans="22:22" x14ac:dyDescent="0.2">
      <c r="V5866" s="5"/>
    </row>
    <row r="5867" spans="22:22" x14ac:dyDescent="0.2">
      <c r="V5867" s="5"/>
    </row>
    <row r="5868" spans="22:22" x14ac:dyDescent="0.2">
      <c r="V5868" s="5"/>
    </row>
    <row r="5869" spans="22:22" x14ac:dyDescent="0.2">
      <c r="V5869" s="5"/>
    </row>
    <row r="5870" spans="22:22" x14ac:dyDescent="0.2">
      <c r="V5870" s="5"/>
    </row>
    <row r="5871" spans="22:22" x14ac:dyDescent="0.2">
      <c r="V5871" s="5"/>
    </row>
    <row r="5872" spans="22:22" x14ac:dyDescent="0.2">
      <c r="V5872" s="5"/>
    </row>
    <row r="5873" spans="22:22" x14ac:dyDescent="0.2">
      <c r="V5873" s="5"/>
    </row>
    <row r="5874" spans="22:22" x14ac:dyDescent="0.2">
      <c r="V5874" s="5"/>
    </row>
    <row r="5875" spans="22:22" x14ac:dyDescent="0.2">
      <c r="V5875" s="5"/>
    </row>
    <row r="5876" spans="22:22" x14ac:dyDescent="0.2">
      <c r="V5876" s="5"/>
    </row>
    <row r="5877" spans="22:22" x14ac:dyDescent="0.2">
      <c r="V5877" s="5"/>
    </row>
    <row r="5878" spans="22:22" x14ac:dyDescent="0.2">
      <c r="V5878" s="5"/>
    </row>
    <row r="5879" spans="22:22" x14ac:dyDescent="0.2">
      <c r="V5879" s="5"/>
    </row>
    <row r="5880" spans="22:22" x14ac:dyDescent="0.2">
      <c r="V5880" s="5"/>
    </row>
    <row r="5881" spans="22:22" x14ac:dyDescent="0.2">
      <c r="V5881" s="5"/>
    </row>
    <row r="5882" spans="22:22" x14ac:dyDescent="0.2">
      <c r="V5882" s="5"/>
    </row>
    <row r="5883" spans="22:22" x14ac:dyDescent="0.2">
      <c r="V5883" s="5"/>
    </row>
    <row r="5884" spans="22:22" x14ac:dyDescent="0.2">
      <c r="V5884" s="5"/>
    </row>
    <row r="5885" spans="22:22" x14ac:dyDescent="0.2">
      <c r="V5885" s="5"/>
    </row>
    <row r="5886" spans="22:22" x14ac:dyDescent="0.2">
      <c r="V5886" s="5"/>
    </row>
    <row r="5887" spans="22:22" x14ac:dyDescent="0.2">
      <c r="V5887" s="5"/>
    </row>
    <row r="5888" spans="22:22" x14ac:dyDescent="0.2">
      <c r="V5888" s="5"/>
    </row>
    <row r="5889" spans="22:22" x14ac:dyDescent="0.2">
      <c r="V5889" s="5"/>
    </row>
    <row r="5890" spans="22:22" x14ac:dyDescent="0.2">
      <c r="V5890" s="5"/>
    </row>
    <row r="5891" spans="22:22" x14ac:dyDescent="0.2">
      <c r="V5891" s="5"/>
    </row>
    <row r="5892" spans="22:22" x14ac:dyDescent="0.2">
      <c r="V5892" s="5"/>
    </row>
    <row r="5893" spans="22:22" x14ac:dyDescent="0.2">
      <c r="V5893" s="5"/>
    </row>
    <row r="5894" spans="22:22" x14ac:dyDescent="0.2">
      <c r="V5894" s="5"/>
    </row>
    <row r="5895" spans="22:22" x14ac:dyDescent="0.2">
      <c r="V5895" s="5"/>
    </row>
    <row r="5896" spans="22:22" x14ac:dyDescent="0.2">
      <c r="V5896" s="5"/>
    </row>
    <row r="5897" spans="22:22" x14ac:dyDescent="0.2">
      <c r="V5897" s="5"/>
    </row>
    <row r="5898" spans="22:22" x14ac:dyDescent="0.2">
      <c r="V5898" s="5"/>
    </row>
    <row r="5899" spans="22:22" x14ac:dyDescent="0.2">
      <c r="V5899" s="5"/>
    </row>
    <row r="5900" spans="22:22" x14ac:dyDescent="0.2">
      <c r="V5900" s="5"/>
    </row>
    <row r="5901" spans="22:22" x14ac:dyDescent="0.2">
      <c r="V5901" s="5"/>
    </row>
    <row r="5902" spans="22:22" x14ac:dyDescent="0.2">
      <c r="V5902" s="5"/>
    </row>
    <row r="5903" spans="22:22" x14ac:dyDescent="0.2">
      <c r="V5903" s="5"/>
    </row>
    <row r="5904" spans="22:22" x14ac:dyDescent="0.2">
      <c r="V5904" s="5"/>
    </row>
    <row r="5905" spans="22:22" x14ac:dyDescent="0.2">
      <c r="V5905" s="5"/>
    </row>
    <row r="5906" spans="22:22" x14ac:dyDescent="0.2">
      <c r="V5906" s="5"/>
    </row>
    <row r="5907" spans="22:22" x14ac:dyDescent="0.2">
      <c r="V5907" s="5"/>
    </row>
    <row r="5908" spans="22:22" x14ac:dyDescent="0.2">
      <c r="V5908" s="5"/>
    </row>
    <row r="5909" spans="22:22" x14ac:dyDescent="0.2">
      <c r="V5909" s="5"/>
    </row>
    <row r="5910" spans="22:22" x14ac:dyDescent="0.2">
      <c r="V5910" s="5"/>
    </row>
    <row r="5911" spans="22:22" x14ac:dyDescent="0.2">
      <c r="V5911" s="5"/>
    </row>
    <row r="5912" spans="22:22" x14ac:dyDescent="0.2">
      <c r="V5912" s="5"/>
    </row>
    <row r="5913" spans="22:22" x14ac:dyDescent="0.2">
      <c r="V5913" s="5"/>
    </row>
    <row r="5914" spans="22:22" x14ac:dyDescent="0.2">
      <c r="V5914" s="5"/>
    </row>
    <row r="5915" spans="22:22" x14ac:dyDescent="0.2">
      <c r="V5915" s="5"/>
    </row>
    <row r="5916" spans="22:22" x14ac:dyDescent="0.2">
      <c r="V5916" s="5"/>
    </row>
    <row r="5917" spans="22:22" x14ac:dyDescent="0.2">
      <c r="V5917" s="5"/>
    </row>
    <row r="5918" spans="22:22" x14ac:dyDescent="0.2">
      <c r="V5918" s="5"/>
    </row>
    <row r="5919" spans="22:22" x14ac:dyDescent="0.2">
      <c r="V5919" s="5"/>
    </row>
    <row r="5920" spans="22:22" x14ac:dyDescent="0.2">
      <c r="V5920" s="5"/>
    </row>
    <row r="5921" spans="22:22" x14ac:dyDescent="0.2">
      <c r="V5921" s="5"/>
    </row>
    <row r="5922" spans="22:22" x14ac:dyDescent="0.2">
      <c r="V5922" s="5"/>
    </row>
    <row r="5923" spans="22:22" x14ac:dyDescent="0.2">
      <c r="V5923" s="5"/>
    </row>
    <row r="5924" spans="22:22" x14ac:dyDescent="0.2">
      <c r="V5924" s="5"/>
    </row>
    <row r="5925" spans="22:22" x14ac:dyDescent="0.2">
      <c r="V5925" s="5"/>
    </row>
    <row r="5926" spans="22:22" x14ac:dyDescent="0.2">
      <c r="V5926" s="5"/>
    </row>
    <row r="5927" spans="22:22" x14ac:dyDescent="0.2">
      <c r="V5927" s="5"/>
    </row>
    <row r="5928" spans="22:22" x14ac:dyDescent="0.2">
      <c r="V5928" s="5"/>
    </row>
    <row r="5929" spans="22:22" x14ac:dyDescent="0.2">
      <c r="V5929" s="5"/>
    </row>
    <row r="5930" spans="22:22" x14ac:dyDescent="0.2">
      <c r="V5930" s="5"/>
    </row>
    <row r="5931" spans="22:22" x14ac:dyDescent="0.2">
      <c r="V5931" s="5"/>
    </row>
    <row r="5932" spans="22:22" x14ac:dyDescent="0.2">
      <c r="V5932" s="5"/>
    </row>
    <row r="5933" spans="22:22" x14ac:dyDescent="0.2">
      <c r="V5933" s="5"/>
    </row>
    <row r="5934" spans="22:22" x14ac:dyDescent="0.2">
      <c r="V5934" s="5"/>
    </row>
    <row r="5935" spans="22:22" x14ac:dyDescent="0.2">
      <c r="V5935" s="5"/>
    </row>
    <row r="5936" spans="22:22" x14ac:dyDescent="0.2">
      <c r="V5936" s="5"/>
    </row>
    <row r="5937" spans="22:22" x14ac:dyDescent="0.2">
      <c r="V5937" s="5"/>
    </row>
    <row r="5938" spans="22:22" x14ac:dyDescent="0.2">
      <c r="V5938" s="5"/>
    </row>
    <row r="5939" spans="22:22" x14ac:dyDescent="0.2">
      <c r="V5939" s="5"/>
    </row>
    <row r="5940" spans="22:22" x14ac:dyDescent="0.2">
      <c r="V5940" s="5"/>
    </row>
    <row r="5941" spans="22:22" x14ac:dyDescent="0.2">
      <c r="V5941" s="5"/>
    </row>
    <row r="5942" spans="22:22" x14ac:dyDescent="0.2">
      <c r="V5942" s="5"/>
    </row>
    <row r="5943" spans="22:22" x14ac:dyDescent="0.2">
      <c r="V5943" s="5"/>
    </row>
    <row r="5944" spans="22:22" x14ac:dyDescent="0.2">
      <c r="V5944" s="5"/>
    </row>
    <row r="5945" spans="22:22" x14ac:dyDescent="0.2">
      <c r="V5945" s="5"/>
    </row>
    <row r="5946" spans="22:22" x14ac:dyDescent="0.2">
      <c r="V5946" s="5"/>
    </row>
    <row r="5947" spans="22:22" x14ac:dyDescent="0.2">
      <c r="V5947" s="5"/>
    </row>
    <row r="5948" spans="22:22" x14ac:dyDescent="0.2">
      <c r="V5948" s="5"/>
    </row>
    <row r="5949" spans="22:22" x14ac:dyDescent="0.2">
      <c r="V5949" s="5"/>
    </row>
    <row r="5950" spans="22:22" x14ac:dyDescent="0.2">
      <c r="V5950" s="5"/>
    </row>
    <row r="5951" spans="22:22" x14ac:dyDescent="0.2">
      <c r="V5951" s="5"/>
    </row>
    <row r="5952" spans="22:22" x14ac:dyDescent="0.2">
      <c r="V5952" s="5"/>
    </row>
    <row r="5953" spans="22:22" x14ac:dyDescent="0.2">
      <c r="V5953" s="5"/>
    </row>
    <row r="5954" spans="22:22" x14ac:dyDescent="0.2">
      <c r="V5954" s="5"/>
    </row>
    <row r="5955" spans="22:22" x14ac:dyDescent="0.2">
      <c r="V5955" s="5"/>
    </row>
    <row r="5956" spans="22:22" x14ac:dyDescent="0.2">
      <c r="V5956" s="5"/>
    </row>
    <row r="5957" spans="22:22" x14ac:dyDescent="0.2">
      <c r="V5957" s="5"/>
    </row>
    <row r="5958" spans="22:22" x14ac:dyDescent="0.2">
      <c r="V5958" s="5"/>
    </row>
    <row r="5959" spans="22:22" x14ac:dyDescent="0.2">
      <c r="V5959" s="5"/>
    </row>
    <row r="5960" spans="22:22" x14ac:dyDescent="0.2">
      <c r="V5960" s="5"/>
    </row>
    <row r="5961" spans="22:22" x14ac:dyDescent="0.2">
      <c r="V5961" s="5"/>
    </row>
    <row r="5962" spans="22:22" x14ac:dyDescent="0.2">
      <c r="V5962" s="5"/>
    </row>
    <row r="5963" spans="22:22" x14ac:dyDescent="0.2">
      <c r="V5963" s="5"/>
    </row>
    <row r="5964" spans="22:22" x14ac:dyDescent="0.2">
      <c r="V5964" s="5"/>
    </row>
    <row r="5965" spans="22:22" x14ac:dyDescent="0.2">
      <c r="V5965" s="5"/>
    </row>
    <row r="5966" spans="22:22" x14ac:dyDescent="0.2">
      <c r="V5966" s="5"/>
    </row>
    <row r="5967" spans="22:22" x14ac:dyDescent="0.2">
      <c r="V5967" s="5"/>
    </row>
    <row r="5968" spans="22:22" x14ac:dyDescent="0.2">
      <c r="V5968" s="5"/>
    </row>
    <row r="5969" spans="22:22" x14ac:dyDescent="0.2">
      <c r="V5969" s="5"/>
    </row>
    <row r="5970" spans="22:22" x14ac:dyDescent="0.2">
      <c r="V5970" s="5"/>
    </row>
    <row r="5971" spans="22:22" x14ac:dyDescent="0.2">
      <c r="V5971" s="5"/>
    </row>
    <row r="5972" spans="22:22" x14ac:dyDescent="0.2">
      <c r="V5972" s="5"/>
    </row>
    <row r="5973" spans="22:22" x14ac:dyDescent="0.2">
      <c r="V5973" s="5"/>
    </row>
    <row r="5974" spans="22:22" x14ac:dyDescent="0.2">
      <c r="V5974" s="5"/>
    </row>
    <row r="5975" spans="22:22" x14ac:dyDescent="0.2">
      <c r="V5975" s="5"/>
    </row>
    <row r="5976" spans="22:22" x14ac:dyDescent="0.2">
      <c r="V5976" s="5"/>
    </row>
    <row r="5977" spans="22:22" x14ac:dyDescent="0.2">
      <c r="V5977" s="5"/>
    </row>
    <row r="5978" spans="22:22" x14ac:dyDescent="0.2">
      <c r="V5978" s="5"/>
    </row>
    <row r="5979" spans="22:22" x14ac:dyDescent="0.2">
      <c r="V5979" s="5"/>
    </row>
    <row r="5980" spans="22:22" x14ac:dyDescent="0.2">
      <c r="V5980" s="5"/>
    </row>
    <row r="5981" spans="22:22" x14ac:dyDescent="0.2">
      <c r="V5981" s="5"/>
    </row>
    <row r="5982" spans="22:22" x14ac:dyDescent="0.2">
      <c r="V5982" s="5"/>
    </row>
    <row r="5983" spans="22:22" x14ac:dyDescent="0.2">
      <c r="V5983" s="5"/>
    </row>
    <row r="5984" spans="22:22" x14ac:dyDescent="0.2">
      <c r="V5984" s="5"/>
    </row>
    <row r="5985" spans="22:22" x14ac:dyDescent="0.2">
      <c r="V5985" s="5"/>
    </row>
    <row r="5986" spans="22:22" x14ac:dyDescent="0.2">
      <c r="V5986" s="5"/>
    </row>
    <row r="5987" spans="22:22" x14ac:dyDescent="0.2">
      <c r="V5987" s="5"/>
    </row>
    <row r="5988" spans="22:22" x14ac:dyDescent="0.2">
      <c r="V5988" s="5"/>
    </row>
    <row r="5989" spans="22:22" x14ac:dyDescent="0.2">
      <c r="V5989" s="5"/>
    </row>
    <row r="5990" spans="22:22" x14ac:dyDescent="0.2">
      <c r="V5990" s="5"/>
    </row>
    <row r="5991" spans="22:22" x14ac:dyDescent="0.2">
      <c r="V5991" s="5"/>
    </row>
    <row r="5992" spans="22:22" x14ac:dyDescent="0.2">
      <c r="V5992" s="5"/>
    </row>
    <row r="5993" spans="22:22" x14ac:dyDescent="0.2">
      <c r="V5993" s="5"/>
    </row>
    <row r="5994" spans="22:22" x14ac:dyDescent="0.2">
      <c r="V5994" s="5"/>
    </row>
    <row r="5995" spans="22:22" x14ac:dyDescent="0.2">
      <c r="V5995" s="5"/>
    </row>
    <row r="5996" spans="22:22" x14ac:dyDescent="0.2">
      <c r="V5996" s="5"/>
    </row>
    <row r="5997" spans="22:22" x14ac:dyDescent="0.2">
      <c r="V5997" s="5"/>
    </row>
    <row r="5998" spans="22:22" x14ac:dyDescent="0.2">
      <c r="V5998" s="5"/>
    </row>
    <row r="5999" spans="22:22" x14ac:dyDescent="0.2">
      <c r="V5999" s="5"/>
    </row>
    <row r="6000" spans="22:22" x14ac:dyDescent="0.2">
      <c r="V6000" s="5"/>
    </row>
    <row r="6001" spans="22:22" x14ac:dyDescent="0.2">
      <c r="V6001" s="5"/>
    </row>
    <row r="6002" spans="22:22" x14ac:dyDescent="0.2">
      <c r="V6002" s="5"/>
    </row>
    <row r="6003" spans="22:22" x14ac:dyDescent="0.2">
      <c r="V6003" s="5"/>
    </row>
    <row r="6004" spans="22:22" x14ac:dyDescent="0.2">
      <c r="V6004" s="5"/>
    </row>
    <row r="6005" spans="22:22" x14ac:dyDescent="0.2">
      <c r="V6005" s="5"/>
    </row>
    <row r="6006" spans="22:22" x14ac:dyDescent="0.2">
      <c r="V6006" s="5"/>
    </row>
    <row r="6007" spans="22:22" x14ac:dyDescent="0.2">
      <c r="V6007" s="5"/>
    </row>
    <row r="6008" spans="22:22" x14ac:dyDescent="0.2">
      <c r="V6008" s="5"/>
    </row>
    <row r="6009" spans="22:22" x14ac:dyDescent="0.2">
      <c r="V6009" s="5"/>
    </row>
    <row r="6010" spans="22:22" x14ac:dyDescent="0.2">
      <c r="V6010" s="5"/>
    </row>
    <row r="6011" spans="22:22" x14ac:dyDescent="0.2">
      <c r="V6011" s="5"/>
    </row>
    <row r="6012" spans="22:22" x14ac:dyDescent="0.2">
      <c r="V6012" s="5"/>
    </row>
    <row r="6013" spans="22:22" x14ac:dyDescent="0.2">
      <c r="V6013" s="5"/>
    </row>
    <row r="6014" spans="22:22" x14ac:dyDescent="0.2">
      <c r="V6014" s="5"/>
    </row>
    <row r="6015" spans="22:22" x14ac:dyDescent="0.2">
      <c r="V6015" s="5"/>
    </row>
    <row r="6016" spans="22:22" x14ac:dyDescent="0.2">
      <c r="V6016" s="5"/>
    </row>
    <row r="6017" spans="22:22" x14ac:dyDescent="0.2">
      <c r="V6017" s="5"/>
    </row>
    <row r="6018" spans="22:22" x14ac:dyDescent="0.2">
      <c r="V6018" s="5"/>
    </row>
    <row r="6019" spans="22:22" x14ac:dyDescent="0.2">
      <c r="V6019" s="5"/>
    </row>
    <row r="6020" spans="22:22" x14ac:dyDescent="0.2">
      <c r="V6020" s="5"/>
    </row>
    <row r="6021" spans="22:22" x14ac:dyDescent="0.2">
      <c r="V6021" s="5"/>
    </row>
    <row r="6022" spans="22:22" x14ac:dyDescent="0.2">
      <c r="V6022" s="5"/>
    </row>
    <row r="6023" spans="22:22" x14ac:dyDescent="0.2">
      <c r="V6023" s="5"/>
    </row>
    <row r="6024" spans="22:22" x14ac:dyDescent="0.2">
      <c r="V6024" s="5"/>
    </row>
    <row r="6025" spans="22:22" x14ac:dyDescent="0.2">
      <c r="V6025" s="5"/>
    </row>
    <row r="6026" spans="22:22" x14ac:dyDescent="0.2">
      <c r="V6026" s="5"/>
    </row>
    <row r="6027" spans="22:22" x14ac:dyDescent="0.2">
      <c r="V6027" s="5"/>
    </row>
    <row r="6028" spans="22:22" x14ac:dyDescent="0.2">
      <c r="V6028" s="5"/>
    </row>
    <row r="6029" spans="22:22" x14ac:dyDescent="0.2">
      <c r="V6029" s="5"/>
    </row>
    <row r="6030" spans="22:22" x14ac:dyDescent="0.2">
      <c r="V6030" s="5"/>
    </row>
    <row r="6031" spans="22:22" x14ac:dyDescent="0.2">
      <c r="V6031" s="5"/>
    </row>
    <row r="6032" spans="22:22" x14ac:dyDescent="0.2">
      <c r="V6032" s="5"/>
    </row>
    <row r="6033" spans="22:22" x14ac:dyDescent="0.2">
      <c r="V6033" s="5"/>
    </row>
    <row r="6034" spans="22:22" x14ac:dyDescent="0.2">
      <c r="V6034" s="5"/>
    </row>
    <row r="6035" spans="22:22" x14ac:dyDescent="0.2">
      <c r="V6035" s="5"/>
    </row>
    <row r="6036" spans="22:22" x14ac:dyDescent="0.2">
      <c r="V6036" s="5"/>
    </row>
    <row r="6037" spans="22:22" x14ac:dyDescent="0.2">
      <c r="V6037" s="5"/>
    </row>
    <row r="6038" spans="22:22" x14ac:dyDescent="0.2">
      <c r="V6038" s="5"/>
    </row>
    <row r="6039" spans="22:22" x14ac:dyDescent="0.2">
      <c r="V6039" s="5"/>
    </row>
    <row r="6040" spans="22:22" x14ac:dyDescent="0.2">
      <c r="V6040" s="5"/>
    </row>
    <row r="6041" spans="22:22" x14ac:dyDescent="0.2">
      <c r="V6041" s="5"/>
    </row>
    <row r="6042" spans="22:22" x14ac:dyDescent="0.2">
      <c r="V6042" s="5"/>
    </row>
    <row r="6043" spans="22:22" x14ac:dyDescent="0.2">
      <c r="V6043" s="5"/>
    </row>
    <row r="6044" spans="22:22" x14ac:dyDescent="0.2">
      <c r="V6044" s="5"/>
    </row>
    <row r="6045" spans="22:22" x14ac:dyDescent="0.2">
      <c r="V6045" s="5"/>
    </row>
    <row r="6046" spans="22:22" x14ac:dyDescent="0.2">
      <c r="V6046" s="5"/>
    </row>
    <row r="6047" spans="22:22" x14ac:dyDescent="0.2">
      <c r="V6047" s="5"/>
    </row>
    <row r="6048" spans="22:22" x14ac:dyDescent="0.2">
      <c r="V6048" s="5"/>
    </row>
    <row r="6049" spans="22:22" x14ac:dyDescent="0.2">
      <c r="V6049" s="5"/>
    </row>
    <row r="6050" spans="22:22" x14ac:dyDescent="0.2">
      <c r="V6050" s="5"/>
    </row>
    <row r="6051" spans="22:22" x14ac:dyDescent="0.2">
      <c r="V6051" s="5"/>
    </row>
    <row r="6052" spans="22:22" x14ac:dyDescent="0.2">
      <c r="V6052" s="5"/>
    </row>
    <row r="6053" spans="22:22" x14ac:dyDescent="0.2">
      <c r="V6053" s="5"/>
    </row>
    <row r="6054" spans="22:22" x14ac:dyDescent="0.2">
      <c r="V6054" s="5"/>
    </row>
    <row r="6055" spans="22:22" x14ac:dyDescent="0.2">
      <c r="V6055" s="5"/>
    </row>
    <row r="6056" spans="22:22" x14ac:dyDescent="0.2">
      <c r="V6056" s="5"/>
    </row>
    <row r="6057" spans="22:22" x14ac:dyDescent="0.2">
      <c r="V6057" s="5"/>
    </row>
    <row r="6058" spans="22:22" x14ac:dyDescent="0.2">
      <c r="V6058" s="5"/>
    </row>
    <row r="6059" spans="22:22" x14ac:dyDescent="0.2">
      <c r="V6059" s="5"/>
    </row>
    <row r="6060" spans="22:22" x14ac:dyDescent="0.2">
      <c r="V6060" s="5"/>
    </row>
    <row r="6061" spans="22:22" x14ac:dyDescent="0.2">
      <c r="V6061" s="5"/>
    </row>
    <row r="6062" spans="22:22" x14ac:dyDescent="0.2">
      <c r="V6062" s="5"/>
    </row>
    <row r="6063" spans="22:22" x14ac:dyDescent="0.2">
      <c r="V6063" s="5"/>
    </row>
    <row r="6064" spans="22:22" x14ac:dyDescent="0.2">
      <c r="V6064" s="5"/>
    </row>
    <row r="6065" spans="22:22" x14ac:dyDescent="0.2">
      <c r="V6065" s="5"/>
    </row>
    <row r="6066" spans="22:22" x14ac:dyDescent="0.2">
      <c r="V6066" s="5"/>
    </row>
    <row r="6067" spans="22:22" x14ac:dyDescent="0.2">
      <c r="V6067" s="5"/>
    </row>
    <row r="6068" spans="22:22" x14ac:dyDescent="0.2">
      <c r="V6068" s="5"/>
    </row>
    <row r="6069" spans="22:22" x14ac:dyDescent="0.2">
      <c r="V6069" s="5"/>
    </row>
    <row r="6070" spans="22:22" x14ac:dyDescent="0.2">
      <c r="V6070" s="5"/>
    </row>
    <row r="6071" spans="22:22" x14ac:dyDescent="0.2">
      <c r="V6071" s="5"/>
    </row>
    <row r="6072" spans="22:22" x14ac:dyDescent="0.2">
      <c r="V6072" s="5"/>
    </row>
    <row r="6073" spans="22:22" x14ac:dyDescent="0.2">
      <c r="V6073" s="5"/>
    </row>
    <row r="6074" spans="22:22" x14ac:dyDescent="0.2">
      <c r="V6074" s="5"/>
    </row>
    <row r="6075" spans="22:22" x14ac:dyDescent="0.2">
      <c r="V6075" s="5"/>
    </row>
    <row r="6076" spans="22:22" x14ac:dyDescent="0.2">
      <c r="V6076" s="5"/>
    </row>
    <row r="6077" spans="22:22" x14ac:dyDescent="0.2">
      <c r="V6077" s="5"/>
    </row>
    <row r="6078" spans="22:22" x14ac:dyDescent="0.2">
      <c r="V6078" s="5"/>
    </row>
    <row r="6079" spans="22:22" x14ac:dyDescent="0.2">
      <c r="V6079" s="5"/>
    </row>
    <row r="6080" spans="22:22" x14ac:dyDescent="0.2">
      <c r="V6080" s="5"/>
    </row>
    <row r="6081" spans="22:22" x14ac:dyDescent="0.2">
      <c r="V6081" s="5"/>
    </row>
    <row r="6082" spans="22:22" x14ac:dyDescent="0.2">
      <c r="V6082" s="5"/>
    </row>
    <row r="6083" spans="22:22" x14ac:dyDescent="0.2">
      <c r="V6083" s="5"/>
    </row>
    <row r="6084" spans="22:22" x14ac:dyDescent="0.2">
      <c r="V6084" s="5"/>
    </row>
    <row r="6085" spans="22:22" x14ac:dyDescent="0.2">
      <c r="V6085" s="5"/>
    </row>
    <row r="6086" spans="22:22" x14ac:dyDescent="0.2">
      <c r="V6086" s="5"/>
    </row>
    <row r="6087" spans="22:22" x14ac:dyDescent="0.2">
      <c r="V6087" s="5"/>
    </row>
    <row r="6088" spans="22:22" x14ac:dyDescent="0.2">
      <c r="V6088" s="5"/>
    </row>
    <row r="6089" spans="22:22" x14ac:dyDescent="0.2">
      <c r="V6089" s="5"/>
    </row>
    <row r="6090" spans="22:22" x14ac:dyDescent="0.2">
      <c r="V6090" s="5"/>
    </row>
    <row r="6091" spans="22:22" x14ac:dyDescent="0.2">
      <c r="V6091" s="5"/>
    </row>
    <row r="6092" spans="22:22" x14ac:dyDescent="0.2">
      <c r="V6092" s="5"/>
    </row>
    <row r="6093" spans="22:22" x14ac:dyDescent="0.2">
      <c r="V6093" s="5"/>
    </row>
    <row r="6094" spans="22:22" x14ac:dyDescent="0.2">
      <c r="V6094" s="5"/>
    </row>
    <row r="6095" spans="22:22" x14ac:dyDescent="0.2">
      <c r="V6095" s="5"/>
    </row>
    <row r="6096" spans="22:22" x14ac:dyDescent="0.2">
      <c r="V6096" s="5"/>
    </row>
    <row r="6097" spans="22:22" x14ac:dyDescent="0.2">
      <c r="V6097" s="5"/>
    </row>
    <row r="6098" spans="22:22" x14ac:dyDescent="0.2">
      <c r="V6098" s="5"/>
    </row>
    <row r="6099" spans="22:22" x14ac:dyDescent="0.2">
      <c r="V6099" s="5"/>
    </row>
    <row r="6100" spans="22:22" x14ac:dyDescent="0.2">
      <c r="V6100" s="5"/>
    </row>
    <row r="6101" spans="22:22" x14ac:dyDescent="0.2">
      <c r="V6101" s="5"/>
    </row>
    <row r="6102" spans="22:22" x14ac:dyDescent="0.2">
      <c r="V6102" s="5"/>
    </row>
    <row r="6103" spans="22:22" x14ac:dyDescent="0.2">
      <c r="V6103" s="5"/>
    </row>
    <row r="6104" spans="22:22" x14ac:dyDescent="0.2">
      <c r="V6104" s="5"/>
    </row>
    <row r="6105" spans="22:22" x14ac:dyDescent="0.2">
      <c r="V6105" s="5"/>
    </row>
    <row r="6106" spans="22:22" x14ac:dyDescent="0.2">
      <c r="V6106" s="5"/>
    </row>
    <row r="6107" spans="22:22" x14ac:dyDescent="0.2">
      <c r="V6107" s="5"/>
    </row>
    <row r="6108" spans="22:22" x14ac:dyDescent="0.2">
      <c r="V6108" s="5"/>
    </row>
    <row r="6109" spans="22:22" x14ac:dyDescent="0.2">
      <c r="V6109" s="5"/>
    </row>
    <row r="6110" spans="22:22" x14ac:dyDescent="0.2">
      <c r="V6110" s="5"/>
    </row>
    <row r="6111" spans="22:22" x14ac:dyDescent="0.2">
      <c r="V6111" s="5"/>
    </row>
    <row r="6112" spans="22:22" x14ac:dyDescent="0.2">
      <c r="V6112" s="5"/>
    </row>
    <row r="6113" spans="22:22" x14ac:dyDescent="0.2">
      <c r="V6113" s="5"/>
    </row>
    <row r="6114" spans="22:22" x14ac:dyDescent="0.2">
      <c r="V6114" s="5"/>
    </row>
    <row r="6115" spans="22:22" x14ac:dyDescent="0.2">
      <c r="V6115" s="5"/>
    </row>
    <row r="6116" spans="22:22" x14ac:dyDescent="0.2">
      <c r="V6116" s="5"/>
    </row>
    <row r="6117" spans="22:22" x14ac:dyDescent="0.2">
      <c r="V6117" s="5"/>
    </row>
    <row r="6118" spans="22:22" x14ac:dyDescent="0.2">
      <c r="V6118" s="5"/>
    </row>
    <row r="6119" spans="22:22" x14ac:dyDescent="0.2">
      <c r="V6119" s="5"/>
    </row>
    <row r="6120" spans="22:22" x14ac:dyDescent="0.2">
      <c r="V6120" s="5"/>
    </row>
    <row r="6121" spans="22:22" x14ac:dyDescent="0.2">
      <c r="V6121" s="5"/>
    </row>
    <row r="6122" spans="22:22" x14ac:dyDescent="0.2">
      <c r="V6122" s="5"/>
    </row>
    <row r="6123" spans="22:22" x14ac:dyDescent="0.2">
      <c r="V6123" s="5"/>
    </row>
    <row r="6124" spans="22:22" x14ac:dyDescent="0.2">
      <c r="V6124" s="5"/>
    </row>
    <row r="6125" spans="22:22" x14ac:dyDescent="0.2">
      <c r="V6125" s="5"/>
    </row>
    <row r="6126" spans="22:22" x14ac:dyDescent="0.2">
      <c r="V6126" s="5"/>
    </row>
    <row r="6127" spans="22:22" x14ac:dyDescent="0.2">
      <c r="V6127" s="5"/>
    </row>
    <row r="6128" spans="22:22" x14ac:dyDescent="0.2">
      <c r="V6128" s="5"/>
    </row>
    <row r="6129" spans="22:22" x14ac:dyDescent="0.2">
      <c r="V6129" s="5"/>
    </row>
    <row r="6130" spans="22:22" x14ac:dyDescent="0.2">
      <c r="V6130" s="5"/>
    </row>
    <row r="6131" spans="22:22" x14ac:dyDescent="0.2">
      <c r="V6131" s="5"/>
    </row>
    <row r="6132" spans="22:22" x14ac:dyDescent="0.2">
      <c r="V6132" s="5"/>
    </row>
    <row r="6133" spans="22:22" x14ac:dyDescent="0.2">
      <c r="V6133" s="5"/>
    </row>
    <row r="6134" spans="22:22" x14ac:dyDescent="0.2">
      <c r="V6134" s="5"/>
    </row>
    <row r="6135" spans="22:22" x14ac:dyDescent="0.2">
      <c r="V6135" s="5"/>
    </row>
    <row r="6136" spans="22:22" x14ac:dyDescent="0.2">
      <c r="V6136" s="5"/>
    </row>
    <row r="6137" spans="22:22" x14ac:dyDescent="0.2">
      <c r="V6137" s="5"/>
    </row>
    <row r="6138" spans="22:22" x14ac:dyDescent="0.2">
      <c r="V6138" s="5"/>
    </row>
    <row r="6139" spans="22:22" x14ac:dyDescent="0.2">
      <c r="V6139" s="5"/>
    </row>
    <row r="6140" spans="22:22" x14ac:dyDescent="0.2">
      <c r="V6140" s="5"/>
    </row>
    <row r="6141" spans="22:22" x14ac:dyDescent="0.2">
      <c r="V6141" s="5"/>
    </row>
    <row r="6142" spans="22:22" x14ac:dyDescent="0.2">
      <c r="V6142" s="5"/>
    </row>
    <row r="6143" spans="22:22" x14ac:dyDescent="0.2">
      <c r="V6143" s="5"/>
    </row>
    <row r="6144" spans="22:22" x14ac:dyDescent="0.2">
      <c r="V6144" s="5"/>
    </row>
    <row r="6145" spans="22:22" x14ac:dyDescent="0.2">
      <c r="V6145" s="5"/>
    </row>
    <row r="6146" spans="22:22" x14ac:dyDescent="0.2">
      <c r="V6146" s="5"/>
    </row>
    <row r="6147" spans="22:22" x14ac:dyDescent="0.2">
      <c r="V6147" s="5"/>
    </row>
    <row r="6148" spans="22:22" x14ac:dyDescent="0.2">
      <c r="V6148" s="5"/>
    </row>
    <row r="6149" spans="22:22" x14ac:dyDescent="0.2">
      <c r="V6149" s="5"/>
    </row>
    <row r="6150" spans="22:22" x14ac:dyDescent="0.2">
      <c r="V6150" s="5"/>
    </row>
    <row r="6151" spans="22:22" x14ac:dyDescent="0.2">
      <c r="V6151" s="5"/>
    </row>
    <row r="6152" spans="22:22" x14ac:dyDescent="0.2">
      <c r="V6152" s="5"/>
    </row>
    <row r="6153" spans="22:22" x14ac:dyDescent="0.2">
      <c r="V6153" s="5"/>
    </row>
    <row r="6154" spans="22:22" x14ac:dyDescent="0.2">
      <c r="V6154" s="5"/>
    </row>
    <row r="6155" spans="22:22" x14ac:dyDescent="0.2">
      <c r="V6155" s="5"/>
    </row>
    <row r="6156" spans="22:22" x14ac:dyDescent="0.2">
      <c r="V6156" s="5"/>
    </row>
    <row r="6157" spans="22:22" x14ac:dyDescent="0.2">
      <c r="V6157" s="5"/>
    </row>
    <row r="6158" spans="22:22" x14ac:dyDescent="0.2">
      <c r="V6158" s="5"/>
    </row>
    <row r="6159" spans="22:22" x14ac:dyDescent="0.2">
      <c r="V6159" s="5"/>
    </row>
    <row r="6160" spans="22:22" x14ac:dyDescent="0.2">
      <c r="V6160" s="5"/>
    </row>
    <row r="6161" spans="22:22" x14ac:dyDescent="0.2">
      <c r="V6161" s="5"/>
    </row>
    <row r="6162" spans="22:22" x14ac:dyDescent="0.2">
      <c r="V6162" s="5"/>
    </row>
    <row r="6163" spans="22:22" x14ac:dyDescent="0.2">
      <c r="V6163" s="5"/>
    </row>
    <row r="6164" spans="22:22" x14ac:dyDescent="0.2">
      <c r="V6164" s="5"/>
    </row>
    <row r="6165" spans="22:22" x14ac:dyDescent="0.2">
      <c r="V6165" s="5"/>
    </row>
    <row r="6166" spans="22:22" x14ac:dyDescent="0.2">
      <c r="V6166" s="5"/>
    </row>
    <row r="6167" spans="22:22" x14ac:dyDescent="0.2">
      <c r="V6167" s="5"/>
    </row>
    <row r="6168" spans="22:22" x14ac:dyDescent="0.2">
      <c r="V6168" s="5"/>
    </row>
    <row r="6169" spans="22:22" x14ac:dyDescent="0.2">
      <c r="V6169" s="5"/>
    </row>
    <row r="6170" spans="22:22" x14ac:dyDescent="0.2">
      <c r="V6170" s="5"/>
    </row>
    <row r="6171" spans="22:22" x14ac:dyDescent="0.2">
      <c r="V6171" s="5"/>
    </row>
    <row r="6172" spans="22:22" x14ac:dyDescent="0.2">
      <c r="V6172" s="5"/>
    </row>
    <row r="6173" spans="22:22" x14ac:dyDescent="0.2">
      <c r="V6173" s="5"/>
    </row>
    <row r="6174" spans="22:22" x14ac:dyDescent="0.2">
      <c r="V6174" s="5"/>
    </row>
    <row r="6175" spans="22:22" x14ac:dyDescent="0.2">
      <c r="V6175" s="5"/>
    </row>
    <row r="6176" spans="22:22" x14ac:dyDescent="0.2">
      <c r="V6176" s="5"/>
    </row>
    <row r="6177" spans="22:22" x14ac:dyDescent="0.2">
      <c r="V6177" s="5"/>
    </row>
    <row r="6178" spans="22:22" x14ac:dyDescent="0.2">
      <c r="V6178" s="5"/>
    </row>
    <row r="6179" spans="22:22" x14ac:dyDescent="0.2">
      <c r="V6179" s="5"/>
    </row>
    <row r="6180" spans="22:22" x14ac:dyDescent="0.2">
      <c r="V6180" s="5"/>
    </row>
    <row r="6181" spans="22:22" x14ac:dyDescent="0.2">
      <c r="V6181" s="5"/>
    </row>
    <row r="6182" spans="22:22" x14ac:dyDescent="0.2">
      <c r="V6182" s="5"/>
    </row>
    <row r="6183" spans="22:22" x14ac:dyDescent="0.2">
      <c r="V6183" s="5"/>
    </row>
    <row r="6184" spans="22:22" x14ac:dyDescent="0.2">
      <c r="V6184" s="5"/>
    </row>
    <row r="6185" spans="22:22" x14ac:dyDescent="0.2">
      <c r="V6185" s="5"/>
    </row>
    <row r="6186" spans="22:22" x14ac:dyDescent="0.2">
      <c r="V6186" s="5"/>
    </row>
    <row r="6187" spans="22:22" x14ac:dyDescent="0.2">
      <c r="V6187" s="5"/>
    </row>
    <row r="6188" spans="22:22" x14ac:dyDescent="0.2">
      <c r="V6188" s="5"/>
    </row>
    <row r="6189" spans="22:22" x14ac:dyDescent="0.2">
      <c r="V6189" s="5"/>
    </row>
    <row r="6190" spans="22:22" x14ac:dyDescent="0.2">
      <c r="V6190" s="5"/>
    </row>
    <row r="6191" spans="22:22" x14ac:dyDescent="0.2">
      <c r="V6191" s="5"/>
    </row>
    <row r="6192" spans="22:22" x14ac:dyDescent="0.2">
      <c r="V6192" s="5"/>
    </row>
    <row r="6193" spans="22:22" x14ac:dyDescent="0.2">
      <c r="V6193" s="5"/>
    </row>
    <row r="6194" spans="22:22" x14ac:dyDescent="0.2">
      <c r="V6194" s="5"/>
    </row>
    <row r="6195" spans="22:22" x14ac:dyDescent="0.2">
      <c r="V6195" s="5"/>
    </row>
    <row r="6196" spans="22:22" x14ac:dyDescent="0.2">
      <c r="V6196" s="5"/>
    </row>
    <row r="6197" spans="22:22" x14ac:dyDescent="0.2">
      <c r="V6197" s="5"/>
    </row>
    <row r="6198" spans="22:22" x14ac:dyDescent="0.2">
      <c r="V6198" s="5"/>
    </row>
    <row r="6199" spans="22:22" x14ac:dyDescent="0.2">
      <c r="V6199" s="5"/>
    </row>
    <row r="6200" spans="22:22" x14ac:dyDescent="0.2">
      <c r="V6200" s="5"/>
    </row>
    <row r="6201" spans="22:22" x14ac:dyDescent="0.2">
      <c r="V6201" s="5"/>
    </row>
    <row r="6202" spans="22:22" x14ac:dyDescent="0.2">
      <c r="V6202" s="5"/>
    </row>
    <row r="6203" spans="22:22" x14ac:dyDescent="0.2">
      <c r="V6203" s="5"/>
    </row>
    <row r="6204" spans="22:22" x14ac:dyDescent="0.2">
      <c r="V6204" s="5"/>
    </row>
    <row r="6205" spans="22:22" x14ac:dyDescent="0.2">
      <c r="V6205" s="5"/>
    </row>
    <row r="6206" spans="22:22" x14ac:dyDescent="0.2">
      <c r="V6206" s="5"/>
    </row>
    <row r="6207" spans="22:22" x14ac:dyDescent="0.2">
      <c r="V6207" s="5"/>
    </row>
    <row r="6208" spans="22:22" x14ac:dyDescent="0.2">
      <c r="V6208" s="5"/>
    </row>
    <row r="6209" spans="22:22" x14ac:dyDescent="0.2">
      <c r="V6209" s="5"/>
    </row>
    <row r="6210" spans="22:22" x14ac:dyDescent="0.2">
      <c r="V6210" s="5"/>
    </row>
    <row r="6211" spans="22:22" x14ac:dyDescent="0.2">
      <c r="V6211" s="5"/>
    </row>
    <row r="6212" spans="22:22" x14ac:dyDescent="0.2">
      <c r="V6212" s="5"/>
    </row>
    <row r="6213" spans="22:22" x14ac:dyDescent="0.2">
      <c r="V6213" s="5"/>
    </row>
    <row r="6214" spans="22:22" x14ac:dyDescent="0.2">
      <c r="V6214" s="5"/>
    </row>
    <row r="6215" spans="22:22" x14ac:dyDescent="0.2">
      <c r="V6215" s="5"/>
    </row>
    <row r="6216" spans="22:22" x14ac:dyDescent="0.2">
      <c r="V6216" s="5"/>
    </row>
    <row r="6217" spans="22:22" x14ac:dyDescent="0.2">
      <c r="V6217" s="5"/>
    </row>
    <row r="6218" spans="22:22" x14ac:dyDescent="0.2">
      <c r="V6218" s="5"/>
    </row>
    <row r="6219" spans="22:22" x14ac:dyDescent="0.2">
      <c r="V6219" s="5"/>
    </row>
    <row r="6220" spans="22:22" x14ac:dyDescent="0.2">
      <c r="V6220" s="5"/>
    </row>
    <row r="6221" spans="22:22" x14ac:dyDescent="0.2">
      <c r="V6221" s="5"/>
    </row>
    <row r="6222" spans="22:22" x14ac:dyDescent="0.2">
      <c r="V6222" s="5"/>
    </row>
    <row r="6223" spans="22:22" x14ac:dyDescent="0.2">
      <c r="V6223" s="5"/>
    </row>
    <row r="6224" spans="22:22" x14ac:dyDescent="0.2">
      <c r="V6224" s="5"/>
    </row>
    <row r="6225" spans="22:22" x14ac:dyDescent="0.2">
      <c r="V6225" s="5"/>
    </row>
    <row r="6226" spans="22:22" x14ac:dyDescent="0.2">
      <c r="V6226" s="5"/>
    </row>
    <row r="6227" spans="22:22" x14ac:dyDescent="0.2">
      <c r="V6227" s="5"/>
    </row>
    <row r="6228" spans="22:22" x14ac:dyDescent="0.2">
      <c r="V6228" s="5"/>
    </row>
    <row r="6229" spans="22:22" x14ac:dyDescent="0.2">
      <c r="V6229" s="5"/>
    </row>
    <row r="6230" spans="22:22" x14ac:dyDescent="0.2">
      <c r="V6230" s="5"/>
    </row>
    <row r="6231" spans="22:22" x14ac:dyDescent="0.2">
      <c r="V6231" s="5"/>
    </row>
    <row r="6232" spans="22:22" x14ac:dyDescent="0.2">
      <c r="V6232" s="5"/>
    </row>
    <row r="6233" spans="22:22" x14ac:dyDescent="0.2">
      <c r="V6233" s="5"/>
    </row>
    <row r="6234" spans="22:22" x14ac:dyDescent="0.2">
      <c r="V6234" s="5"/>
    </row>
    <row r="6235" spans="22:22" x14ac:dyDescent="0.2">
      <c r="V6235" s="5"/>
    </row>
    <row r="6236" spans="22:22" x14ac:dyDescent="0.2">
      <c r="V6236" s="5"/>
    </row>
    <row r="6237" spans="22:22" x14ac:dyDescent="0.2">
      <c r="V6237" s="5"/>
    </row>
    <row r="6238" spans="22:22" x14ac:dyDescent="0.2">
      <c r="V6238" s="5"/>
    </row>
    <row r="6239" spans="22:22" x14ac:dyDescent="0.2">
      <c r="V6239" s="5"/>
    </row>
    <row r="6240" spans="22:22" x14ac:dyDescent="0.2">
      <c r="V6240" s="5"/>
    </row>
    <row r="6241" spans="22:22" x14ac:dyDescent="0.2">
      <c r="V6241" s="5"/>
    </row>
    <row r="6242" spans="22:22" x14ac:dyDescent="0.2">
      <c r="V6242" s="5"/>
    </row>
    <row r="6243" spans="22:22" x14ac:dyDescent="0.2">
      <c r="V6243" s="5"/>
    </row>
    <row r="6244" spans="22:22" x14ac:dyDescent="0.2">
      <c r="V6244" s="5"/>
    </row>
    <row r="6245" spans="22:22" x14ac:dyDescent="0.2">
      <c r="V6245" s="5"/>
    </row>
    <row r="6246" spans="22:22" x14ac:dyDescent="0.2">
      <c r="V6246" s="5"/>
    </row>
    <row r="6247" spans="22:22" x14ac:dyDescent="0.2">
      <c r="V6247" s="5"/>
    </row>
    <row r="6248" spans="22:22" x14ac:dyDescent="0.2">
      <c r="V6248" s="5"/>
    </row>
    <row r="6249" spans="22:22" x14ac:dyDescent="0.2">
      <c r="V6249" s="5"/>
    </row>
    <row r="6250" spans="22:22" x14ac:dyDescent="0.2">
      <c r="V6250" s="5"/>
    </row>
    <row r="6251" spans="22:22" x14ac:dyDescent="0.2">
      <c r="V6251" s="5"/>
    </row>
    <row r="6252" spans="22:22" x14ac:dyDescent="0.2">
      <c r="V6252" s="5"/>
    </row>
    <row r="6253" spans="22:22" x14ac:dyDescent="0.2">
      <c r="V6253" s="5"/>
    </row>
    <row r="6254" spans="22:22" x14ac:dyDescent="0.2">
      <c r="V6254" s="5"/>
    </row>
    <row r="6255" spans="22:22" x14ac:dyDescent="0.2">
      <c r="V6255" s="5"/>
    </row>
    <row r="6256" spans="22:22" x14ac:dyDescent="0.2">
      <c r="V6256" s="5"/>
    </row>
    <row r="6257" spans="22:22" x14ac:dyDescent="0.2">
      <c r="V6257" s="5"/>
    </row>
    <row r="6258" spans="22:22" x14ac:dyDescent="0.2">
      <c r="V6258" s="5"/>
    </row>
    <row r="6259" spans="22:22" x14ac:dyDescent="0.2">
      <c r="V6259" s="5"/>
    </row>
    <row r="6260" spans="22:22" x14ac:dyDescent="0.2">
      <c r="V6260" s="5"/>
    </row>
    <row r="6261" spans="22:22" x14ac:dyDescent="0.2">
      <c r="V6261" s="5"/>
    </row>
    <row r="6262" spans="22:22" x14ac:dyDescent="0.2">
      <c r="V6262" s="5"/>
    </row>
    <row r="6263" spans="22:22" x14ac:dyDescent="0.2">
      <c r="V6263" s="5"/>
    </row>
    <row r="6264" spans="22:22" x14ac:dyDescent="0.2">
      <c r="V6264" s="5"/>
    </row>
    <row r="6265" spans="22:22" x14ac:dyDescent="0.2">
      <c r="V6265" s="5"/>
    </row>
    <row r="6266" spans="22:22" x14ac:dyDescent="0.2">
      <c r="V6266" s="5"/>
    </row>
    <row r="6267" spans="22:22" x14ac:dyDescent="0.2">
      <c r="V6267" s="5"/>
    </row>
    <row r="6268" spans="22:22" x14ac:dyDescent="0.2">
      <c r="V6268" s="5"/>
    </row>
    <row r="6269" spans="22:22" x14ac:dyDescent="0.2">
      <c r="V6269" s="5"/>
    </row>
    <row r="6270" spans="22:22" x14ac:dyDescent="0.2">
      <c r="V6270" s="5"/>
    </row>
    <row r="6271" spans="22:22" x14ac:dyDescent="0.2">
      <c r="V6271" s="5"/>
    </row>
    <row r="6272" spans="22:22" x14ac:dyDescent="0.2">
      <c r="V6272" s="5"/>
    </row>
    <row r="6273" spans="22:22" x14ac:dyDescent="0.2">
      <c r="V6273" s="5"/>
    </row>
    <row r="6274" spans="22:22" x14ac:dyDescent="0.2">
      <c r="V6274" s="5"/>
    </row>
    <row r="6275" spans="22:22" x14ac:dyDescent="0.2">
      <c r="V6275" s="5"/>
    </row>
    <row r="6276" spans="22:22" x14ac:dyDescent="0.2">
      <c r="V6276" s="5"/>
    </row>
    <row r="6277" spans="22:22" x14ac:dyDescent="0.2">
      <c r="V6277" s="5"/>
    </row>
    <row r="6278" spans="22:22" x14ac:dyDescent="0.2">
      <c r="V6278" s="5"/>
    </row>
    <row r="6279" spans="22:22" x14ac:dyDescent="0.2">
      <c r="V6279" s="5"/>
    </row>
    <row r="6280" spans="22:22" x14ac:dyDescent="0.2">
      <c r="V6280" s="5"/>
    </row>
    <row r="6281" spans="22:22" x14ac:dyDescent="0.2">
      <c r="V6281" s="5"/>
    </row>
    <row r="6282" spans="22:22" x14ac:dyDescent="0.2">
      <c r="V6282" s="5"/>
    </row>
    <row r="6283" spans="22:22" x14ac:dyDescent="0.2">
      <c r="V6283" s="5"/>
    </row>
    <row r="6284" spans="22:22" x14ac:dyDescent="0.2">
      <c r="V6284" s="5"/>
    </row>
    <row r="6285" spans="22:22" x14ac:dyDescent="0.2">
      <c r="V6285" s="5"/>
    </row>
    <row r="6286" spans="22:22" x14ac:dyDescent="0.2">
      <c r="V6286" s="5"/>
    </row>
    <row r="6287" spans="22:22" x14ac:dyDescent="0.2">
      <c r="V6287" s="5"/>
    </row>
    <row r="6288" spans="22:22" x14ac:dyDescent="0.2">
      <c r="V6288" s="5"/>
    </row>
    <row r="6289" spans="22:22" x14ac:dyDescent="0.2">
      <c r="V6289" s="5"/>
    </row>
    <row r="6290" spans="22:22" x14ac:dyDescent="0.2">
      <c r="V6290" s="5"/>
    </row>
    <row r="6291" spans="22:22" x14ac:dyDescent="0.2">
      <c r="V6291" s="5"/>
    </row>
    <row r="6292" spans="22:22" x14ac:dyDescent="0.2">
      <c r="V6292" s="5"/>
    </row>
    <row r="6293" spans="22:22" x14ac:dyDescent="0.2">
      <c r="V6293" s="5"/>
    </row>
    <row r="6294" spans="22:22" x14ac:dyDescent="0.2">
      <c r="V6294" s="5"/>
    </row>
    <row r="6295" spans="22:22" x14ac:dyDescent="0.2">
      <c r="V6295" s="5"/>
    </row>
    <row r="6296" spans="22:22" x14ac:dyDescent="0.2">
      <c r="V6296" s="5"/>
    </row>
    <row r="6297" spans="22:22" x14ac:dyDescent="0.2">
      <c r="V6297" s="5"/>
    </row>
    <row r="6298" spans="22:22" x14ac:dyDescent="0.2">
      <c r="V6298" s="5"/>
    </row>
    <row r="6299" spans="22:22" x14ac:dyDescent="0.2">
      <c r="V6299" s="5"/>
    </row>
    <row r="6300" spans="22:22" x14ac:dyDescent="0.2">
      <c r="V6300" s="5"/>
    </row>
    <row r="6301" spans="22:22" x14ac:dyDescent="0.2">
      <c r="V6301" s="5"/>
    </row>
    <row r="6302" spans="22:22" x14ac:dyDescent="0.2">
      <c r="V6302" s="5"/>
    </row>
    <row r="6303" spans="22:22" x14ac:dyDescent="0.2">
      <c r="V6303" s="5"/>
    </row>
    <row r="6304" spans="22:22" x14ac:dyDescent="0.2">
      <c r="V6304" s="5"/>
    </row>
    <row r="6305" spans="22:22" x14ac:dyDescent="0.2">
      <c r="V6305" s="5"/>
    </row>
    <row r="6306" spans="22:22" x14ac:dyDescent="0.2">
      <c r="V6306" s="5"/>
    </row>
    <row r="6307" spans="22:22" x14ac:dyDescent="0.2">
      <c r="V6307" s="5"/>
    </row>
    <row r="6308" spans="22:22" x14ac:dyDescent="0.2">
      <c r="V6308" s="5"/>
    </row>
    <row r="6309" spans="22:22" x14ac:dyDescent="0.2">
      <c r="V6309" s="5"/>
    </row>
    <row r="6310" spans="22:22" x14ac:dyDescent="0.2">
      <c r="V6310" s="5"/>
    </row>
    <row r="6311" spans="22:22" x14ac:dyDescent="0.2">
      <c r="V6311" s="5"/>
    </row>
    <row r="6312" spans="22:22" x14ac:dyDescent="0.2">
      <c r="V6312" s="5"/>
    </row>
    <row r="6313" spans="22:22" x14ac:dyDescent="0.2">
      <c r="V6313" s="5"/>
    </row>
    <row r="6314" spans="22:22" x14ac:dyDescent="0.2">
      <c r="V6314" s="5"/>
    </row>
    <row r="6315" spans="22:22" x14ac:dyDescent="0.2">
      <c r="V6315" s="5"/>
    </row>
    <row r="6316" spans="22:22" x14ac:dyDescent="0.2">
      <c r="V6316" s="5"/>
    </row>
    <row r="6317" spans="22:22" x14ac:dyDescent="0.2">
      <c r="V6317" s="5"/>
    </row>
    <row r="6318" spans="22:22" x14ac:dyDescent="0.2">
      <c r="V6318" s="5"/>
    </row>
    <row r="6319" spans="22:22" x14ac:dyDescent="0.2">
      <c r="V6319" s="5"/>
    </row>
    <row r="6320" spans="22:22" x14ac:dyDescent="0.2">
      <c r="V6320" s="5"/>
    </row>
    <row r="6321" spans="22:22" x14ac:dyDescent="0.2">
      <c r="V6321" s="5"/>
    </row>
    <row r="6322" spans="22:22" x14ac:dyDescent="0.2">
      <c r="V6322" s="5"/>
    </row>
    <row r="6323" spans="22:22" x14ac:dyDescent="0.2">
      <c r="V6323" s="5"/>
    </row>
    <row r="6324" spans="22:22" x14ac:dyDescent="0.2">
      <c r="V6324" s="5"/>
    </row>
    <row r="6325" spans="22:22" x14ac:dyDescent="0.2">
      <c r="V6325" s="5"/>
    </row>
    <row r="6326" spans="22:22" x14ac:dyDescent="0.2">
      <c r="V6326" s="5"/>
    </row>
    <row r="6327" spans="22:22" x14ac:dyDescent="0.2">
      <c r="V6327" s="5"/>
    </row>
    <row r="6328" spans="22:22" x14ac:dyDescent="0.2">
      <c r="V6328" s="5"/>
    </row>
    <row r="6329" spans="22:22" x14ac:dyDescent="0.2">
      <c r="V6329" s="5"/>
    </row>
    <row r="6330" spans="22:22" x14ac:dyDescent="0.2">
      <c r="V6330" s="5"/>
    </row>
    <row r="6331" spans="22:22" x14ac:dyDescent="0.2">
      <c r="V6331" s="5"/>
    </row>
    <row r="6332" spans="22:22" x14ac:dyDescent="0.2">
      <c r="V6332" s="5"/>
    </row>
    <row r="6333" spans="22:22" x14ac:dyDescent="0.2">
      <c r="V6333" s="5"/>
    </row>
    <row r="6334" spans="22:22" x14ac:dyDescent="0.2">
      <c r="V6334" s="5"/>
    </row>
    <row r="6335" spans="22:22" x14ac:dyDescent="0.2">
      <c r="V6335" s="5"/>
    </row>
    <row r="6336" spans="22:22" x14ac:dyDescent="0.2">
      <c r="V6336" s="5"/>
    </row>
    <row r="6337" spans="22:22" x14ac:dyDescent="0.2">
      <c r="V6337" s="5"/>
    </row>
    <row r="6338" spans="22:22" x14ac:dyDescent="0.2">
      <c r="V6338" s="5"/>
    </row>
    <row r="6339" spans="22:22" x14ac:dyDescent="0.2">
      <c r="V6339" s="5"/>
    </row>
    <row r="6340" spans="22:22" x14ac:dyDescent="0.2">
      <c r="V6340" s="5"/>
    </row>
    <row r="6341" spans="22:22" x14ac:dyDescent="0.2">
      <c r="V6341" s="5"/>
    </row>
    <row r="6342" spans="22:22" x14ac:dyDescent="0.2">
      <c r="V6342" s="5"/>
    </row>
    <row r="6343" spans="22:22" x14ac:dyDescent="0.2">
      <c r="V6343" s="5"/>
    </row>
    <row r="6344" spans="22:22" x14ac:dyDescent="0.2">
      <c r="V6344" s="5"/>
    </row>
    <row r="6345" spans="22:22" x14ac:dyDescent="0.2">
      <c r="V6345" s="5"/>
    </row>
    <row r="6346" spans="22:22" x14ac:dyDescent="0.2">
      <c r="V6346" s="5"/>
    </row>
    <row r="6347" spans="22:22" x14ac:dyDescent="0.2">
      <c r="V6347" s="5"/>
    </row>
    <row r="6348" spans="22:22" x14ac:dyDescent="0.2">
      <c r="V6348" s="5"/>
    </row>
    <row r="6349" spans="22:22" x14ac:dyDescent="0.2">
      <c r="V6349" s="5"/>
    </row>
    <row r="6350" spans="22:22" x14ac:dyDescent="0.2">
      <c r="V6350" s="5"/>
    </row>
    <row r="6351" spans="22:22" x14ac:dyDescent="0.2">
      <c r="V6351" s="5"/>
    </row>
    <row r="6352" spans="22:22" x14ac:dyDescent="0.2">
      <c r="V6352" s="5"/>
    </row>
    <row r="6353" spans="22:22" x14ac:dyDescent="0.2">
      <c r="V6353" s="5"/>
    </row>
    <row r="6354" spans="22:22" x14ac:dyDescent="0.2">
      <c r="V6354" s="5"/>
    </row>
    <row r="6355" spans="22:22" x14ac:dyDescent="0.2">
      <c r="V6355" s="5"/>
    </row>
    <row r="6356" spans="22:22" x14ac:dyDescent="0.2">
      <c r="V6356" s="5"/>
    </row>
    <row r="6357" spans="22:22" x14ac:dyDescent="0.2">
      <c r="V6357" s="5"/>
    </row>
    <row r="6358" spans="22:22" x14ac:dyDescent="0.2">
      <c r="V6358" s="5"/>
    </row>
    <row r="6359" spans="22:22" x14ac:dyDescent="0.2">
      <c r="V6359" s="5"/>
    </row>
    <row r="6360" spans="22:22" x14ac:dyDescent="0.2">
      <c r="V6360" s="5"/>
    </row>
    <row r="6361" spans="22:22" x14ac:dyDescent="0.2">
      <c r="V6361" s="5"/>
    </row>
    <row r="6362" spans="22:22" x14ac:dyDescent="0.2">
      <c r="V6362" s="5"/>
    </row>
    <row r="6363" spans="22:22" x14ac:dyDescent="0.2">
      <c r="V6363" s="5"/>
    </row>
    <row r="6364" spans="22:22" x14ac:dyDescent="0.2">
      <c r="V6364" s="5"/>
    </row>
    <row r="6365" spans="22:22" x14ac:dyDescent="0.2">
      <c r="V6365" s="5"/>
    </row>
    <row r="6366" spans="22:22" x14ac:dyDescent="0.2">
      <c r="V6366" s="5"/>
    </row>
    <row r="6367" spans="22:22" x14ac:dyDescent="0.2">
      <c r="V6367" s="5"/>
    </row>
    <row r="6368" spans="22:22" x14ac:dyDescent="0.2">
      <c r="V6368" s="5"/>
    </row>
    <row r="6369" spans="22:22" x14ac:dyDescent="0.2">
      <c r="V6369" s="5"/>
    </row>
    <row r="6370" spans="22:22" x14ac:dyDescent="0.2">
      <c r="V6370" s="5"/>
    </row>
    <row r="6371" spans="22:22" x14ac:dyDescent="0.2">
      <c r="V6371" s="5"/>
    </row>
    <row r="6372" spans="22:22" x14ac:dyDescent="0.2">
      <c r="V6372" s="5"/>
    </row>
    <row r="6373" spans="22:22" x14ac:dyDescent="0.2">
      <c r="V6373" s="5"/>
    </row>
    <row r="6374" spans="22:22" x14ac:dyDescent="0.2">
      <c r="V6374" s="5"/>
    </row>
    <row r="6375" spans="22:22" x14ac:dyDescent="0.2">
      <c r="V6375" s="5"/>
    </row>
    <row r="6376" spans="22:22" x14ac:dyDescent="0.2">
      <c r="V6376" s="5"/>
    </row>
    <row r="6377" spans="22:22" x14ac:dyDescent="0.2">
      <c r="V6377" s="5"/>
    </row>
    <row r="6378" spans="22:22" x14ac:dyDescent="0.2">
      <c r="V6378" s="5"/>
    </row>
    <row r="6379" spans="22:22" x14ac:dyDescent="0.2">
      <c r="V6379" s="5"/>
    </row>
    <row r="6380" spans="22:22" x14ac:dyDescent="0.2">
      <c r="V6380" s="5"/>
    </row>
    <row r="6381" spans="22:22" x14ac:dyDescent="0.2">
      <c r="V6381" s="5"/>
    </row>
    <row r="6382" spans="22:22" x14ac:dyDescent="0.2">
      <c r="V6382" s="5"/>
    </row>
    <row r="6383" spans="22:22" x14ac:dyDescent="0.2">
      <c r="V6383" s="5"/>
    </row>
    <row r="6384" spans="22:22" x14ac:dyDescent="0.2">
      <c r="V6384" s="5"/>
    </row>
    <row r="6385" spans="22:22" x14ac:dyDescent="0.2">
      <c r="V6385" s="5"/>
    </row>
    <row r="6386" spans="22:22" x14ac:dyDescent="0.2">
      <c r="V6386" s="5"/>
    </row>
    <row r="6387" spans="22:22" x14ac:dyDescent="0.2">
      <c r="V6387" s="5"/>
    </row>
    <row r="6388" spans="22:22" x14ac:dyDescent="0.2">
      <c r="V6388" s="5"/>
    </row>
    <row r="6389" spans="22:22" x14ac:dyDescent="0.2">
      <c r="V6389" s="5"/>
    </row>
    <row r="6390" spans="22:22" x14ac:dyDescent="0.2">
      <c r="V6390" s="5"/>
    </row>
    <row r="6391" spans="22:22" x14ac:dyDescent="0.2">
      <c r="V6391" s="5"/>
    </row>
    <row r="6392" spans="22:22" x14ac:dyDescent="0.2">
      <c r="V6392" s="5"/>
    </row>
    <row r="6393" spans="22:22" x14ac:dyDescent="0.2">
      <c r="V6393" s="5"/>
    </row>
    <row r="6394" spans="22:22" x14ac:dyDescent="0.2">
      <c r="V6394" s="5"/>
    </row>
    <row r="6395" spans="22:22" x14ac:dyDescent="0.2">
      <c r="V6395" s="5"/>
    </row>
    <row r="6396" spans="22:22" x14ac:dyDescent="0.2">
      <c r="V6396" s="5"/>
    </row>
    <row r="6397" spans="22:22" x14ac:dyDescent="0.2">
      <c r="V6397" s="5"/>
    </row>
    <row r="6398" spans="22:22" x14ac:dyDescent="0.2">
      <c r="V6398" s="5"/>
    </row>
    <row r="6399" spans="22:22" x14ac:dyDescent="0.2">
      <c r="V6399" s="5"/>
    </row>
    <row r="6400" spans="22:22" x14ac:dyDescent="0.2">
      <c r="V6400" s="5"/>
    </row>
    <row r="6401" spans="22:22" x14ac:dyDescent="0.2">
      <c r="V6401" s="5"/>
    </row>
    <row r="6402" spans="22:22" x14ac:dyDescent="0.2">
      <c r="V6402" s="5"/>
    </row>
    <row r="6403" spans="22:22" x14ac:dyDescent="0.2">
      <c r="V6403" s="5"/>
    </row>
    <row r="6404" spans="22:22" x14ac:dyDescent="0.2">
      <c r="V6404" s="5"/>
    </row>
    <row r="6405" spans="22:22" x14ac:dyDescent="0.2">
      <c r="V6405" s="5"/>
    </row>
    <row r="6406" spans="22:22" x14ac:dyDescent="0.2">
      <c r="V6406" s="5"/>
    </row>
    <row r="6407" spans="22:22" x14ac:dyDescent="0.2">
      <c r="V6407" s="5"/>
    </row>
    <row r="6408" spans="22:22" x14ac:dyDescent="0.2">
      <c r="V6408" s="5"/>
    </row>
    <row r="6409" spans="22:22" x14ac:dyDescent="0.2">
      <c r="V6409" s="5"/>
    </row>
    <row r="6410" spans="22:22" x14ac:dyDescent="0.2">
      <c r="V6410" s="5"/>
    </row>
    <row r="6411" spans="22:22" x14ac:dyDescent="0.2">
      <c r="V6411" s="5"/>
    </row>
    <row r="6412" spans="22:22" x14ac:dyDescent="0.2">
      <c r="V6412" s="5"/>
    </row>
    <row r="6413" spans="22:22" x14ac:dyDescent="0.2">
      <c r="V6413" s="5"/>
    </row>
    <row r="6414" spans="22:22" x14ac:dyDescent="0.2">
      <c r="V6414" s="5"/>
    </row>
    <row r="6415" spans="22:22" x14ac:dyDescent="0.2">
      <c r="V6415" s="5"/>
    </row>
    <row r="6416" spans="22:22" x14ac:dyDescent="0.2">
      <c r="V6416" s="5"/>
    </row>
    <row r="6417" spans="22:22" x14ac:dyDescent="0.2">
      <c r="V6417" s="5"/>
    </row>
    <row r="6418" spans="22:22" x14ac:dyDescent="0.2">
      <c r="V6418" s="5"/>
    </row>
    <row r="6419" spans="22:22" x14ac:dyDescent="0.2">
      <c r="V6419" s="5"/>
    </row>
    <row r="6420" spans="22:22" x14ac:dyDescent="0.2">
      <c r="V6420" s="5"/>
    </row>
    <row r="6421" spans="22:22" x14ac:dyDescent="0.2">
      <c r="V6421" s="5"/>
    </row>
    <row r="6422" spans="22:22" x14ac:dyDescent="0.2">
      <c r="V6422" s="5"/>
    </row>
    <row r="6423" spans="22:22" x14ac:dyDescent="0.2">
      <c r="V6423" s="5"/>
    </row>
    <row r="6424" spans="22:22" x14ac:dyDescent="0.2">
      <c r="V6424" s="5"/>
    </row>
    <row r="6425" spans="22:22" x14ac:dyDescent="0.2">
      <c r="V6425" s="5"/>
    </row>
    <row r="6426" spans="22:22" x14ac:dyDescent="0.2">
      <c r="V6426" s="5"/>
    </row>
    <row r="6427" spans="22:22" x14ac:dyDescent="0.2">
      <c r="V6427" s="5"/>
    </row>
    <row r="6428" spans="22:22" x14ac:dyDescent="0.2">
      <c r="V6428" s="5"/>
    </row>
    <row r="6429" spans="22:22" x14ac:dyDescent="0.2">
      <c r="V6429" s="5"/>
    </row>
    <row r="6430" spans="22:22" x14ac:dyDescent="0.2">
      <c r="V6430" s="5"/>
    </row>
    <row r="6431" spans="22:22" x14ac:dyDescent="0.2">
      <c r="V6431" s="5"/>
    </row>
    <row r="6432" spans="22:22" x14ac:dyDescent="0.2">
      <c r="V6432" s="5"/>
    </row>
    <row r="6433" spans="22:22" x14ac:dyDescent="0.2">
      <c r="V6433" s="5"/>
    </row>
    <row r="6434" spans="22:22" x14ac:dyDescent="0.2">
      <c r="V6434" s="5"/>
    </row>
    <row r="6435" spans="22:22" x14ac:dyDescent="0.2">
      <c r="V6435" s="5"/>
    </row>
    <row r="6436" spans="22:22" x14ac:dyDescent="0.2">
      <c r="V6436" s="5"/>
    </row>
    <row r="6437" spans="22:22" x14ac:dyDescent="0.2">
      <c r="V6437" s="5"/>
    </row>
    <row r="6438" spans="22:22" x14ac:dyDescent="0.2">
      <c r="V6438" s="5"/>
    </row>
    <row r="6439" spans="22:22" x14ac:dyDescent="0.2">
      <c r="V6439" s="5"/>
    </row>
    <row r="6440" spans="22:22" x14ac:dyDescent="0.2">
      <c r="V6440" s="5"/>
    </row>
    <row r="6441" spans="22:22" x14ac:dyDescent="0.2">
      <c r="V6441" s="5"/>
    </row>
    <row r="6442" spans="22:22" x14ac:dyDescent="0.2">
      <c r="V6442" s="5"/>
    </row>
    <row r="6443" spans="22:22" x14ac:dyDescent="0.2">
      <c r="V6443" s="5"/>
    </row>
    <row r="6444" spans="22:22" x14ac:dyDescent="0.2">
      <c r="V6444" s="5"/>
    </row>
    <row r="6445" spans="22:22" x14ac:dyDescent="0.2">
      <c r="V6445" s="5"/>
    </row>
    <row r="6446" spans="22:22" x14ac:dyDescent="0.2">
      <c r="V6446" s="5"/>
    </row>
    <row r="6447" spans="22:22" x14ac:dyDescent="0.2">
      <c r="V6447" s="5"/>
    </row>
    <row r="6448" spans="22:22" x14ac:dyDescent="0.2">
      <c r="V6448" s="5"/>
    </row>
    <row r="6449" spans="22:22" x14ac:dyDescent="0.2">
      <c r="V6449" s="5"/>
    </row>
    <row r="6450" spans="22:22" x14ac:dyDescent="0.2">
      <c r="V6450" s="5"/>
    </row>
    <row r="6451" spans="22:22" x14ac:dyDescent="0.2">
      <c r="V6451" s="5"/>
    </row>
    <row r="6452" spans="22:22" x14ac:dyDescent="0.2">
      <c r="V6452" s="5"/>
    </row>
    <row r="6453" spans="22:22" x14ac:dyDescent="0.2">
      <c r="V6453" s="5"/>
    </row>
    <row r="6454" spans="22:22" x14ac:dyDescent="0.2">
      <c r="V6454" s="5"/>
    </row>
    <row r="6455" spans="22:22" x14ac:dyDescent="0.2">
      <c r="V6455" s="5"/>
    </row>
    <row r="6456" spans="22:22" x14ac:dyDescent="0.2">
      <c r="V6456" s="5"/>
    </row>
    <row r="6457" spans="22:22" x14ac:dyDescent="0.2">
      <c r="V6457" s="5"/>
    </row>
    <row r="6458" spans="22:22" x14ac:dyDescent="0.2">
      <c r="V6458" s="5"/>
    </row>
    <row r="6459" spans="22:22" x14ac:dyDescent="0.2">
      <c r="V6459" s="5"/>
    </row>
    <row r="6460" spans="22:22" x14ac:dyDescent="0.2">
      <c r="V6460" s="5"/>
    </row>
    <row r="6461" spans="22:22" x14ac:dyDescent="0.2">
      <c r="V6461" s="5"/>
    </row>
    <row r="6462" spans="22:22" x14ac:dyDescent="0.2">
      <c r="V6462" s="5"/>
    </row>
    <row r="6463" spans="22:22" x14ac:dyDescent="0.2">
      <c r="V6463" s="5"/>
    </row>
    <row r="6464" spans="22:22" x14ac:dyDescent="0.2">
      <c r="V6464" s="5"/>
    </row>
    <row r="6465" spans="22:22" x14ac:dyDescent="0.2">
      <c r="V6465" s="5"/>
    </row>
    <row r="6466" spans="22:22" x14ac:dyDescent="0.2">
      <c r="V6466" s="5"/>
    </row>
    <row r="6467" spans="22:22" x14ac:dyDescent="0.2">
      <c r="V6467" s="5"/>
    </row>
    <row r="6468" spans="22:22" x14ac:dyDescent="0.2">
      <c r="V6468" s="5"/>
    </row>
    <row r="6469" spans="22:22" x14ac:dyDescent="0.2">
      <c r="V6469" s="5"/>
    </row>
    <row r="6470" spans="22:22" x14ac:dyDescent="0.2">
      <c r="V6470" s="5"/>
    </row>
    <row r="6471" spans="22:22" x14ac:dyDescent="0.2">
      <c r="V6471" s="5"/>
    </row>
    <row r="6472" spans="22:22" x14ac:dyDescent="0.2">
      <c r="V6472" s="5"/>
    </row>
    <row r="6473" spans="22:22" x14ac:dyDescent="0.2">
      <c r="V6473" s="5"/>
    </row>
    <row r="6474" spans="22:22" x14ac:dyDescent="0.2">
      <c r="V6474" s="5"/>
    </row>
    <row r="6475" spans="22:22" x14ac:dyDescent="0.2">
      <c r="V6475" s="5"/>
    </row>
    <row r="6476" spans="22:22" x14ac:dyDescent="0.2">
      <c r="V6476" s="5"/>
    </row>
    <row r="6477" spans="22:22" x14ac:dyDescent="0.2">
      <c r="V6477" s="5"/>
    </row>
    <row r="6478" spans="22:22" x14ac:dyDescent="0.2">
      <c r="V6478" s="5"/>
    </row>
    <row r="6479" spans="22:22" x14ac:dyDescent="0.2">
      <c r="V6479" s="5"/>
    </row>
    <row r="6480" spans="22:22" x14ac:dyDescent="0.2">
      <c r="V6480" s="5"/>
    </row>
    <row r="6481" spans="22:22" x14ac:dyDescent="0.2">
      <c r="V6481" s="5"/>
    </row>
    <row r="6482" spans="22:22" x14ac:dyDescent="0.2">
      <c r="V6482" s="5"/>
    </row>
    <row r="6483" spans="22:22" x14ac:dyDescent="0.2">
      <c r="V6483" s="5"/>
    </row>
    <row r="6484" spans="22:22" x14ac:dyDescent="0.2">
      <c r="V6484" s="5"/>
    </row>
    <row r="6485" spans="22:22" x14ac:dyDescent="0.2">
      <c r="V6485" s="5"/>
    </row>
    <row r="6486" spans="22:22" x14ac:dyDescent="0.2">
      <c r="V6486" s="5"/>
    </row>
    <row r="6487" spans="22:22" x14ac:dyDescent="0.2">
      <c r="V6487" s="5"/>
    </row>
    <row r="6488" spans="22:22" x14ac:dyDescent="0.2">
      <c r="V6488" s="5"/>
    </row>
    <row r="6489" spans="22:22" x14ac:dyDescent="0.2">
      <c r="V6489" s="5"/>
    </row>
    <row r="6490" spans="22:22" x14ac:dyDescent="0.2">
      <c r="V6490" s="5"/>
    </row>
    <row r="6491" spans="22:22" x14ac:dyDescent="0.2">
      <c r="V6491" s="5"/>
    </row>
    <row r="6492" spans="22:22" x14ac:dyDescent="0.2">
      <c r="V6492" s="5"/>
    </row>
    <row r="6493" spans="22:22" x14ac:dyDescent="0.2">
      <c r="V6493" s="5"/>
    </row>
    <row r="6494" spans="22:22" x14ac:dyDescent="0.2">
      <c r="V6494" s="5"/>
    </row>
    <row r="6495" spans="22:22" x14ac:dyDescent="0.2">
      <c r="V6495" s="5"/>
    </row>
    <row r="6496" spans="22:22" x14ac:dyDescent="0.2">
      <c r="V6496" s="5"/>
    </row>
    <row r="6497" spans="22:22" x14ac:dyDescent="0.2">
      <c r="V6497" s="5"/>
    </row>
    <row r="6498" spans="22:22" x14ac:dyDescent="0.2">
      <c r="V6498" s="5"/>
    </row>
    <row r="6499" spans="22:22" x14ac:dyDescent="0.2">
      <c r="V6499" s="5"/>
    </row>
    <row r="6500" spans="22:22" x14ac:dyDescent="0.2">
      <c r="V6500" s="5"/>
    </row>
    <row r="6501" spans="22:22" x14ac:dyDescent="0.2">
      <c r="V6501" s="5"/>
    </row>
    <row r="6502" spans="22:22" x14ac:dyDescent="0.2">
      <c r="V6502" s="5"/>
    </row>
    <row r="6503" spans="22:22" x14ac:dyDescent="0.2">
      <c r="V6503" s="5"/>
    </row>
    <row r="6504" spans="22:22" x14ac:dyDescent="0.2">
      <c r="V6504" s="5"/>
    </row>
    <row r="6505" spans="22:22" x14ac:dyDescent="0.2">
      <c r="V6505" s="5"/>
    </row>
    <row r="6506" spans="22:22" x14ac:dyDescent="0.2">
      <c r="V6506" s="5"/>
    </row>
    <row r="6507" spans="22:22" x14ac:dyDescent="0.2">
      <c r="V6507" s="5"/>
    </row>
    <row r="6508" spans="22:22" x14ac:dyDescent="0.2">
      <c r="V6508" s="5"/>
    </row>
    <row r="6509" spans="22:22" x14ac:dyDescent="0.2">
      <c r="V6509" s="5"/>
    </row>
    <row r="6510" spans="22:22" x14ac:dyDescent="0.2">
      <c r="V6510" s="5"/>
    </row>
    <row r="6511" spans="22:22" x14ac:dyDescent="0.2">
      <c r="V6511" s="5"/>
    </row>
    <row r="6512" spans="22:22" x14ac:dyDescent="0.2">
      <c r="V6512" s="5"/>
    </row>
    <row r="6513" spans="22:22" x14ac:dyDescent="0.2">
      <c r="V6513" s="5"/>
    </row>
    <row r="6514" spans="22:22" x14ac:dyDescent="0.2">
      <c r="V6514" s="5"/>
    </row>
    <row r="6515" spans="22:22" x14ac:dyDescent="0.2">
      <c r="V6515" s="5"/>
    </row>
    <row r="6516" spans="22:22" x14ac:dyDescent="0.2">
      <c r="V6516" s="5"/>
    </row>
    <row r="6517" spans="22:22" x14ac:dyDescent="0.2">
      <c r="V6517" s="5"/>
    </row>
    <row r="6518" spans="22:22" x14ac:dyDescent="0.2">
      <c r="V6518" s="5"/>
    </row>
    <row r="6519" spans="22:22" x14ac:dyDescent="0.2">
      <c r="V6519" s="5"/>
    </row>
    <row r="6520" spans="22:22" x14ac:dyDescent="0.2">
      <c r="V6520" s="5"/>
    </row>
    <row r="6521" spans="22:22" x14ac:dyDescent="0.2">
      <c r="V6521" s="5"/>
    </row>
    <row r="6522" spans="22:22" x14ac:dyDescent="0.2">
      <c r="V6522" s="5"/>
    </row>
    <row r="6523" spans="22:22" x14ac:dyDescent="0.2">
      <c r="V6523" s="5"/>
    </row>
    <row r="6524" spans="22:22" x14ac:dyDescent="0.2">
      <c r="V6524" s="5"/>
    </row>
    <row r="6525" spans="22:22" x14ac:dyDescent="0.2">
      <c r="V6525" s="5"/>
    </row>
    <row r="6526" spans="22:22" x14ac:dyDescent="0.2">
      <c r="V6526" s="5"/>
    </row>
    <row r="6527" spans="22:22" x14ac:dyDescent="0.2">
      <c r="V6527" s="5"/>
    </row>
    <row r="6528" spans="22:22" x14ac:dyDescent="0.2">
      <c r="V6528" s="5"/>
    </row>
    <row r="6529" spans="22:22" x14ac:dyDescent="0.2">
      <c r="V6529" s="5"/>
    </row>
    <row r="6530" spans="22:22" x14ac:dyDescent="0.2">
      <c r="V6530" s="5"/>
    </row>
    <row r="6531" spans="22:22" x14ac:dyDescent="0.2">
      <c r="V6531" s="5"/>
    </row>
    <row r="6532" spans="22:22" x14ac:dyDescent="0.2">
      <c r="V6532" s="5"/>
    </row>
    <row r="6533" spans="22:22" x14ac:dyDescent="0.2">
      <c r="V6533" s="5"/>
    </row>
    <row r="6534" spans="22:22" x14ac:dyDescent="0.2">
      <c r="V6534" s="5"/>
    </row>
    <row r="6535" spans="22:22" x14ac:dyDescent="0.2">
      <c r="V6535" s="5"/>
    </row>
    <row r="6536" spans="22:22" x14ac:dyDescent="0.2">
      <c r="V6536" s="5"/>
    </row>
    <row r="6537" spans="22:22" x14ac:dyDescent="0.2">
      <c r="V6537" s="5"/>
    </row>
    <row r="6538" spans="22:22" x14ac:dyDescent="0.2">
      <c r="V6538" s="5"/>
    </row>
    <row r="6539" spans="22:22" x14ac:dyDescent="0.2">
      <c r="V6539" s="5"/>
    </row>
    <row r="6540" spans="22:22" x14ac:dyDescent="0.2">
      <c r="V6540" s="5"/>
    </row>
    <row r="6541" spans="22:22" x14ac:dyDescent="0.2">
      <c r="V6541" s="5"/>
    </row>
    <row r="6542" spans="22:22" x14ac:dyDescent="0.2">
      <c r="V6542" s="5"/>
    </row>
    <row r="6543" spans="22:22" x14ac:dyDescent="0.2">
      <c r="V6543" s="5"/>
    </row>
    <row r="6544" spans="22:22" x14ac:dyDescent="0.2">
      <c r="V6544" s="5"/>
    </row>
    <row r="6545" spans="22:22" x14ac:dyDescent="0.2">
      <c r="V6545" s="5"/>
    </row>
    <row r="6546" spans="22:22" x14ac:dyDescent="0.2">
      <c r="V6546" s="5"/>
    </row>
    <row r="6547" spans="22:22" x14ac:dyDescent="0.2">
      <c r="V6547" s="5"/>
    </row>
    <row r="6548" spans="22:22" x14ac:dyDescent="0.2">
      <c r="V6548" s="5"/>
    </row>
    <row r="6549" spans="22:22" x14ac:dyDescent="0.2">
      <c r="V6549" s="5"/>
    </row>
    <row r="6550" spans="22:22" x14ac:dyDescent="0.2">
      <c r="V6550" s="5"/>
    </row>
    <row r="6551" spans="22:22" x14ac:dyDescent="0.2">
      <c r="V6551" s="5"/>
    </row>
    <row r="6552" spans="22:22" x14ac:dyDescent="0.2">
      <c r="V6552" s="5"/>
    </row>
    <row r="6553" spans="22:22" x14ac:dyDescent="0.2">
      <c r="V6553" s="5"/>
    </row>
    <row r="6554" spans="22:22" x14ac:dyDescent="0.2">
      <c r="V6554" s="5"/>
    </row>
    <row r="6555" spans="22:22" x14ac:dyDescent="0.2">
      <c r="V6555" s="5"/>
    </row>
    <row r="6556" spans="22:22" x14ac:dyDescent="0.2">
      <c r="V6556" s="5"/>
    </row>
    <row r="6557" spans="22:22" x14ac:dyDescent="0.2">
      <c r="V6557" s="5"/>
    </row>
    <row r="6558" spans="22:22" x14ac:dyDescent="0.2">
      <c r="V6558" s="5"/>
    </row>
    <row r="6559" spans="22:22" x14ac:dyDescent="0.2">
      <c r="V6559" s="5"/>
    </row>
    <row r="6560" spans="22:22" x14ac:dyDescent="0.2">
      <c r="V6560" s="5"/>
    </row>
    <row r="6561" spans="22:22" x14ac:dyDescent="0.2">
      <c r="V6561" s="5"/>
    </row>
    <row r="6562" spans="22:22" x14ac:dyDescent="0.2">
      <c r="V6562" s="5"/>
    </row>
    <row r="6563" spans="22:22" x14ac:dyDescent="0.2">
      <c r="V6563" s="5"/>
    </row>
    <row r="6564" spans="22:22" x14ac:dyDescent="0.2">
      <c r="V6564" s="5"/>
    </row>
    <row r="6565" spans="22:22" x14ac:dyDescent="0.2">
      <c r="V6565" s="5"/>
    </row>
    <row r="6566" spans="22:22" x14ac:dyDescent="0.2">
      <c r="V6566" s="5"/>
    </row>
    <row r="6567" spans="22:22" x14ac:dyDescent="0.2">
      <c r="V6567" s="5"/>
    </row>
    <row r="6568" spans="22:22" x14ac:dyDescent="0.2">
      <c r="V6568" s="5"/>
    </row>
    <row r="6569" spans="22:22" x14ac:dyDescent="0.2">
      <c r="V6569" s="5"/>
    </row>
    <row r="6570" spans="22:22" x14ac:dyDescent="0.2">
      <c r="V6570" s="5"/>
    </row>
    <row r="6571" spans="22:22" x14ac:dyDescent="0.2">
      <c r="V6571" s="5"/>
    </row>
    <row r="6572" spans="22:22" x14ac:dyDescent="0.2">
      <c r="V6572" s="5"/>
    </row>
    <row r="6573" spans="22:22" x14ac:dyDescent="0.2">
      <c r="V6573" s="5"/>
    </row>
    <row r="6574" spans="22:22" x14ac:dyDescent="0.2">
      <c r="V6574" s="5"/>
    </row>
    <row r="6575" spans="22:22" x14ac:dyDescent="0.2">
      <c r="V6575" s="5"/>
    </row>
    <row r="6576" spans="22:22" x14ac:dyDescent="0.2">
      <c r="V6576" s="5"/>
    </row>
    <row r="6577" spans="22:22" x14ac:dyDescent="0.2">
      <c r="V6577" s="5"/>
    </row>
    <row r="6578" spans="22:22" x14ac:dyDescent="0.2">
      <c r="V6578" s="5"/>
    </row>
    <row r="6579" spans="22:22" x14ac:dyDescent="0.2">
      <c r="V6579" s="5"/>
    </row>
    <row r="6580" spans="22:22" x14ac:dyDescent="0.2">
      <c r="V6580" s="5"/>
    </row>
    <row r="6581" spans="22:22" x14ac:dyDescent="0.2">
      <c r="V6581" s="5"/>
    </row>
    <row r="6582" spans="22:22" x14ac:dyDescent="0.2">
      <c r="V6582" s="5"/>
    </row>
    <row r="6583" spans="22:22" x14ac:dyDescent="0.2">
      <c r="V6583" s="5"/>
    </row>
    <row r="6584" spans="22:22" x14ac:dyDescent="0.2">
      <c r="V6584" s="5"/>
    </row>
    <row r="6585" spans="22:22" x14ac:dyDescent="0.2">
      <c r="V6585" s="5"/>
    </row>
    <row r="6586" spans="22:22" x14ac:dyDescent="0.2">
      <c r="V6586" s="5"/>
    </row>
    <row r="6587" spans="22:22" x14ac:dyDescent="0.2">
      <c r="V6587" s="5"/>
    </row>
    <row r="6588" spans="22:22" x14ac:dyDescent="0.2">
      <c r="V6588" s="5"/>
    </row>
    <row r="6589" spans="22:22" x14ac:dyDescent="0.2">
      <c r="V6589" s="5"/>
    </row>
    <row r="6590" spans="22:22" x14ac:dyDescent="0.2">
      <c r="V6590" s="5"/>
    </row>
    <row r="6591" spans="22:22" x14ac:dyDescent="0.2">
      <c r="V6591" s="5"/>
    </row>
    <row r="6592" spans="22:22" x14ac:dyDescent="0.2">
      <c r="V6592" s="5"/>
    </row>
    <row r="6593" spans="22:22" x14ac:dyDescent="0.2">
      <c r="V6593" s="5"/>
    </row>
    <row r="6594" spans="22:22" x14ac:dyDescent="0.2">
      <c r="V6594" s="5"/>
    </row>
    <row r="6595" spans="22:22" x14ac:dyDescent="0.2">
      <c r="V6595" s="5"/>
    </row>
    <row r="6596" spans="22:22" x14ac:dyDescent="0.2">
      <c r="V6596" s="5"/>
    </row>
    <row r="6597" spans="22:22" x14ac:dyDescent="0.2">
      <c r="V6597" s="5"/>
    </row>
    <row r="6598" spans="22:22" x14ac:dyDescent="0.2">
      <c r="V6598" s="5"/>
    </row>
    <row r="6599" spans="22:22" x14ac:dyDescent="0.2">
      <c r="V6599" s="5"/>
    </row>
    <row r="6600" spans="22:22" x14ac:dyDescent="0.2">
      <c r="V6600" s="5"/>
    </row>
    <row r="6601" spans="22:22" x14ac:dyDescent="0.2">
      <c r="V6601" s="5"/>
    </row>
    <row r="6602" spans="22:22" x14ac:dyDescent="0.2">
      <c r="V6602" s="5"/>
    </row>
    <row r="6603" spans="22:22" x14ac:dyDescent="0.2">
      <c r="V6603" s="5"/>
    </row>
    <row r="6604" spans="22:22" x14ac:dyDescent="0.2">
      <c r="V6604" s="5"/>
    </row>
    <row r="6605" spans="22:22" x14ac:dyDescent="0.2">
      <c r="V6605" s="5"/>
    </row>
    <row r="6606" spans="22:22" x14ac:dyDescent="0.2">
      <c r="V6606" s="5"/>
    </row>
    <row r="6607" spans="22:22" x14ac:dyDescent="0.2">
      <c r="V6607" s="5"/>
    </row>
    <row r="6608" spans="22:22" x14ac:dyDescent="0.2">
      <c r="V6608" s="5"/>
    </row>
    <row r="6609" spans="22:22" x14ac:dyDescent="0.2">
      <c r="V6609" s="5"/>
    </row>
    <row r="6610" spans="22:22" x14ac:dyDescent="0.2">
      <c r="V6610" s="5"/>
    </row>
    <row r="6611" spans="22:22" x14ac:dyDescent="0.2">
      <c r="V6611" s="5"/>
    </row>
    <row r="6612" spans="22:22" x14ac:dyDescent="0.2">
      <c r="V6612" s="5"/>
    </row>
    <row r="6613" spans="22:22" x14ac:dyDescent="0.2">
      <c r="V6613" s="5"/>
    </row>
    <row r="6614" spans="22:22" x14ac:dyDescent="0.2">
      <c r="V6614" s="5"/>
    </row>
    <row r="6615" spans="22:22" x14ac:dyDescent="0.2">
      <c r="V6615" s="5"/>
    </row>
    <row r="6616" spans="22:22" x14ac:dyDescent="0.2">
      <c r="V6616" s="5"/>
    </row>
    <row r="6617" spans="22:22" x14ac:dyDescent="0.2">
      <c r="V6617" s="5"/>
    </row>
    <row r="6618" spans="22:22" x14ac:dyDescent="0.2">
      <c r="V6618" s="5"/>
    </row>
    <row r="6619" spans="22:22" x14ac:dyDescent="0.2">
      <c r="V6619" s="5"/>
    </row>
    <row r="6620" spans="22:22" x14ac:dyDescent="0.2">
      <c r="V6620" s="5"/>
    </row>
    <row r="6621" spans="22:22" x14ac:dyDescent="0.2">
      <c r="V6621" s="5"/>
    </row>
    <row r="6622" spans="22:22" x14ac:dyDescent="0.2">
      <c r="V6622" s="5"/>
    </row>
    <row r="6623" spans="22:22" x14ac:dyDescent="0.2">
      <c r="V6623" s="5"/>
    </row>
    <row r="6624" spans="22:22" x14ac:dyDescent="0.2">
      <c r="V6624" s="5"/>
    </row>
    <row r="6625" spans="22:22" x14ac:dyDescent="0.2">
      <c r="V6625" s="5"/>
    </row>
    <row r="6626" spans="22:22" x14ac:dyDescent="0.2">
      <c r="V6626" s="5"/>
    </row>
    <row r="6627" spans="22:22" x14ac:dyDescent="0.2">
      <c r="V6627" s="5"/>
    </row>
    <row r="6628" spans="22:22" x14ac:dyDescent="0.2">
      <c r="V6628" s="5"/>
    </row>
    <row r="6629" spans="22:22" x14ac:dyDescent="0.2">
      <c r="V6629" s="5"/>
    </row>
    <row r="6630" spans="22:22" x14ac:dyDescent="0.2">
      <c r="V6630" s="5"/>
    </row>
    <row r="6631" spans="22:22" x14ac:dyDescent="0.2">
      <c r="V6631" s="5"/>
    </row>
    <row r="6632" spans="22:22" x14ac:dyDescent="0.2">
      <c r="V6632" s="5"/>
    </row>
    <row r="6633" spans="22:22" x14ac:dyDescent="0.2">
      <c r="V6633" s="5"/>
    </row>
    <row r="6634" spans="22:22" x14ac:dyDescent="0.2">
      <c r="V6634" s="5"/>
    </row>
    <row r="6635" spans="22:22" x14ac:dyDescent="0.2">
      <c r="V6635" s="5"/>
    </row>
    <row r="6636" spans="22:22" x14ac:dyDescent="0.2">
      <c r="V6636" s="5"/>
    </row>
    <row r="6637" spans="22:22" x14ac:dyDescent="0.2">
      <c r="V6637" s="5"/>
    </row>
    <row r="6638" spans="22:22" x14ac:dyDescent="0.2">
      <c r="V6638" s="5"/>
    </row>
    <row r="6639" spans="22:22" x14ac:dyDescent="0.2">
      <c r="V6639" s="5"/>
    </row>
    <row r="6640" spans="22:22" x14ac:dyDescent="0.2">
      <c r="V6640" s="5"/>
    </row>
    <row r="6641" spans="22:22" x14ac:dyDescent="0.2">
      <c r="V6641" s="5"/>
    </row>
    <row r="6642" spans="22:22" x14ac:dyDescent="0.2">
      <c r="V6642" s="5"/>
    </row>
    <row r="6643" spans="22:22" x14ac:dyDescent="0.2">
      <c r="V6643" s="5"/>
    </row>
    <row r="6644" spans="22:22" x14ac:dyDescent="0.2">
      <c r="V6644" s="5"/>
    </row>
    <row r="6645" spans="22:22" x14ac:dyDescent="0.2">
      <c r="V6645" s="5"/>
    </row>
    <row r="6646" spans="22:22" x14ac:dyDescent="0.2">
      <c r="V6646" s="5"/>
    </row>
    <row r="6647" spans="22:22" x14ac:dyDescent="0.2">
      <c r="V6647" s="5"/>
    </row>
    <row r="6648" spans="22:22" x14ac:dyDescent="0.2">
      <c r="V6648" s="5"/>
    </row>
    <row r="6649" spans="22:22" x14ac:dyDescent="0.2">
      <c r="V6649" s="5"/>
    </row>
    <row r="6650" spans="22:22" x14ac:dyDescent="0.2">
      <c r="V6650" s="5"/>
    </row>
    <row r="6651" spans="22:22" x14ac:dyDescent="0.2">
      <c r="V6651" s="5"/>
    </row>
    <row r="6652" spans="22:22" x14ac:dyDescent="0.2">
      <c r="V6652" s="5"/>
    </row>
    <row r="6653" spans="22:22" x14ac:dyDescent="0.2">
      <c r="V6653" s="5"/>
    </row>
    <row r="6654" spans="22:22" x14ac:dyDescent="0.2">
      <c r="V6654" s="5"/>
    </row>
    <row r="6655" spans="22:22" x14ac:dyDescent="0.2">
      <c r="V6655" s="5"/>
    </row>
    <row r="6656" spans="22:22" x14ac:dyDescent="0.2">
      <c r="V6656" s="5"/>
    </row>
    <row r="6657" spans="22:22" x14ac:dyDescent="0.2">
      <c r="V6657" s="5"/>
    </row>
    <row r="6658" spans="22:22" x14ac:dyDescent="0.2">
      <c r="V6658" s="5"/>
    </row>
    <row r="6659" spans="22:22" x14ac:dyDescent="0.2">
      <c r="V6659" s="5"/>
    </row>
    <row r="6660" spans="22:22" x14ac:dyDescent="0.2">
      <c r="V6660" s="5"/>
    </row>
    <row r="6661" spans="22:22" x14ac:dyDescent="0.2">
      <c r="V6661" s="5"/>
    </row>
    <row r="6662" spans="22:22" x14ac:dyDescent="0.2">
      <c r="V6662" s="5"/>
    </row>
    <row r="6663" spans="22:22" x14ac:dyDescent="0.2">
      <c r="V6663" s="5"/>
    </row>
    <row r="6664" spans="22:22" x14ac:dyDescent="0.2">
      <c r="V6664" s="5"/>
    </row>
    <row r="6665" spans="22:22" x14ac:dyDescent="0.2">
      <c r="V6665" s="5"/>
    </row>
    <row r="6666" spans="22:22" x14ac:dyDescent="0.2">
      <c r="V6666" s="5"/>
    </row>
    <row r="6667" spans="22:22" x14ac:dyDescent="0.2">
      <c r="V6667" s="5"/>
    </row>
    <row r="6668" spans="22:22" x14ac:dyDescent="0.2">
      <c r="V6668" s="5"/>
    </row>
    <row r="6669" spans="22:22" x14ac:dyDescent="0.2">
      <c r="V6669" s="5"/>
    </row>
    <row r="6670" spans="22:22" x14ac:dyDescent="0.2">
      <c r="V6670" s="5"/>
    </row>
    <row r="6671" spans="22:22" x14ac:dyDescent="0.2">
      <c r="V6671" s="5"/>
    </row>
    <row r="6672" spans="22:22" x14ac:dyDescent="0.2">
      <c r="V6672" s="5"/>
    </row>
    <row r="6673" spans="22:22" x14ac:dyDescent="0.2">
      <c r="V6673" s="5"/>
    </row>
    <row r="6674" spans="22:22" x14ac:dyDescent="0.2">
      <c r="V6674" s="5"/>
    </row>
    <row r="6675" spans="22:22" x14ac:dyDescent="0.2">
      <c r="V6675" s="5"/>
    </row>
    <row r="6676" spans="22:22" x14ac:dyDescent="0.2">
      <c r="V6676" s="5"/>
    </row>
    <row r="6677" spans="22:22" x14ac:dyDescent="0.2">
      <c r="V6677" s="5"/>
    </row>
    <row r="6678" spans="22:22" x14ac:dyDescent="0.2">
      <c r="V6678" s="5"/>
    </row>
    <row r="6679" spans="22:22" x14ac:dyDescent="0.2">
      <c r="V6679" s="5"/>
    </row>
    <row r="6680" spans="22:22" x14ac:dyDescent="0.2">
      <c r="V6680" s="5"/>
    </row>
    <row r="6681" spans="22:22" x14ac:dyDescent="0.2">
      <c r="V6681" s="5"/>
    </row>
    <row r="6682" spans="22:22" x14ac:dyDescent="0.2">
      <c r="V6682" s="5"/>
    </row>
    <row r="6683" spans="22:22" x14ac:dyDescent="0.2">
      <c r="V6683" s="5"/>
    </row>
    <row r="6684" spans="22:22" x14ac:dyDescent="0.2">
      <c r="V6684" s="5"/>
    </row>
    <row r="6685" spans="22:22" x14ac:dyDescent="0.2">
      <c r="V6685" s="5"/>
    </row>
    <row r="6686" spans="22:22" x14ac:dyDescent="0.2">
      <c r="V6686" s="5"/>
    </row>
    <row r="6687" spans="22:22" x14ac:dyDescent="0.2">
      <c r="V6687" s="5"/>
    </row>
    <row r="6688" spans="22:22" x14ac:dyDescent="0.2">
      <c r="V6688" s="5"/>
    </row>
    <row r="6689" spans="22:22" x14ac:dyDescent="0.2">
      <c r="V6689" s="5"/>
    </row>
    <row r="6690" spans="22:22" x14ac:dyDescent="0.2">
      <c r="V6690" s="5"/>
    </row>
    <row r="6691" spans="22:22" x14ac:dyDescent="0.2">
      <c r="V6691" s="5"/>
    </row>
    <row r="6692" spans="22:22" x14ac:dyDescent="0.2">
      <c r="V6692" s="5"/>
    </row>
    <row r="6693" spans="22:22" x14ac:dyDescent="0.2">
      <c r="V6693" s="5"/>
    </row>
    <row r="6694" spans="22:22" x14ac:dyDescent="0.2">
      <c r="V6694" s="5"/>
    </row>
    <row r="6695" spans="22:22" x14ac:dyDescent="0.2">
      <c r="V6695" s="5"/>
    </row>
    <row r="6696" spans="22:22" x14ac:dyDescent="0.2">
      <c r="V6696" s="5"/>
    </row>
    <row r="6697" spans="22:22" x14ac:dyDescent="0.2">
      <c r="V6697" s="5"/>
    </row>
    <row r="6698" spans="22:22" x14ac:dyDescent="0.2">
      <c r="V6698" s="5"/>
    </row>
    <row r="6699" spans="22:22" x14ac:dyDescent="0.2">
      <c r="V6699" s="5"/>
    </row>
    <row r="6700" spans="22:22" x14ac:dyDescent="0.2">
      <c r="V6700" s="5"/>
    </row>
    <row r="6701" spans="22:22" x14ac:dyDescent="0.2">
      <c r="V6701" s="5"/>
    </row>
    <row r="6702" spans="22:22" x14ac:dyDescent="0.2">
      <c r="V6702" s="5"/>
    </row>
    <row r="6703" spans="22:22" x14ac:dyDescent="0.2">
      <c r="V6703" s="5"/>
    </row>
    <row r="6704" spans="22:22" x14ac:dyDescent="0.2">
      <c r="V6704" s="5"/>
    </row>
    <row r="6705" spans="22:22" x14ac:dyDescent="0.2">
      <c r="V6705" s="5"/>
    </row>
    <row r="6706" spans="22:22" x14ac:dyDescent="0.2">
      <c r="V6706" s="5"/>
    </row>
    <row r="6707" spans="22:22" x14ac:dyDescent="0.2">
      <c r="V6707" s="5"/>
    </row>
    <row r="6708" spans="22:22" x14ac:dyDescent="0.2">
      <c r="V6708" s="5"/>
    </row>
    <row r="6709" spans="22:22" x14ac:dyDescent="0.2">
      <c r="V6709" s="5"/>
    </row>
    <row r="6710" spans="22:22" x14ac:dyDescent="0.2">
      <c r="V6710" s="5"/>
    </row>
    <row r="6711" spans="22:22" x14ac:dyDescent="0.2">
      <c r="V6711" s="5"/>
    </row>
    <row r="6712" spans="22:22" x14ac:dyDescent="0.2">
      <c r="V6712" s="5"/>
    </row>
    <row r="6713" spans="22:22" x14ac:dyDescent="0.2">
      <c r="V6713" s="5"/>
    </row>
    <row r="6714" spans="22:22" x14ac:dyDescent="0.2">
      <c r="V6714" s="5"/>
    </row>
    <row r="6715" spans="22:22" x14ac:dyDescent="0.2">
      <c r="V6715" s="5"/>
    </row>
    <row r="6716" spans="22:22" x14ac:dyDescent="0.2">
      <c r="V6716" s="5"/>
    </row>
    <row r="6717" spans="22:22" x14ac:dyDescent="0.2">
      <c r="V6717" s="5"/>
    </row>
    <row r="6718" spans="22:22" x14ac:dyDescent="0.2">
      <c r="V6718" s="5"/>
    </row>
    <row r="6719" spans="22:22" x14ac:dyDescent="0.2">
      <c r="V6719" s="5"/>
    </row>
    <row r="6720" spans="22:22" x14ac:dyDescent="0.2">
      <c r="V6720" s="5"/>
    </row>
    <row r="6721" spans="22:22" x14ac:dyDescent="0.2">
      <c r="V6721" s="5"/>
    </row>
    <row r="6722" spans="22:22" x14ac:dyDescent="0.2">
      <c r="V6722" s="5"/>
    </row>
    <row r="6723" spans="22:22" x14ac:dyDescent="0.2">
      <c r="V6723" s="5"/>
    </row>
    <row r="6724" spans="22:22" x14ac:dyDescent="0.2">
      <c r="V6724" s="5"/>
    </row>
    <row r="6725" spans="22:22" x14ac:dyDescent="0.2">
      <c r="V6725" s="5"/>
    </row>
    <row r="6726" spans="22:22" x14ac:dyDescent="0.2">
      <c r="V6726" s="5"/>
    </row>
    <row r="6727" spans="22:22" x14ac:dyDescent="0.2">
      <c r="V6727" s="5"/>
    </row>
    <row r="6728" spans="22:22" x14ac:dyDescent="0.2">
      <c r="V6728" s="5"/>
    </row>
    <row r="6729" spans="22:22" x14ac:dyDescent="0.2">
      <c r="V6729" s="5"/>
    </row>
    <row r="6730" spans="22:22" x14ac:dyDescent="0.2">
      <c r="V6730" s="5"/>
    </row>
    <row r="6731" spans="22:22" x14ac:dyDescent="0.2">
      <c r="V6731" s="5"/>
    </row>
    <row r="6732" spans="22:22" x14ac:dyDescent="0.2">
      <c r="V6732" s="5"/>
    </row>
    <row r="6733" spans="22:22" x14ac:dyDescent="0.2">
      <c r="V6733" s="5"/>
    </row>
    <row r="6734" spans="22:22" x14ac:dyDescent="0.2">
      <c r="V6734" s="5"/>
    </row>
    <row r="6735" spans="22:22" x14ac:dyDescent="0.2">
      <c r="V6735" s="5"/>
    </row>
    <row r="6736" spans="22:22" x14ac:dyDescent="0.2">
      <c r="V6736" s="5"/>
    </row>
    <row r="6737" spans="22:22" x14ac:dyDescent="0.2">
      <c r="V6737" s="5"/>
    </row>
    <row r="6738" spans="22:22" x14ac:dyDescent="0.2">
      <c r="V6738" s="5"/>
    </row>
    <row r="6739" spans="22:22" x14ac:dyDescent="0.2">
      <c r="V6739" s="5"/>
    </row>
    <row r="6740" spans="22:22" x14ac:dyDescent="0.2">
      <c r="V6740" s="5"/>
    </row>
    <row r="6741" spans="22:22" x14ac:dyDescent="0.2">
      <c r="V6741" s="5"/>
    </row>
    <row r="6742" spans="22:22" x14ac:dyDescent="0.2">
      <c r="V6742" s="5"/>
    </row>
    <row r="6743" spans="22:22" x14ac:dyDescent="0.2">
      <c r="V6743" s="5"/>
    </row>
    <row r="6744" spans="22:22" x14ac:dyDescent="0.2">
      <c r="V6744" s="5"/>
    </row>
    <row r="6745" spans="22:22" x14ac:dyDescent="0.2">
      <c r="V6745" s="5"/>
    </row>
    <row r="6746" spans="22:22" x14ac:dyDescent="0.2">
      <c r="V6746" s="5"/>
    </row>
    <row r="6747" spans="22:22" x14ac:dyDescent="0.2">
      <c r="V6747" s="5"/>
    </row>
    <row r="6748" spans="22:22" x14ac:dyDescent="0.2">
      <c r="V6748" s="5"/>
    </row>
    <row r="6749" spans="22:22" x14ac:dyDescent="0.2">
      <c r="V6749" s="5"/>
    </row>
    <row r="6750" spans="22:22" x14ac:dyDescent="0.2">
      <c r="V6750" s="5"/>
    </row>
    <row r="6751" spans="22:22" x14ac:dyDescent="0.2">
      <c r="V6751" s="5"/>
    </row>
    <row r="6752" spans="22:22" x14ac:dyDescent="0.2">
      <c r="V6752" s="5"/>
    </row>
    <row r="6753" spans="22:22" x14ac:dyDescent="0.2">
      <c r="V6753" s="5"/>
    </row>
    <row r="6754" spans="22:22" x14ac:dyDescent="0.2">
      <c r="V6754" s="5"/>
    </row>
    <row r="6755" spans="22:22" x14ac:dyDescent="0.2">
      <c r="V6755" s="5"/>
    </row>
    <row r="6756" spans="22:22" x14ac:dyDescent="0.2">
      <c r="V6756" s="5"/>
    </row>
    <row r="6757" spans="22:22" x14ac:dyDescent="0.2">
      <c r="V6757" s="5"/>
    </row>
    <row r="6758" spans="22:22" x14ac:dyDescent="0.2">
      <c r="V6758" s="5"/>
    </row>
    <row r="6759" spans="22:22" x14ac:dyDescent="0.2">
      <c r="V6759" s="5"/>
    </row>
    <row r="6760" spans="22:22" x14ac:dyDescent="0.2">
      <c r="V6760" s="5"/>
    </row>
    <row r="6761" spans="22:22" x14ac:dyDescent="0.2">
      <c r="V6761" s="5"/>
    </row>
    <row r="6762" spans="22:22" x14ac:dyDescent="0.2">
      <c r="V6762" s="5"/>
    </row>
    <row r="6763" spans="22:22" x14ac:dyDescent="0.2">
      <c r="V6763" s="5"/>
    </row>
    <row r="6764" spans="22:22" x14ac:dyDescent="0.2">
      <c r="V6764" s="5"/>
    </row>
    <row r="6765" spans="22:22" x14ac:dyDescent="0.2">
      <c r="V6765" s="5"/>
    </row>
    <row r="6766" spans="22:22" x14ac:dyDescent="0.2">
      <c r="V6766" s="5"/>
    </row>
    <row r="6767" spans="22:22" x14ac:dyDescent="0.2">
      <c r="V6767" s="5"/>
    </row>
    <row r="6768" spans="22:22" x14ac:dyDescent="0.2">
      <c r="V6768" s="5"/>
    </row>
    <row r="6769" spans="22:22" x14ac:dyDescent="0.2">
      <c r="V6769" s="5"/>
    </row>
    <row r="6770" spans="22:22" x14ac:dyDescent="0.2">
      <c r="V6770" s="5"/>
    </row>
    <row r="6771" spans="22:22" x14ac:dyDescent="0.2">
      <c r="V6771" s="5"/>
    </row>
    <row r="6772" spans="22:22" x14ac:dyDescent="0.2">
      <c r="V6772" s="5"/>
    </row>
    <row r="6773" spans="22:22" x14ac:dyDescent="0.2">
      <c r="V6773" s="5"/>
    </row>
    <row r="6774" spans="22:22" x14ac:dyDescent="0.2">
      <c r="V6774" s="5"/>
    </row>
    <row r="6775" spans="22:22" x14ac:dyDescent="0.2">
      <c r="V6775" s="5"/>
    </row>
    <row r="6776" spans="22:22" x14ac:dyDescent="0.2">
      <c r="V6776" s="5"/>
    </row>
    <row r="6777" spans="22:22" x14ac:dyDescent="0.2">
      <c r="V6777" s="5"/>
    </row>
    <row r="6778" spans="22:22" x14ac:dyDescent="0.2">
      <c r="V6778" s="5"/>
    </row>
    <row r="6779" spans="22:22" x14ac:dyDescent="0.2">
      <c r="V6779" s="5"/>
    </row>
    <row r="6780" spans="22:22" x14ac:dyDescent="0.2">
      <c r="V6780" s="5"/>
    </row>
    <row r="6781" spans="22:22" x14ac:dyDescent="0.2">
      <c r="V6781" s="5"/>
    </row>
    <row r="6782" spans="22:22" x14ac:dyDescent="0.2">
      <c r="V6782" s="5"/>
    </row>
    <row r="6783" spans="22:22" x14ac:dyDescent="0.2">
      <c r="V6783" s="5"/>
    </row>
    <row r="6784" spans="22:22" x14ac:dyDescent="0.2">
      <c r="V6784" s="5"/>
    </row>
    <row r="6785" spans="22:22" x14ac:dyDescent="0.2">
      <c r="V6785" s="5"/>
    </row>
    <row r="6786" spans="22:22" x14ac:dyDescent="0.2">
      <c r="V6786" s="5"/>
    </row>
    <row r="6787" spans="22:22" x14ac:dyDescent="0.2">
      <c r="V6787" s="5"/>
    </row>
    <row r="6788" spans="22:22" x14ac:dyDescent="0.2">
      <c r="V6788" s="5"/>
    </row>
    <row r="6789" spans="22:22" x14ac:dyDescent="0.2">
      <c r="V6789" s="5"/>
    </row>
    <row r="6790" spans="22:22" x14ac:dyDescent="0.2">
      <c r="V6790" s="5"/>
    </row>
    <row r="6791" spans="22:22" x14ac:dyDescent="0.2">
      <c r="V6791" s="5"/>
    </row>
    <row r="6792" spans="22:22" x14ac:dyDescent="0.2">
      <c r="V6792" s="5"/>
    </row>
    <row r="6793" spans="22:22" x14ac:dyDescent="0.2">
      <c r="V6793" s="5"/>
    </row>
    <row r="6794" spans="22:22" x14ac:dyDescent="0.2">
      <c r="V6794" s="5"/>
    </row>
    <row r="6795" spans="22:22" x14ac:dyDescent="0.2">
      <c r="V6795" s="5"/>
    </row>
    <row r="6796" spans="22:22" x14ac:dyDescent="0.2">
      <c r="V6796" s="5"/>
    </row>
    <row r="6797" spans="22:22" x14ac:dyDescent="0.2">
      <c r="V6797" s="5"/>
    </row>
    <row r="6798" spans="22:22" x14ac:dyDescent="0.2">
      <c r="V6798" s="5"/>
    </row>
    <row r="6799" spans="22:22" x14ac:dyDescent="0.2">
      <c r="V6799" s="5"/>
    </row>
    <row r="6800" spans="22:22" x14ac:dyDescent="0.2">
      <c r="V6800" s="5"/>
    </row>
    <row r="6801" spans="22:22" x14ac:dyDescent="0.2">
      <c r="V6801" s="5"/>
    </row>
    <row r="6802" spans="22:22" x14ac:dyDescent="0.2">
      <c r="V6802" s="5"/>
    </row>
    <row r="6803" spans="22:22" x14ac:dyDescent="0.2">
      <c r="V6803" s="5"/>
    </row>
    <row r="6804" spans="22:22" x14ac:dyDescent="0.2">
      <c r="V6804" s="5"/>
    </row>
    <row r="6805" spans="22:22" x14ac:dyDescent="0.2">
      <c r="V6805" s="5"/>
    </row>
    <row r="6806" spans="22:22" x14ac:dyDescent="0.2">
      <c r="V6806" s="5"/>
    </row>
    <row r="6807" spans="22:22" x14ac:dyDescent="0.2">
      <c r="V6807" s="5"/>
    </row>
    <row r="6808" spans="22:22" x14ac:dyDescent="0.2">
      <c r="V6808" s="5"/>
    </row>
    <row r="6809" spans="22:22" x14ac:dyDescent="0.2">
      <c r="V6809" s="5"/>
    </row>
    <row r="6810" spans="22:22" x14ac:dyDescent="0.2">
      <c r="V6810" s="5"/>
    </row>
    <row r="6811" spans="22:22" x14ac:dyDescent="0.2">
      <c r="V6811" s="5"/>
    </row>
    <row r="6812" spans="22:22" x14ac:dyDescent="0.2">
      <c r="V6812" s="5"/>
    </row>
    <row r="6813" spans="22:22" x14ac:dyDescent="0.2">
      <c r="V6813" s="5"/>
    </row>
    <row r="6814" spans="22:22" x14ac:dyDescent="0.2">
      <c r="V6814" s="5"/>
    </row>
    <row r="6815" spans="22:22" x14ac:dyDescent="0.2">
      <c r="V6815" s="5"/>
    </row>
    <row r="6816" spans="22:22" x14ac:dyDescent="0.2">
      <c r="V6816" s="5"/>
    </row>
    <row r="6817" spans="22:22" x14ac:dyDescent="0.2">
      <c r="V6817" s="5"/>
    </row>
    <row r="6818" spans="22:22" x14ac:dyDescent="0.2">
      <c r="V6818" s="5"/>
    </row>
    <row r="6819" spans="22:22" x14ac:dyDescent="0.2">
      <c r="V6819" s="5"/>
    </row>
    <row r="6820" spans="22:22" x14ac:dyDescent="0.2">
      <c r="V6820" s="5"/>
    </row>
    <row r="6821" spans="22:22" x14ac:dyDescent="0.2">
      <c r="V6821" s="5"/>
    </row>
    <row r="6822" spans="22:22" x14ac:dyDescent="0.2">
      <c r="V6822" s="5"/>
    </row>
    <row r="6823" spans="22:22" x14ac:dyDescent="0.2">
      <c r="V6823" s="5"/>
    </row>
    <row r="6824" spans="22:22" x14ac:dyDescent="0.2">
      <c r="V6824" s="5"/>
    </row>
    <row r="6825" spans="22:22" x14ac:dyDescent="0.2">
      <c r="V6825" s="5"/>
    </row>
    <row r="6826" spans="22:22" x14ac:dyDescent="0.2">
      <c r="V6826" s="5"/>
    </row>
    <row r="6827" spans="22:22" x14ac:dyDescent="0.2">
      <c r="V6827" s="5"/>
    </row>
    <row r="6828" spans="22:22" x14ac:dyDescent="0.2">
      <c r="V6828" s="5"/>
    </row>
    <row r="6829" spans="22:22" x14ac:dyDescent="0.2">
      <c r="V6829" s="5"/>
    </row>
    <row r="6830" spans="22:22" x14ac:dyDescent="0.2">
      <c r="V6830" s="5"/>
    </row>
    <row r="6831" spans="22:22" x14ac:dyDescent="0.2">
      <c r="V6831" s="5"/>
    </row>
    <row r="6832" spans="22:22" x14ac:dyDescent="0.2">
      <c r="V6832" s="5"/>
    </row>
    <row r="6833" spans="22:22" x14ac:dyDescent="0.2">
      <c r="V6833" s="5"/>
    </row>
    <row r="6834" spans="22:22" x14ac:dyDescent="0.2">
      <c r="V6834" s="5"/>
    </row>
    <row r="6835" spans="22:22" x14ac:dyDescent="0.2">
      <c r="V6835" s="5"/>
    </row>
    <row r="6836" spans="22:22" x14ac:dyDescent="0.2">
      <c r="V6836" s="5"/>
    </row>
    <row r="6837" spans="22:22" x14ac:dyDescent="0.2">
      <c r="V6837" s="5"/>
    </row>
    <row r="6838" spans="22:22" x14ac:dyDescent="0.2">
      <c r="V6838" s="5"/>
    </row>
    <row r="6839" spans="22:22" x14ac:dyDescent="0.2">
      <c r="V6839" s="5"/>
    </row>
    <row r="6840" spans="22:22" x14ac:dyDescent="0.2">
      <c r="V6840" s="5"/>
    </row>
    <row r="6841" spans="22:22" x14ac:dyDescent="0.2">
      <c r="V6841" s="5"/>
    </row>
    <row r="6842" spans="22:22" x14ac:dyDescent="0.2">
      <c r="V6842" s="5"/>
    </row>
    <row r="6843" spans="22:22" x14ac:dyDescent="0.2">
      <c r="V6843" s="5"/>
    </row>
    <row r="6844" spans="22:22" x14ac:dyDescent="0.2">
      <c r="V6844" s="5"/>
    </row>
    <row r="6845" spans="22:22" x14ac:dyDescent="0.2">
      <c r="V6845" s="5"/>
    </row>
    <row r="6846" spans="22:22" x14ac:dyDescent="0.2">
      <c r="V6846" s="5"/>
    </row>
    <row r="6847" spans="22:22" x14ac:dyDescent="0.2">
      <c r="V6847" s="5"/>
    </row>
    <row r="6848" spans="22:22" x14ac:dyDescent="0.2">
      <c r="V6848" s="5"/>
    </row>
    <row r="6849" spans="22:22" x14ac:dyDescent="0.2">
      <c r="V6849" s="5"/>
    </row>
    <row r="6850" spans="22:22" x14ac:dyDescent="0.2">
      <c r="V6850" s="5"/>
    </row>
    <row r="6851" spans="22:22" x14ac:dyDescent="0.2">
      <c r="V6851" s="5"/>
    </row>
    <row r="6852" spans="22:22" x14ac:dyDescent="0.2">
      <c r="V6852" s="5"/>
    </row>
    <row r="6853" spans="22:22" x14ac:dyDescent="0.2">
      <c r="V6853" s="5"/>
    </row>
    <row r="6854" spans="22:22" x14ac:dyDescent="0.2">
      <c r="V6854" s="5"/>
    </row>
    <row r="6855" spans="22:22" x14ac:dyDescent="0.2">
      <c r="V6855" s="5"/>
    </row>
    <row r="6856" spans="22:22" x14ac:dyDescent="0.2">
      <c r="V6856" s="5"/>
    </row>
    <row r="6857" spans="22:22" x14ac:dyDescent="0.2">
      <c r="V6857" s="5"/>
    </row>
    <row r="6858" spans="22:22" x14ac:dyDescent="0.2">
      <c r="V6858" s="5"/>
    </row>
    <row r="6859" spans="22:22" x14ac:dyDescent="0.2">
      <c r="V6859" s="5"/>
    </row>
    <row r="6860" spans="22:22" x14ac:dyDescent="0.2">
      <c r="V6860" s="5"/>
    </row>
    <row r="6861" spans="22:22" x14ac:dyDescent="0.2">
      <c r="V6861" s="5"/>
    </row>
    <row r="6862" spans="22:22" x14ac:dyDescent="0.2">
      <c r="V6862" s="5"/>
    </row>
    <row r="6863" spans="22:22" x14ac:dyDescent="0.2">
      <c r="V6863" s="5"/>
    </row>
    <row r="6864" spans="22:22" x14ac:dyDescent="0.2">
      <c r="V6864" s="5"/>
    </row>
    <row r="6865" spans="22:22" x14ac:dyDescent="0.2">
      <c r="V6865" s="5"/>
    </row>
    <row r="6866" spans="22:22" x14ac:dyDescent="0.2">
      <c r="V6866" s="5"/>
    </row>
    <row r="6867" spans="22:22" x14ac:dyDescent="0.2">
      <c r="V6867" s="5"/>
    </row>
    <row r="6868" spans="22:22" x14ac:dyDescent="0.2">
      <c r="V6868" s="5"/>
    </row>
    <row r="6869" spans="22:22" x14ac:dyDescent="0.2">
      <c r="V6869" s="5"/>
    </row>
    <row r="6870" spans="22:22" x14ac:dyDescent="0.2">
      <c r="V6870" s="5"/>
    </row>
    <row r="6871" spans="22:22" x14ac:dyDescent="0.2">
      <c r="V6871" s="5"/>
    </row>
    <row r="6872" spans="22:22" x14ac:dyDescent="0.2">
      <c r="V6872" s="5"/>
    </row>
    <row r="6873" spans="22:22" x14ac:dyDescent="0.2">
      <c r="V6873" s="5"/>
    </row>
    <row r="6874" spans="22:22" x14ac:dyDescent="0.2">
      <c r="V6874" s="5"/>
    </row>
    <row r="6875" spans="22:22" x14ac:dyDescent="0.2">
      <c r="V6875" s="5"/>
    </row>
    <row r="6876" spans="22:22" x14ac:dyDescent="0.2">
      <c r="V6876" s="5"/>
    </row>
    <row r="6877" spans="22:22" x14ac:dyDescent="0.2">
      <c r="V6877" s="5"/>
    </row>
    <row r="6878" spans="22:22" x14ac:dyDescent="0.2">
      <c r="V6878" s="5"/>
    </row>
    <row r="6879" spans="22:22" x14ac:dyDescent="0.2">
      <c r="V6879" s="5"/>
    </row>
    <row r="6880" spans="22:22" x14ac:dyDescent="0.2">
      <c r="V6880" s="5"/>
    </row>
    <row r="6881" spans="22:22" x14ac:dyDescent="0.2">
      <c r="V6881" s="5"/>
    </row>
    <row r="6882" spans="22:22" x14ac:dyDescent="0.2">
      <c r="V6882" s="5"/>
    </row>
    <row r="6883" spans="22:22" x14ac:dyDescent="0.2">
      <c r="V6883" s="5"/>
    </row>
    <row r="6884" spans="22:22" x14ac:dyDescent="0.2">
      <c r="V6884" s="5"/>
    </row>
    <row r="6885" spans="22:22" x14ac:dyDescent="0.2">
      <c r="V6885" s="5"/>
    </row>
    <row r="6886" spans="22:22" x14ac:dyDescent="0.2">
      <c r="V6886" s="5"/>
    </row>
    <row r="6887" spans="22:22" x14ac:dyDescent="0.2">
      <c r="V6887" s="5"/>
    </row>
    <row r="6888" spans="22:22" x14ac:dyDescent="0.2">
      <c r="V6888" s="5"/>
    </row>
    <row r="6889" spans="22:22" x14ac:dyDescent="0.2">
      <c r="V6889" s="5"/>
    </row>
    <row r="6890" spans="22:22" x14ac:dyDescent="0.2">
      <c r="V6890" s="5"/>
    </row>
    <row r="6891" spans="22:22" x14ac:dyDescent="0.2">
      <c r="V6891" s="5"/>
    </row>
    <row r="6892" spans="22:22" x14ac:dyDescent="0.2">
      <c r="V6892" s="5"/>
    </row>
    <row r="6893" spans="22:22" x14ac:dyDescent="0.2">
      <c r="V6893" s="5"/>
    </row>
    <row r="6894" spans="22:22" x14ac:dyDescent="0.2">
      <c r="V6894" s="5"/>
    </row>
    <row r="6895" spans="22:22" x14ac:dyDescent="0.2">
      <c r="V6895" s="5"/>
    </row>
    <row r="6896" spans="22:22" x14ac:dyDescent="0.2">
      <c r="V6896" s="5"/>
    </row>
    <row r="6897" spans="22:22" x14ac:dyDescent="0.2">
      <c r="V6897" s="5"/>
    </row>
    <row r="6898" spans="22:22" x14ac:dyDescent="0.2">
      <c r="V6898" s="5"/>
    </row>
    <row r="6899" spans="22:22" x14ac:dyDescent="0.2">
      <c r="V6899" s="5"/>
    </row>
    <row r="6900" spans="22:22" x14ac:dyDescent="0.2">
      <c r="V6900" s="5"/>
    </row>
    <row r="6901" spans="22:22" x14ac:dyDescent="0.2">
      <c r="V6901" s="5"/>
    </row>
    <row r="6902" spans="22:22" x14ac:dyDescent="0.2">
      <c r="V6902" s="5"/>
    </row>
    <row r="6903" spans="22:22" x14ac:dyDescent="0.2">
      <c r="V6903" s="5"/>
    </row>
    <row r="6904" spans="22:22" x14ac:dyDescent="0.2">
      <c r="V6904" s="5"/>
    </row>
    <row r="6905" spans="22:22" x14ac:dyDescent="0.2">
      <c r="V6905" s="5"/>
    </row>
    <row r="6906" spans="22:22" x14ac:dyDescent="0.2">
      <c r="V6906" s="5"/>
    </row>
    <row r="6907" spans="22:22" x14ac:dyDescent="0.2">
      <c r="V6907" s="5"/>
    </row>
    <row r="6908" spans="22:22" x14ac:dyDescent="0.2">
      <c r="V6908" s="5"/>
    </row>
    <row r="6909" spans="22:22" x14ac:dyDescent="0.2">
      <c r="V6909" s="5"/>
    </row>
    <row r="6910" spans="22:22" x14ac:dyDescent="0.2">
      <c r="V6910" s="5"/>
    </row>
    <row r="6911" spans="22:22" x14ac:dyDescent="0.2">
      <c r="V6911" s="5"/>
    </row>
    <row r="6912" spans="22:22" x14ac:dyDescent="0.2">
      <c r="V6912" s="5"/>
    </row>
    <row r="6913" spans="22:22" x14ac:dyDescent="0.2">
      <c r="V6913" s="5"/>
    </row>
    <row r="6914" spans="22:22" x14ac:dyDescent="0.2">
      <c r="V6914" s="5"/>
    </row>
    <row r="6915" spans="22:22" x14ac:dyDescent="0.2">
      <c r="V6915" s="5"/>
    </row>
    <row r="6916" spans="22:22" x14ac:dyDescent="0.2">
      <c r="V6916" s="5"/>
    </row>
    <row r="6917" spans="22:22" x14ac:dyDescent="0.2">
      <c r="V6917" s="5"/>
    </row>
    <row r="6918" spans="22:22" x14ac:dyDescent="0.2">
      <c r="V6918" s="5"/>
    </row>
    <row r="6919" spans="22:22" x14ac:dyDescent="0.2">
      <c r="V6919" s="5"/>
    </row>
    <row r="6920" spans="22:22" x14ac:dyDescent="0.2">
      <c r="V6920" s="5"/>
    </row>
    <row r="6921" spans="22:22" x14ac:dyDescent="0.2">
      <c r="V6921" s="5"/>
    </row>
    <row r="6922" spans="22:22" x14ac:dyDescent="0.2">
      <c r="V6922" s="5"/>
    </row>
    <row r="6923" spans="22:22" x14ac:dyDescent="0.2">
      <c r="V6923" s="5"/>
    </row>
    <row r="6924" spans="22:22" x14ac:dyDescent="0.2">
      <c r="V6924" s="5"/>
    </row>
    <row r="6925" spans="22:22" x14ac:dyDescent="0.2">
      <c r="V6925" s="5"/>
    </row>
    <row r="6926" spans="22:22" x14ac:dyDescent="0.2">
      <c r="V6926" s="5"/>
    </row>
    <row r="6927" spans="22:22" x14ac:dyDescent="0.2">
      <c r="V6927" s="5"/>
    </row>
    <row r="6928" spans="22:22" x14ac:dyDescent="0.2">
      <c r="V6928" s="5"/>
    </row>
    <row r="6929" spans="22:22" x14ac:dyDescent="0.2">
      <c r="V6929" s="5"/>
    </row>
    <row r="6930" spans="22:22" x14ac:dyDescent="0.2">
      <c r="V6930" s="5"/>
    </row>
    <row r="6931" spans="22:22" x14ac:dyDescent="0.2">
      <c r="V6931" s="5"/>
    </row>
    <row r="6932" spans="22:22" x14ac:dyDescent="0.2">
      <c r="V6932" s="5"/>
    </row>
    <row r="6933" spans="22:22" x14ac:dyDescent="0.2">
      <c r="V6933" s="5"/>
    </row>
    <row r="6934" spans="22:22" x14ac:dyDescent="0.2">
      <c r="V6934" s="5"/>
    </row>
    <row r="6935" spans="22:22" x14ac:dyDescent="0.2">
      <c r="V6935" s="5"/>
    </row>
    <row r="6936" spans="22:22" x14ac:dyDescent="0.2">
      <c r="V6936" s="5"/>
    </row>
    <row r="6937" spans="22:22" x14ac:dyDescent="0.2">
      <c r="V6937" s="5"/>
    </row>
    <row r="6938" spans="22:22" x14ac:dyDescent="0.2">
      <c r="V6938" s="5"/>
    </row>
    <row r="6939" spans="22:22" x14ac:dyDescent="0.2">
      <c r="V6939" s="5"/>
    </row>
    <row r="6940" spans="22:22" x14ac:dyDescent="0.2">
      <c r="V6940" s="5"/>
    </row>
    <row r="6941" spans="22:22" x14ac:dyDescent="0.2">
      <c r="V6941" s="5"/>
    </row>
    <row r="6942" spans="22:22" x14ac:dyDescent="0.2">
      <c r="V6942" s="5"/>
    </row>
    <row r="6943" spans="22:22" x14ac:dyDescent="0.2">
      <c r="V6943" s="5"/>
    </row>
    <row r="6944" spans="22:22" x14ac:dyDescent="0.2">
      <c r="V6944" s="5"/>
    </row>
    <row r="6945" spans="22:22" x14ac:dyDescent="0.2">
      <c r="V6945" s="5"/>
    </row>
    <row r="6946" spans="22:22" x14ac:dyDescent="0.2">
      <c r="V6946" s="5"/>
    </row>
    <row r="6947" spans="22:22" x14ac:dyDescent="0.2">
      <c r="V6947" s="5"/>
    </row>
    <row r="6948" spans="22:22" x14ac:dyDescent="0.2">
      <c r="V6948" s="5"/>
    </row>
    <row r="6949" spans="22:22" x14ac:dyDescent="0.2">
      <c r="V6949" s="5"/>
    </row>
    <row r="6950" spans="22:22" x14ac:dyDescent="0.2">
      <c r="V6950" s="5"/>
    </row>
    <row r="6951" spans="22:22" x14ac:dyDescent="0.2">
      <c r="V6951" s="5"/>
    </row>
    <row r="6952" spans="22:22" x14ac:dyDescent="0.2">
      <c r="V6952" s="5"/>
    </row>
    <row r="6953" spans="22:22" x14ac:dyDescent="0.2">
      <c r="V6953" s="5"/>
    </row>
    <row r="6954" spans="22:22" x14ac:dyDescent="0.2">
      <c r="V6954" s="5"/>
    </row>
    <row r="6955" spans="22:22" x14ac:dyDescent="0.2">
      <c r="V6955" s="5"/>
    </row>
    <row r="6956" spans="22:22" x14ac:dyDescent="0.2">
      <c r="V6956" s="5"/>
    </row>
    <row r="6957" spans="22:22" x14ac:dyDescent="0.2">
      <c r="V6957" s="5"/>
    </row>
    <row r="6958" spans="22:22" x14ac:dyDescent="0.2">
      <c r="V6958" s="5"/>
    </row>
    <row r="6959" spans="22:22" x14ac:dyDescent="0.2">
      <c r="V6959" s="5"/>
    </row>
    <row r="6960" spans="22:22" x14ac:dyDescent="0.2">
      <c r="V6960" s="5"/>
    </row>
    <row r="6961" spans="22:22" x14ac:dyDescent="0.2">
      <c r="V6961" s="5"/>
    </row>
    <row r="6962" spans="22:22" x14ac:dyDescent="0.2">
      <c r="V6962" s="5"/>
    </row>
    <row r="6963" spans="22:22" x14ac:dyDescent="0.2">
      <c r="V6963" s="5"/>
    </row>
    <row r="6964" spans="22:22" x14ac:dyDescent="0.2">
      <c r="V6964" s="5"/>
    </row>
    <row r="6965" spans="22:22" x14ac:dyDescent="0.2">
      <c r="V6965" s="5"/>
    </row>
    <row r="6966" spans="22:22" x14ac:dyDescent="0.2">
      <c r="V6966" s="5"/>
    </row>
    <row r="6967" spans="22:22" x14ac:dyDescent="0.2">
      <c r="V6967" s="5"/>
    </row>
    <row r="6968" spans="22:22" x14ac:dyDescent="0.2">
      <c r="V6968" s="5"/>
    </row>
    <row r="6969" spans="22:22" x14ac:dyDescent="0.2">
      <c r="V6969" s="5"/>
    </row>
    <row r="6970" spans="22:22" x14ac:dyDescent="0.2">
      <c r="V6970" s="5"/>
    </row>
    <row r="6971" spans="22:22" x14ac:dyDescent="0.2">
      <c r="V6971" s="5"/>
    </row>
    <row r="6972" spans="22:22" x14ac:dyDescent="0.2">
      <c r="V6972" s="5"/>
    </row>
    <row r="6973" spans="22:22" x14ac:dyDescent="0.2">
      <c r="V6973" s="5"/>
    </row>
    <row r="6974" spans="22:22" x14ac:dyDescent="0.2">
      <c r="V6974" s="5"/>
    </row>
    <row r="6975" spans="22:22" x14ac:dyDescent="0.2">
      <c r="V6975" s="5"/>
    </row>
    <row r="6976" spans="22:22" x14ac:dyDescent="0.2">
      <c r="V6976" s="5"/>
    </row>
    <row r="6977" spans="22:22" x14ac:dyDescent="0.2">
      <c r="V6977" s="5"/>
    </row>
    <row r="6978" spans="22:22" x14ac:dyDescent="0.2">
      <c r="V6978" s="5"/>
    </row>
    <row r="6979" spans="22:22" x14ac:dyDescent="0.2">
      <c r="V6979" s="5"/>
    </row>
    <row r="6980" spans="22:22" x14ac:dyDescent="0.2">
      <c r="V6980" s="5"/>
    </row>
    <row r="6981" spans="22:22" x14ac:dyDescent="0.2">
      <c r="V6981" s="5"/>
    </row>
    <row r="6982" spans="22:22" x14ac:dyDescent="0.2">
      <c r="V6982" s="5"/>
    </row>
    <row r="6983" spans="22:22" x14ac:dyDescent="0.2">
      <c r="V6983" s="5"/>
    </row>
    <row r="6984" spans="22:22" x14ac:dyDescent="0.2">
      <c r="V6984" s="5"/>
    </row>
    <row r="6985" spans="22:22" x14ac:dyDescent="0.2">
      <c r="V6985" s="5"/>
    </row>
    <row r="6986" spans="22:22" x14ac:dyDescent="0.2">
      <c r="V6986" s="5"/>
    </row>
    <row r="6987" spans="22:22" x14ac:dyDescent="0.2">
      <c r="V6987" s="5"/>
    </row>
    <row r="6988" spans="22:22" x14ac:dyDescent="0.2">
      <c r="V6988" s="5"/>
    </row>
    <row r="6989" spans="22:22" x14ac:dyDescent="0.2">
      <c r="V6989" s="5"/>
    </row>
    <row r="6990" spans="22:22" x14ac:dyDescent="0.2">
      <c r="V6990" s="5"/>
    </row>
    <row r="6991" spans="22:22" x14ac:dyDescent="0.2">
      <c r="V6991" s="5"/>
    </row>
    <row r="6992" spans="22:22" x14ac:dyDescent="0.2">
      <c r="V6992" s="5"/>
    </row>
    <row r="6993" spans="22:22" x14ac:dyDescent="0.2">
      <c r="V6993" s="5"/>
    </row>
    <row r="6994" spans="22:22" x14ac:dyDescent="0.2">
      <c r="V6994" s="5"/>
    </row>
    <row r="6995" spans="22:22" x14ac:dyDescent="0.2">
      <c r="V6995" s="5"/>
    </row>
    <row r="6996" spans="22:22" x14ac:dyDescent="0.2">
      <c r="V6996" s="5"/>
    </row>
    <row r="6997" spans="22:22" x14ac:dyDescent="0.2">
      <c r="V6997" s="5"/>
    </row>
    <row r="6998" spans="22:22" x14ac:dyDescent="0.2">
      <c r="V6998" s="5"/>
    </row>
    <row r="6999" spans="22:22" x14ac:dyDescent="0.2">
      <c r="V6999" s="5"/>
    </row>
    <row r="7000" spans="22:22" x14ac:dyDescent="0.2">
      <c r="V7000" s="5"/>
    </row>
    <row r="7001" spans="22:22" x14ac:dyDescent="0.2">
      <c r="V7001" s="5"/>
    </row>
    <row r="7002" spans="22:22" x14ac:dyDescent="0.2">
      <c r="V7002" s="5"/>
    </row>
    <row r="7003" spans="22:22" x14ac:dyDescent="0.2">
      <c r="V7003" s="5"/>
    </row>
    <row r="7004" spans="22:22" x14ac:dyDescent="0.2">
      <c r="V7004" s="5"/>
    </row>
    <row r="7005" spans="22:22" x14ac:dyDescent="0.2">
      <c r="V7005" s="5"/>
    </row>
    <row r="7006" spans="22:22" x14ac:dyDescent="0.2">
      <c r="V7006" s="5"/>
    </row>
    <row r="7007" spans="22:22" x14ac:dyDescent="0.2">
      <c r="V7007" s="5"/>
    </row>
    <row r="7008" spans="22:22" x14ac:dyDescent="0.2">
      <c r="V7008" s="5"/>
    </row>
    <row r="7009" spans="22:22" x14ac:dyDescent="0.2">
      <c r="V7009" s="5"/>
    </row>
    <row r="7010" spans="22:22" x14ac:dyDescent="0.2">
      <c r="V7010" s="5"/>
    </row>
    <row r="7011" spans="22:22" x14ac:dyDescent="0.2">
      <c r="V7011" s="5"/>
    </row>
    <row r="7012" spans="22:22" x14ac:dyDescent="0.2">
      <c r="V7012" s="5"/>
    </row>
    <row r="7013" spans="22:22" x14ac:dyDescent="0.2">
      <c r="V7013" s="5"/>
    </row>
    <row r="7014" spans="22:22" x14ac:dyDescent="0.2">
      <c r="V7014" s="5"/>
    </row>
    <row r="7015" spans="22:22" x14ac:dyDescent="0.2">
      <c r="V7015" s="5"/>
    </row>
    <row r="7016" spans="22:22" x14ac:dyDescent="0.2">
      <c r="V7016" s="5"/>
    </row>
    <row r="7017" spans="22:22" x14ac:dyDescent="0.2">
      <c r="V7017" s="5"/>
    </row>
    <row r="7018" spans="22:22" x14ac:dyDescent="0.2">
      <c r="V7018" s="5"/>
    </row>
    <row r="7019" spans="22:22" x14ac:dyDescent="0.2">
      <c r="V7019" s="5"/>
    </row>
    <row r="7020" spans="22:22" x14ac:dyDescent="0.2">
      <c r="V7020" s="5"/>
    </row>
    <row r="7021" spans="22:22" x14ac:dyDescent="0.2">
      <c r="V7021" s="5"/>
    </row>
    <row r="7022" spans="22:22" x14ac:dyDescent="0.2">
      <c r="V7022" s="5"/>
    </row>
    <row r="7023" spans="22:22" x14ac:dyDescent="0.2">
      <c r="V7023" s="5"/>
    </row>
    <row r="7024" spans="22:22" x14ac:dyDescent="0.2">
      <c r="V7024" s="5"/>
    </row>
    <row r="7025" spans="22:22" x14ac:dyDescent="0.2">
      <c r="V7025" s="5"/>
    </row>
    <row r="7026" spans="22:22" x14ac:dyDescent="0.2">
      <c r="V7026" s="5"/>
    </row>
    <row r="7027" spans="22:22" x14ac:dyDescent="0.2">
      <c r="V7027" s="5"/>
    </row>
    <row r="7028" spans="22:22" x14ac:dyDescent="0.2">
      <c r="V7028" s="5"/>
    </row>
    <row r="7029" spans="22:22" x14ac:dyDescent="0.2">
      <c r="V7029" s="5"/>
    </row>
    <row r="7030" spans="22:22" x14ac:dyDescent="0.2">
      <c r="V7030" s="5"/>
    </row>
    <row r="7031" spans="22:22" x14ac:dyDescent="0.2">
      <c r="V7031" s="5"/>
    </row>
    <row r="7032" spans="22:22" x14ac:dyDescent="0.2">
      <c r="V7032" s="5"/>
    </row>
    <row r="7033" spans="22:22" x14ac:dyDescent="0.2">
      <c r="V7033" s="5"/>
    </row>
    <row r="7034" spans="22:22" x14ac:dyDescent="0.2">
      <c r="V7034" s="5"/>
    </row>
    <row r="7035" spans="22:22" x14ac:dyDescent="0.2">
      <c r="V7035" s="5"/>
    </row>
    <row r="7036" spans="22:22" x14ac:dyDescent="0.2">
      <c r="V7036" s="5"/>
    </row>
    <row r="7037" spans="22:22" x14ac:dyDescent="0.2">
      <c r="V7037" s="5"/>
    </row>
    <row r="7038" spans="22:22" x14ac:dyDescent="0.2">
      <c r="V7038" s="5"/>
    </row>
    <row r="7039" spans="22:22" x14ac:dyDescent="0.2">
      <c r="V7039" s="5"/>
    </row>
    <row r="7040" spans="22:22" x14ac:dyDescent="0.2">
      <c r="V7040" s="5"/>
    </row>
    <row r="7041" spans="22:22" x14ac:dyDescent="0.2">
      <c r="V7041" s="5"/>
    </row>
    <row r="7042" spans="22:22" x14ac:dyDescent="0.2">
      <c r="V7042" s="5"/>
    </row>
    <row r="7043" spans="22:22" x14ac:dyDescent="0.2">
      <c r="V7043" s="5"/>
    </row>
    <row r="7044" spans="22:22" x14ac:dyDescent="0.2">
      <c r="V7044" s="5"/>
    </row>
    <row r="7045" spans="22:22" x14ac:dyDescent="0.2">
      <c r="V7045" s="5"/>
    </row>
    <row r="7046" spans="22:22" x14ac:dyDescent="0.2">
      <c r="V7046" s="5"/>
    </row>
    <row r="7047" spans="22:22" x14ac:dyDescent="0.2">
      <c r="V7047" s="5"/>
    </row>
    <row r="7048" spans="22:22" x14ac:dyDescent="0.2">
      <c r="V7048" s="5"/>
    </row>
    <row r="7049" spans="22:22" x14ac:dyDescent="0.2">
      <c r="V7049" s="5"/>
    </row>
    <row r="7050" spans="22:22" x14ac:dyDescent="0.2">
      <c r="V7050" s="5"/>
    </row>
    <row r="7051" spans="22:22" x14ac:dyDescent="0.2">
      <c r="V7051" s="5"/>
    </row>
    <row r="7052" spans="22:22" x14ac:dyDescent="0.2">
      <c r="V7052" s="5"/>
    </row>
    <row r="7053" spans="22:22" x14ac:dyDescent="0.2">
      <c r="V7053" s="5"/>
    </row>
    <row r="7054" spans="22:22" x14ac:dyDescent="0.2">
      <c r="V7054" s="5"/>
    </row>
    <row r="7055" spans="22:22" x14ac:dyDescent="0.2">
      <c r="V7055" s="5"/>
    </row>
    <row r="7056" spans="22:22" x14ac:dyDescent="0.2">
      <c r="V7056" s="5"/>
    </row>
    <row r="7057" spans="22:22" x14ac:dyDescent="0.2">
      <c r="V7057" s="5"/>
    </row>
    <row r="7058" spans="22:22" x14ac:dyDescent="0.2">
      <c r="V7058" s="5"/>
    </row>
    <row r="7059" spans="22:22" x14ac:dyDescent="0.2">
      <c r="V7059" s="5"/>
    </row>
    <row r="7060" spans="22:22" x14ac:dyDescent="0.2">
      <c r="V7060" s="5"/>
    </row>
    <row r="7061" spans="22:22" x14ac:dyDescent="0.2">
      <c r="V7061" s="5"/>
    </row>
    <row r="7062" spans="22:22" x14ac:dyDescent="0.2">
      <c r="V7062" s="5"/>
    </row>
    <row r="7063" spans="22:22" x14ac:dyDescent="0.2">
      <c r="V7063" s="5"/>
    </row>
    <row r="7064" spans="22:22" x14ac:dyDescent="0.2">
      <c r="V7064" s="5"/>
    </row>
    <row r="7065" spans="22:22" x14ac:dyDescent="0.2">
      <c r="V7065" s="5"/>
    </row>
    <row r="7066" spans="22:22" x14ac:dyDescent="0.2">
      <c r="V7066" s="5"/>
    </row>
    <row r="7067" spans="22:22" x14ac:dyDescent="0.2">
      <c r="V7067" s="5"/>
    </row>
    <row r="7068" spans="22:22" x14ac:dyDescent="0.2">
      <c r="V7068" s="5"/>
    </row>
    <row r="7069" spans="22:22" x14ac:dyDescent="0.2">
      <c r="V7069" s="5"/>
    </row>
    <row r="7070" spans="22:22" x14ac:dyDescent="0.2">
      <c r="V7070" s="5"/>
    </row>
    <row r="7071" spans="22:22" x14ac:dyDescent="0.2">
      <c r="V7071" s="5"/>
    </row>
    <row r="7072" spans="22:22" x14ac:dyDescent="0.2">
      <c r="V7072" s="5"/>
    </row>
    <row r="7073" spans="22:22" x14ac:dyDescent="0.2">
      <c r="V7073" s="5"/>
    </row>
    <row r="7074" spans="22:22" x14ac:dyDescent="0.2">
      <c r="V7074" s="5"/>
    </row>
    <row r="7075" spans="22:22" x14ac:dyDescent="0.2">
      <c r="V7075" s="5"/>
    </row>
    <row r="7076" spans="22:22" x14ac:dyDescent="0.2">
      <c r="V7076" s="5"/>
    </row>
    <row r="7077" spans="22:22" x14ac:dyDescent="0.2">
      <c r="V7077" s="5"/>
    </row>
    <row r="7078" spans="22:22" x14ac:dyDescent="0.2">
      <c r="V7078" s="5"/>
    </row>
    <row r="7079" spans="22:22" x14ac:dyDescent="0.2">
      <c r="V7079" s="5"/>
    </row>
    <row r="7080" spans="22:22" x14ac:dyDescent="0.2">
      <c r="V7080" s="5"/>
    </row>
    <row r="7081" spans="22:22" x14ac:dyDescent="0.2">
      <c r="V7081" s="5"/>
    </row>
    <row r="7082" spans="22:22" x14ac:dyDescent="0.2">
      <c r="V7082" s="5"/>
    </row>
    <row r="7083" spans="22:22" x14ac:dyDescent="0.2">
      <c r="V7083" s="5"/>
    </row>
    <row r="7084" spans="22:22" x14ac:dyDescent="0.2">
      <c r="V7084" s="5"/>
    </row>
    <row r="7085" spans="22:22" x14ac:dyDescent="0.2">
      <c r="V7085" s="5"/>
    </row>
    <row r="7086" spans="22:22" x14ac:dyDescent="0.2">
      <c r="V7086" s="5"/>
    </row>
    <row r="7087" spans="22:22" x14ac:dyDescent="0.2">
      <c r="V7087" s="5"/>
    </row>
    <row r="7088" spans="22:22" x14ac:dyDescent="0.2">
      <c r="V7088" s="5"/>
    </row>
    <row r="7089" spans="22:22" x14ac:dyDescent="0.2">
      <c r="V7089" s="5"/>
    </row>
    <row r="7090" spans="22:22" x14ac:dyDescent="0.2">
      <c r="V7090" s="5"/>
    </row>
    <row r="7091" spans="22:22" x14ac:dyDescent="0.2">
      <c r="V7091" s="5"/>
    </row>
    <row r="7092" spans="22:22" x14ac:dyDescent="0.2">
      <c r="V7092" s="5"/>
    </row>
    <row r="7093" spans="22:22" x14ac:dyDescent="0.2">
      <c r="V7093" s="5"/>
    </row>
    <row r="7094" spans="22:22" x14ac:dyDescent="0.2">
      <c r="V7094" s="5"/>
    </row>
    <row r="7095" spans="22:22" x14ac:dyDescent="0.2">
      <c r="V7095" s="5"/>
    </row>
    <row r="7096" spans="22:22" x14ac:dyDescent="0.2">
      <c r="V7096" s="5"/>
    </row>
    <row r="7097" spans="22:22" x14ac:dyDescent="0.2">
      <c r="V7097" s="5"/>
    </row>
    <row r="7098" spans="22:22" x14ac:dyDescent="0.2">
      <c r="V7098" s="5"/>
    </row>
    <row r="7099" spans="22:22" x14ac:dyDescent="0.2">
      <c r="V7099" s="5"/>
    </row>
    <row r="7100" spans="22:22" x14ac:dyDescent="0.2">
      <c r="V7100" s="5"/>
    </row>
    <row r="7101" spans="22:22" x14ac:dyDescent="0.2">
      <c r="V7101" s="5"/>
    </row>
    <row r="7102" spans="22:22" x14ac:dyDescent="0.2">
      <c r="V7102" s="5"/>
    </row>
    <row r="7103" spans="22:22" x14ac:dyDescent="0.2">
      <c r="V7103" s="5"/>
    </row>
    <row r="7104" spans="22:22" x14ac:dyDescent="0.2">
      <c r="V7104" s="5"/>
    </row>
    <row r="7105" spans="22:22" x14ac:dyDescent="0.2">
      <c r="V7105" s="5"/>
    </row>
    <row r="7106" spans="22:22" x14ac:dyDescent="0.2">
      <c r="V7106" s="5"/>
    </row>
    <row r="7107" spans="22:22" x14ac:dyDescent="0.2">
      <c r="V7107" s="5"/>
    </row>
    <row r="7108" spans="22:22" x14ac:dyDescent="0.2">
      <c r="V7108" s="5"/>
    </row>
    <row r="7109" spans="22:22" x14ac:dyDescent="0.2">
      <c r="V7109" s="5"/>
    </row>
    <row r="7110" spans="22:22" x14ac:dyDescent="0.2">
      <c r="V7110" s="5"/>
    </row>
    <row r="7111" spans="22:22" x14ac:dyDescent="0.2">
      <c r="V7111" s="5"/>
    </row>
    <row r="7112" spans="22:22" x14ac:dyDescent="0.2">
      <c r="V7112" s="5"/>
    </row>
    <row r="7113" spans="22:22" x14ac:dyDescent="0.2">
      <c r="V7113" s="5"/>
    </row>
    <row r="7114" spans="22:22" x14ac:dyDescent="0.2">
      <c r="V7114" s="5"/>
    </row>
    <row r="7115" spans="22:22" x14ac:dyDescent="0.2">
      <c r="V7115" s="5"/>
    </row>
    <row r="7116" spans="22:22" x14ac:dyDescent="0.2">
      <c r="V7116" s="5"/>
    </row>
    <row r="7117" spans="22:22" x14ac:dyDescent="0.2">
      <c r="V7117" s="5"/>
    </row>
    <row r="7118" spans="22:22" x14ac:dyDescent="0.2">
      <c r="V7118" s="5"/>
    </row>
    <row r="7119" spans="22:22" x14ac:dyDescent="0.2">
      <c r="V7119" s="5"/>
    </row>
    <row r="7120" spans="22:22" x14ac:dyDescent="0.2">
      <c r="V7120" s="5"/>
    </row>
    <row r="7121" spans="22:22" x14ac:dyDescent="0.2">
      <c r="V7121" s="5"/>
    </row>
    <row r="7122" spans="22:22" x14ac:dyDescent="0.2">
      <c r="V7122" s="5"/>
    </row>
    <row r="7123" spans="22:22" x14ac:dyDescent="0.2">
      <c r="V7123" s="5"/>
    </row>
    <row r="7124" spans="22:22" x14ac:dyDescent="0.2">
      <c r="V7124" s="5"/>
    </row>
    <row r="7125" spans="22:22" x14ac:dyDescent="0.2">
      <c r="V7125" s="5"/>
    </row>
    <row r="7126" spans="22:22" x14ac:dyDescent="0.2">
      <c r="V7126" s="5"/>
    </row>
    <row r="7127" spans="22:22" x14ac:dyDescent="0.2">
      <c r="V7127" s="5"/>
    </row>
    <row r="7128" spans="22:22" x14ac:dyDescent="0.2">
      <c r="V7128" s="5"/>
    </row>
    <row r="7129" spans="22:22" x14ac:dyDescent="0.2">
      <c r="V7129" s="5"/>
    </row>
    <row r="7130" spans="22:22" x14ac:dyDescent="0.2">
      <c r="V7130" s="5"/>
    </row>
    <row r="7131" spans="22:22" x14ac:dyDescent="0.2">
      <c r="V7131" s="5"/>
    </row>
    <row r="7132" spans="22:22" x14ac:dyDescent="0.2">
      <c r="V7132" s="5"/>
    </row>
    <row r="7133" spans="22:22" x14ac:dyDescent="0.2">
      <c r="V7133" s="5"/>
    </row>
    <row r="7134" spans="22:22" x14ac:dyDescent="0.2">
      <c r="V7134" s="5"/>
    </row>
    <row r="7135" spans="22:22" x14ac:dyDescent="0.2">
      <c r="V7135" s="5"/>
    </row>
    <row r="7136" spans="22:22" x14ac:dyDescent="0.2">
      <c r="V7136" s="5"/>
    </row>
    <row r="7137" spans="22:22" x14ac:dyDescent="0.2">
      <c r="V7137" s="5"/>
    </row>
    <row r="7138" spans="22:22" x14ac:dyDescent="0.2">
      <c r="V7138" s="5"/>
    </row>
    <row r="7139" spans="22:22" x14ac:dyDescent="0.2">
      <c r="V7139" s="5"/>
    </row>
    <row r="7140" spans="22:22" x14ac:dyDescent="0.2">
      <c r="V7140" s="5"/>
    </row>
    <row r="7141" spans="22:22" x14ac:dyDescent="0.2">
      <c r="V7141" s="5"/>
    </row>
    <row r="7142" spans="22:22" x14ac:dyDescent="0.2">
      <c r="V7142" s="5"/>
    </row>
    <row r="7143" spans="22:22" x14ac:dyDescent="0.2">
      <c r="V7143" s="5"/>
    </row>
    <row r="7144" spans="22:22" x14ac:dyDescent="0.2">
      <c r="V7144" s="5"/>
    </row>
    <row r="7145" spans="22:22" x14ac:dyDescent="0.2">
      <c r="V7145" s="5"/>
    </row>
    <row r="7146" spans="22:22" x14ac:dyDescent="0.2">
      <c r="V7146" s="5"/>
    </row>
    <row r="7147" spans="22:22" x14ac:dyDescent="0.2">
      <c r="V7147" s="5"/>
    </row>
    <row r="7148" spans="22:22" x14ac:dyDescent="0.2">
      <c r="V7148" s="5"/>
    </row>
    <row r="7149" spans="22:22" x14ac:dyDescent="0.2">
      <c r="V7149" s="5"/>
    </row>
    <row r="7150" spans="22:22" x14ac:dyDescent="0.2">
      <c r="V7150" s="5"/>
    </row>
    <row r="7151" spans="22:22" x14ac:dyDescent="0.2">
      <c r="V7151" s="5"/>
    </row>
    <row r="7152" spans="22:22" x14ac:dyDescent="0.2">
      <c r="V7152" s="5"/>
    </row>
    <row r="7153" spans="22:22" x14ac:dyDescent="0.2">
      <c r="V7153" s="5"/>
    </row>
    <row r="7154" spans="22:22" x14ac:dyDescent="0.2">
      <c r="V7154" s="5"/>
    </row>
    <row r="7155" spans="22:22" x14ac:dyDescent="0.2">
      <c r="V7155" s="5"/>
    </row>
    <row r="7156" spans="22:22" x14ac:dyDescent="0.2">
      <c r="V7156" s="5"/>
    </row>
    <row r="7157" spans="22:22" x14ac:dyDescent="0.2">
      <c r="V7157" s="5"/>
    </row>
    <row r="7158" spans="22:22" x14ac:dyDescent="0.2">
      <c r="V7158" s="5"/>
    </row>
    <row r="7159" spans="22:22" x14ac:dyDescent="0.2">
      <c r="V7159" s="5"/>
    </row>
    <row r="7160" spans="22:22" x14ac:dyDescent="0.2">
      <c r="V7160" s="5"/>
    </row>
    <row r="7161" spans="22:22" x14ac:dyDescent="0.2">
      <c r="V7161" s="5"/>
    </row>
    <row r="7162" spans="22:22" x14ac:dyDescent="0.2">
      <c r="V7162" s="5"/>
    </row>
    <row r="7163" spans="22:22" x14ac:dyDescent="0.2">
      <c r="V7163" s="5"/>
    </row>
    <row r="7164" spans="22:22" x14ac:dyDescent="0.2">
      <c r="V7164" s="5"/>
    </row>
    <row r="7165" spans="22:22" x14ac:dyDescent="0.2">
      <c r="V7165" s="5"/>
    </row>
    <row r="7166" spans="22:22" x14ac:dyDescent="0.2">
      <c r="V7166" s="5"/>
    </row>
    <row r="7167" spans="22:22" x14ac:dyDescent="0.2">
      <c r="V7167" s="5"/>
    </row>
    <row r="7168" spans="22:22" x14ac:dyDescent="0.2">
      <c r="V7168" s="5"/>
    </row>
    <row r="7169" spans="22:22" x14ac:dyDescent="0.2">
      <c r="V7169" s="5"/>
    </row>
    <row r="7170" spans="22:22" x14ac:dyDescent="0.2">
      <c r="V7170" s="5"/>
    </row>
    <row r="7171" spans="22:22" x14ac:dyDescent="0.2">
      <c r="V7171" s="5"/>
    </row>
    <row r="7172" spans="22:22" x14ac:dyDescent="0.2">
      <c r="V7172" s="5"/>
    </row>
    <row r="7173" spans="22:22" x14ac:dyDescent="0.2">
      <c r="V7173" s="5"/>
    </row>
    <row r="7174" spans="22:22" x14ac:dyDescent="0.2">
      <c r="V7174" s="5"/>
    </row>
    <row r="7175" spans="22:22" x14ac:dyDescent="0.2">
      <c r="V7175" s="5"/>
    </row>
    <row r="7176" spans="22:22" x14ac:dyDescent="0.2">
      <c r="V7176" s="5"/>
    </row>
    <row r="7177" spans="22:22" x14ac:dyDescent="0.2">
      <c r="V7177" s="5"/>
    </row>
    <row r="7178" spans="22:22" x14ac:dyDescent="0.2">
      <c r="V7178" s="5"/>
    </row>
    <row r="7179" spans="22:22" x14ac:dyDescent="0.2">
      <c r="V7179" s="5"/>
    </row>
    <row r="7180" spans="22:22" x14ac:dyDescent="0.2">
      <c r="V7180" s="5"/>
    </row>
    <row r="7181" spans="22:22" x14ac:dyDescent="0.2">
      <c r="V7181" s="5"/>
    </row>
    <row r="7182" spans="22:22" x14ac:dyDescent="0.2">
      <c r="V7182" s="5"/>
    </row>
    <row r="7183" spans="22:22" x14ac:dyDescent="0.2">
      <c r="V7183" s="5"/>
    </row>
    <row r="7184" spans="22:22" x14ac:dyDescent="0.2">
      <c r="V7184" s="5"/>
    </row>
    <row r="7185" spans="22:22" x14ac:dyDescent="0.2">
      <c r="V7185" s="5"/>
    </row>
    <row r="7186" spans="22:22" x14ac:dyDescent="0.2">
      <c r="V7186" s="5"/>
    </row>
    <row r="7187" spans="22:22" x14ac:dyDescent="0.2">
      <c r="V7187" s="5"/>
    </row>
    <row r="7188" spans="22:22" x14ac:dyDescent="0.2">
      <c r="V7188" s="5"/>
    </row>
    <row r="7189" spans="22:22" x14ac:dyDescent="0.2">
      <c r="V7189" s="5"/>
    </row>
    <row r="7190" spans="22:22" x14ac:dyDescent="0.2">
      <c r="V7190" s="5"/>
    </row>
    <row r="7191" spans="22:22" x14ac:dyDescent="0.2">
      <c r="V7191" s="5"/>
    </row>
    <row r="7192" spans="22:22" x14ac:dyDescent="0.2">
      <c r="V7192" s="5"/>
    </row>
    <row r="7193" spans="22:22" x14ac:dyDescent="0.2">
      <c r="V7193" s="5"/>
    </row>
    <row r="7194" spans="22:22" x14ac:dyDescent="0.2">
      <c r="V7194" s="5"/>
    </row>
    <row r="7195" spans="22:22" x14ac:dyDescent="0.2">
      <c r="V7195" s="5"/>
    </row>
    <row r="7196" spans="22:22" x14ac:dyDescent="0.2">
      <c r="V7196" s="5"/>
    </row>
    <row r="7197" spans="22:22" x14ac:dyDescent="0.2">
      <c r="V7197" s="5"/>
    </row>
    <row r="7198" spans="22:22" x14ac:dyDescent="0.2">
      <c r="V7198" s="5"/>
    </row>
    <row r="7199" spans="22:22" x14ac:dyDescent="0.2">
      <c r="V7199" s="5"/>
    </row>
    <row r="7200" spans="22:22" x14ac:dyDescent="0.2">
      <c r="V7200" s="5"/>
    </row>
    <row r="7201" spans="22:22" x14ac:dyDescent="0.2">
      <c r="V7201" s="5"/>
    </row>
    <row r="7202" spans="22:22" x14ac:dyDescent="0.2">
      <c r="V7202" s="5"/>
    </row>
    <row r="7203" spans="22:22" x14ac:dyDescent="0.2">
      <c r="V7203" s="5"/>
    </row>
    <row r="7204" spans="22:22" x14ac:dyDescent="0.2">
      <c r="V7204" s="5"/>
    </row>
    <row r="7205" spans="22:22" x14ac:dyDescent="0.2">
      <c r="V7205" s="5"/>
    </row>
    <row r="7206" spans="22:22" x14ac:dyDescent="0.2">
      <c r="V7206" s="5"/>
    </row>
    <row r="7207" spans="22:22" x14ac:dyDescent="0.2">
      <c r="V7207" s="5"/>
    </row>
    <row r="7208" spans="22:22" x14ac:dyDescent="0.2">
      <c r="V7208" s="5"/>
    </row>
    <row r="7209" spans="22:22" x14ac:dyDescent="0.2">
      <c r="V7209" s="5"/>
    </row>
    <row r="7210" spans="22:22" x14ac:dyDescent="0.2">
      <c r="V7210" s="5"/>
    </row>
    <row r="7211" spans="22:22" x14ac:dyDescent="0.2">
      <c r="V7211" s="5"/>
    </row>
    <row r="7212" spans="22:22" x14ac:dyDescent="0.2">
      <c r="V7212" s="5"/>
    </row>
    <row r="7213" spans="22:22" x14ac:dyDescent="0.2">
      <c r="V7213" s="5"/>
    </row>
    <row r="7214" spans="22:22" x14ac:dyDescent="0.2">
      <c r="V7214" s="5"/>
    </row>
    <row r="7215" spans="22:22" x14ac:dyDescent="0.2">
      <c r="V7215" s="5"/>
    </row>
    <row r="7216" spans="22:22" x14ac:dyDescent="0.2">
      <c r="V7216" s="5"/>
    </row>
    <row r="7217" spans="22:22" x14ac:dyDescent="0.2">
      <c r="V7217" s="5"/>
    </row>
    <row r="7218" spans="22:22" x14ac:dyDescent="0.2">
      <c r="V7218" s="5"/>
    </row>
    <row r="7219" spans="22:22" x14ac:dyDescent="0.2">
      <c r="V7219" s="5"/>
    </row>
    <row r="7220" spans="22:22" x14ac:dyDescent="0.2">
      <c r="V7220" s="5"/>
    </row>
    <row r="7221" spans="22:22" x14ac:dyDescent="0.2">
      <c r="V7221" s="5"/>
    </row>
    <row r="7222" spans="22:22" x14ac:dyDescent="0.2">
      <c r="V7222" s="5"/>
    </row>
    <row r="7223" spans="22:22" x14ac:dyDescent="0.2">
      <c r="V7223" s="5"/>
    </row>
    <row r="7224" spans="22:22" x14ac:dyDescent="0.2">
      <c r="V7224" s="5"/>
    </row>
    <row r="7225" spans="22:22" x14ac:dyDescent="0.2">
      <c r="V7225" s="5"/>
    </row>
    <row r="7226" spans="22:22" x14ac:dyDescent="0.2">
      <c r="V7226" s="5"/>
    </row>
    <row r="7227" spans="22:22" x14ac:dyDescent="0.2">
      <c r="V7227" s="5"/>
    </row>
    <row r="7228" spans="22:22" x14ac:dyDescent="0.2">
      <c r="V7228" s="5"/>
    </row>
    <row r="7229" spans="22:22" x14ac:dyDescent="0.2">
      <c r="V7229" s="5"/>
    </row>
    <row r="7230" spans="22:22" x14ac:dyDescent="0.2">
      <c r="V7230" s="5"/>
    </row>
    <row r="7231" spans="22:22" x14ac:dyDescent="0.2">
      <c r="V7231" s="5"/>
    </row>
    <row r="7232" spans="22:22" x14ac:dyDescent="0.2">
      <c r="V7232" s="5"/>
    </row>
    <row r="7233" spans="22:22" x14ac:dyDescent="0.2">
      <c r="V7233" s="5"/>
    </row>
    <row r="7234" spans="22:22" x14ac:dyDescent="0.2">
      <c r="V7234" s="5"/>
    </row>
    <row r="7235" spans="22:22" x14ac:dyDescent="0.2">
      <c r="V7235" s="5"/>
    </row>
    <row r="7236" spans="22:22" x14ac:dyDescent="0.2">
      <c r="V7236" s="5"/>
    </row>
    <row r="7237" spans="22:22" x14ac:dyDescent="0.2">
      <c r="V7237" s="5"/>
    </row>
    <row r="7238" spans="22:22" x14ac:dyDescent="0.2">
      <c r="V7238" s="5"/>
    </row>
    <row r="7239" spans="22:22" x14ac:dyDescent="0.2">
      <c r="V7239" s="5"/>
    </row>
    <row r="7240" spans="22:22" x14ac:dyDescent="0.2">
      <c r="V7240" s="5"/>
    </row>
    <row r="7241" spans="22:22" x14ac:dyDescent="0.2">
      <c r="V7241" s="5"/>
    </row>
    <row r="7242" spans="22:22" x14ac:dyDescent="0.2">
      <c r="V7242" s="5"/>
    </row>
    <row r="7243" spans="22:22" x14ac:dyDescent="0.2">
      <c r="V7243" s="5"/>
    </row>
    <row r="7244" spans="22:22" x14ac:dyDescent="0.2">
      <c r="V7244" s="5"/>
    </row>
    <row r="7245" spans="22:22" x14ac:dyDescent="0.2">
      <c r="V7245" s="5"/>
    </row>
    <row r="7246" spans="22:22" x14ac:dyDescent="0.2">
      <c r="V7246" s="5"/>
    </row>
    <row r="7247" spans="22:22" x14ac:dyDescent="0.2">
      <c r="V7247" s="5"/>
    </row>
    <row r="7248" spans="22:22" x14ac:dyDescent="0.2">
      <c r="V7248" s="5"/>
    </row>
    <row r="7249" spans="22:22" x14ac:dyDescent="0.2">
      <c r="V7249" s="5"/>
    </row>
    <row r="7250" spans="22:22" x14ac:dyDescent="0.2">
      <c r="V7250" s="5"/>
    </row>
    <row r="7251" spans="22:22" x14ac:dyDescent="0.2">
      <c r="V7251" s="5"/>
    </row>
    <row r="7252" spans="22:22" x14ac:dyDescent="0.2">
      <c r="V7252" s="5"/>
    </row>
    <row r="7253" spans="22:22" x14ac:dyDescent="0.2">
      <c r="V7253" s="5"/>
    </row>
    <row r="7254" spans="22:22" x14ac:dyDescent="0.2">
      <c r="V7254" s="5"/>
    </row>
    <row r="7255" spans="22:22" x14ac:dyDescent="0.2">
      <c r="V7255" s="5"/>
    </row>
    <row r="7256" spans="22:22" x14ac:dyDescent="0.2">
      <c r="V7256" s="5"/>
    </row>
    <row r="7257" spans="22:22" x14ac:dyDescent="0.2">
      <c r="V7257" s="5"/>
    </row>
    <row r="7258" spans="22:22" x14ac:dyDescent="0.2">
      <c r="V7258" s="5"/>
    </row>
    <row r="7259" spans="22:22" x14ac:dyDescent="0.2">
      <c r="V7259" s="5"/>
    </row>
    <row r="7260" spans="22:22" x14ac:dyDescent="0.2">
      <c r="V7260" s="5"/>
    </row>
    <row r="7261" spans="22:22" x14ac:dyDescent="0.2">
      <c r="V7261" s="5"/>
    </row>
    <row r="7262" spans="22:22" x14ac:dyDescent="0.2">
      <c r="V7262" s="5"/>
    </row>
    <row r="7263" spans="22:22" x14ac:dyDescent="0.2">
      <c r="V7263" s="5"/>
    </row>
    <row r="7264" spans="22:22" x14ac:dyDescent="0.2">
      <c r="V7264" s="5"/>
    </row>
    <row r="7265" spans="22:22" x14ac:dyDescent="0.2">
      <c r="V7265" s="5"/>
    </row>
    <row r="7266" spans="22:22" x14ac:dyDescent="0.2">
      <c r="V7266" s="5"/>
    </row>
    <row r="7267" spans="22:22" x14ac:dyDescent="0.2">
      <c r="V7267" s="5"/>
    </row>
    <row r="7268" spans="22:22" x14ac:dyDescent="0.2">
      <c r="V7268" s="5"/>
    </row>
    <row r="7269" spans="22:22" x14ac:dyDescent="0.2">
      <c r="V7269" s="5"/>
    </row>
    <row r="7270" spans="22:22" x14ac:dyDescent="0.2">
      <c r="V7270" s="5"/>
    </row>
    <row r="7271" spans="22:22" x14ac:dyDescent="0.2">
      <c r="V7271" s="5"/>
    </row>
    <row r="7272" spans="22:22" x14ac:dyDescent="0.2">
      <c r="V7272" s="5"/>
    </row>
    <row r="7273" spans="22:22" x14ac:dyDescent="0.2">
      <c r="V7273" s="5"/>
    </row>
    <row r="7274" spans="22:22" x14ac:dyDescent="0.2">
      <c r="V7274" s="5"/>
    </row>
    <row r="7275" spans="22:22" x14ac:dyDescent="0.2">
      <c r="V7275" s="5"/>
    </row>
    <row r="7276" spans="22:22" x14ac:dyDescent="0.2">
      <c r="V7276" s="5"/>
    </row>
    <row r="7277" spans="22:22" x14ac:dyDescent="0.2">
      <c r="V7277" s="5"/>
    </row>
    <row r="7278" spans="22:22" x14ac:dyDescent="0.2">
      <c r="V7278" s="5"/>
    </row>
    <row r="7279" spans="22:22" x14ac:dyDescent="0.2">
      <c r="V7279" s="5"/>
    </row>
    <row r="7280" spans="22:22" x14ac:dyDescent="0.2">
      <c r="V7280" s="5"/>
    </row>
    <row r="7281" spans="22:22" x14ac:dyDescent="0.2">
      <c r="V7281" s="5"/>
    </row>
    <row r="7282" spans="22:22" x14ac:dyDescent="0.2">
      <c r="V7282" s="5"/>
    </row>
    <row r="7283" spans="22:22" x14ac:dyDescent="0.2">
      <c r="V7283" s="5"/>
    </row>
    <row r="7284" spans="22:22" x14ac:dyDescent="0.2">
      <c r="V7284" s="5"/>
    </row>
    <row r="7285" spans="22:22" x14ac:dyDescent="0.2">
      <c r="V7285" s="5"/>
    </row>
    <row r="7286" spans="22:22" x14ac:dyDescent="0.2">
      <c r="V7286" s="5"/>
    </row>
    <row r="7287" spans="22:22" x14ac:dyDescent="0.2">
      <c r="V7287" s="5"/>
    </row>
    <row r="7288" spans="22:22" x14ac:dyDescent="0.2">
      <c r="V7288" s="5"/>
    </row>
    <row r="7289" spans="22:22" x14ac:dyDescent="0.2">
      <c r="V7289" s="5"/>
    </row>
    <row r="7290" spans="22:22" x14ac:dyDescent="0.2">
      <c r="V7290" s="5"/>
    </row>
    <row r="7291" spans="22:22" x14ac:dyDescent="0.2">
      <c r="V7291" s="5"/>
    </row>
    <row r="7292" spans="22:22" x14ac:dyDescent="0.2">
      <c r="V7292" s="5"/>
    </row>
    <row r="7293" spans="22:22" x14ac:dyDescent="0.2">
      <c r="V7293" s="5"/>
    </row>
    <row r="7294" spans="22:22" x14ac:dyDescent="0.2">
      <c r="V7294" s="5"/>
    </row>
    <row r="7295" spans="22:22" x14ac:dyDescent="0.2">
      <c r="V7295" s="5"/>
    </row>
    <row r="7296" spans="22:22" x14ac:dyDescent="0.2">
      <c r="V7296" s="5"/>
    </row>
    <row r="7297" spans="22:22" x14ac:dyDescent="0.2">
      <c r="V7297" s="5"/>
    </row>
    <row r="7298" spans="22:22" x14ac:dyDescent="0.2">
      <c r="V7298" s="5"/>
    </row>
    <row r="7299" spans="22:22" x14ac:dyDescent="0.2">
      <c r="V7299" s="5"/>
    </row>
    <row r="7300" spans="22:22" x14ac:dyDescent="0.2">
      <c r="V7300" s="5"/>
    </row>
    <row r="7301" spans="22:22" x14ac:dyDescent="0.2">
      <c r="V7301" s="5"/>
    </row>
    <row r="7302" spans="22:22" x14ac:dyDescent="0.2">
      <c r="V7302" s="5"/>
    </row>
    <row r="7303" spans="22:22" x14ac:dyDescent="0.2">
      <c r="V7303" s="5"/>
    </row>
    <row r="7304" spans="22:22" x14ac:dyDescent="0.2">
      <c r="V7304" s="5"/>
    </row>
    <row r="7305" spans="22:22" x14ac:dyDescent="0.2">
      <c r="V7305" s="5"/>
    </row>
    <row r="7306" spans="22:22" x14ac:dyDescent="0.2">
      <c r="V7306" s="5"/>
    </row>
    <row r="7307" spans="22:22" x14ac:dyDescent="0.2">
      <c r="V7307" s="5"/>
    </row>
    <row r="7308" spans="22:22" x14ac:dyDescent="0.2">
      <c r="V7308" s="5"/>
    </row>
    <row r="7309" spans="22:22" x14ac:dyDescent="0.2">
      <c r="V7309" s="5"/>
    </row>
    <row r="7310" spans="22:22" x14ac:dyDescent="0.2">
      <c r="V7310" s="5"/>
    </row>
    <row r="7311" spans="22:22" x14ac:dyDescent="0.2">
      <c r="V7311" s="5"/>
    </row>
    <row r="7312" spans="22:22" x14ac:dyDescent="0.2">
      <c r="V7312" s="5"/>
    </row>
    <row r="7313" spans="22:22" x14ac:dyDescent="0.2">
      <c r="V7313" s="5"/>
    </row>
    <row r="7314" spans="22:22" x14ac:dyDescent="0.2">
      <c r="V7314" s="5"/>
    </row>
    <row r="7315" spans="22:22" x14ac:dyDescent="0.2">
      <c r="V7315" s="5"/>
    </row>
    <row r="7316" spans="22:22" x14ac:dyDescent="0.2">
      <c r="V7316" s="5"/>
    </row>
    <row r="7317" spans="22:22" x14ac:dyDescent="0.2">
      <c r="V7317" s="5"/>
    </row>
    <row r="7318" spans="22:22" x14ac:dyDescent="0.2">
      <c r="V7318" s="5"/>
    </row>
    <row r="7319" spans="22:22" x14ac:dyDescent="0.2">
      <c r="V7319" s="5"/>
    </row>
    <row r="7320" spans="22:22" x14ac:dyDescent="0.2">
      <c r="V7320" s="5"/>
    </row>
    <row r="7321" spans="22:22" x14ac:dyDescent="0.2">
      <c r="V7321" s="5"/>
    </row>
    <row r="7322" spans="22:22" x14ac:dyDescent="0.2">
      <c r="V7322" s="5"/>
    </row>
    <row r="7323" spans="22:22" x14ac:dyDescent="0.2">
      <c r="V7323" s="5"/>
    </row>
    <row r="7324" spans="22:22" x14ac:dyDescent="0.2">
      <c r="V7324" s="5"/>
    </row>
    <row r="7325" spans="22:22" x14ac:dyDescent="0.2">
      <c r="V7325" s="5"/>
    </row>
    <row r="7326" spans="22:22" x14ac:dyDescent="0.2">
      <c r="V7326" s="5"/>
    </row>
    <row r="7327" spans="22:22" x14ac:dyDescent="0.2">
      <c r="V7327" s="5"/>
    </row>
    <row r="7328" spans="22:22" x14ac:dyDescent="0.2">
      <c r="V7328" s="5"/>
    </row>
    <row r="7329" spans="22:22" x14ac:dyDescent="0.2">
      <c r="V7329" s="5"/>
    </row>
    <row r="7330" spans="22:22" x14ac:dyDescent="0.2">
      <c r="V7330" s="5"/>
    </row>
    <row r="7331" spans="22:22" x14ac:dyDescent="0.2">
      <c r="V7331" s="5"/>
    </row>
    <row r="7332" spans="22:22" x14ac:dyDescent="0.2">
      <c r="V7332" s="5"/>
    </row>
    <row r="7333" spans="22:22" x14ac:dyDescent="0.2">
      <c r="V7333" s="5"/>
    </row>
    <row r="7334" spans="22:22" x14ac:dyDescent="0.2">
      <c r="V7334" s="5"/>
    </row>
    <row r="7335" spans="22:22" x14ac:dyDescent="0.2">
      <c r="V7335" s="5"/>
    </row>
    <row r="7336" spans="22:22" x14ac:dyDescent="0.2">
      <c r="V7336" s="5"/>
    </row>
    <row r="7337" spans="22:22" x14ac:dyDescent="0.2">
      <c r="V7337" s="5"/>
    </row>
    <row r="7338" spans="22:22" x14ac:dyDescent="0.2">
      <c r="V7338" s="5"/>
    </row>
    <row r="7339" spans="22:22" x14ac:dyDescent="0.2">
      <c r="V7339" s="5"/>
    </row>
    <row r="7340" spans="22:22" x14ac:dyDescent="0.2">
      <c r="V7340" s="5"/>
    </row>
    <row r="7341" spans="22:22" x14ac:dyDescent="0.2">
      <c r="V7341" s="5"/>
    </row>
    <row r="7342" spans="22:22" x14ac:dyDescent="0.2">
      <c r="V7342" s="5"/>
    </row>
    <row r="7343" spans="22:22" x14ac:dyDescent="0.2">
      <c r="V7343" s="5"/>
    </row>
    <row r="7344" spans="22:22" x14ac:dyDescent="0.2">
      <c r="V7344" s="5"/>
    </row>
    <row r="7345" spans="22:22" x14ac:dyDescent="0.2">
      <c r="V7345" s="5"/>
    </row>
    <row r="7346" spans="22:22" x14ac:dyDescent="0.2">
      <c r="V7346" s="5"/>
    </row>
    <row r="7347" spans="22:22" x14ac:dyDescent="0.2">
      <c r="V7347" s="5"/>
    </row>
    <row r="7348" spans="22:22" x14ac:dyDescent="0.2">
      <c r="V7348" s="5"/>
    </row>
    <row r="7349" spans="22:22" x14ac:dyDescent="0.2">
      <c r="V7349" s="5"/>
    </row>
    <row r="7350" spans="22:22" x14ac:dyDescent="0.2">
      <c r="V7350" s="5"/>
    </row>
    <row r="7351" spans="22:22" x14ac:dyDescent="0.2">
      <c r="V7351" s="5"/>
    </row>
    <row r="7352" spans="22:22" x14ac:dyDescent="0.2">
      <c r="V7352" s="5"/>
    </row>
    <row r="7353" spans="22:22" x14ac:dyDescent="0.2">
      <c r="V7353" s="5"/>
    </row>
    <row r="7354" spans="22:22" x14ac:dyDescent="0.2">
      <c r="V7354" s="5"/>
    </row>
    <row r="7355" spans="22:22" x14ac:dyDescent="0.2">
      <c r="V7355" s="5"/>
    </row>
    <row r="7356" spans="22:22" x14ac:dyDescent="0.2">
      <c r="V7356" s="5"/>
    </row>
    <row r="7357" spans="22:22" x14ac:dyDescent="0.2">
      <c r="V7357" s="5"/>
    </row>
    <row r="7358" spans="22:22" x14ac:dyDescent="0.2">
      <c r="V7358" s="5"/>
    </row>
    <row r="7359" spans="22:22" x14ac:dyDescent="0.2">
      <c r="V7359" s="5"/>
    </row>
    <row r="7360" spans="22:22" x14ac:dyDescent="0.2">
      <c r="V7360" s="5"/>
    </row>
    <row r="7361" spans="22:22" x14ac:dyDescent="0.2">
      <c r="V7361" s="5"/>
    </row>
    <row r="7362" spans="22:22" x14ac:dyDescent="0.2">
      <c r="V7362" s="5"/>
    </row>
    <row r="7363" spans="22:22" x14ac:dyDescent="0.2">
      <c r="V7363" s="5"/>
    </row>
    <row r="7364" spans="22:22" x14ac:dyDescent="0.2">
      <c r="V7364" s="5"/>
    </row>
    <row r="7365" spans="22:22" x14ac:dyDescent="0.2">
      <c r="V7365" s="5"/>
    </row>
    <row r="7366" spans="22:22" x14ac:dyDescent="0.2">
      <c r="V7366" s="5"/>
    </row>
    <row r="7367" spans="22:22" x14ac:dyDescent="0.2">
      <c r="V7367" s="5"/>
    </row>
    <row r="7368" spans="22:22" x14ac:dyDescent="0.2">
      <c r="V7368" s="5"/>
    </row>
    <row r="7369" spans="22:22" x14ac:dyDescent="0.2">
      <c r="V7369" s="5"/>
    </row>
    <row r="7370" spans="22:22" x14ac:dyDescent="0.2">
      <c r="V7370" s="5"/>
    </row>
    <row r="7371" spans="22:22" x14ac:dyDescent="0.2">
      <c r="V7371" s="5"/>
    </row>
    <row r="7372" spans="22:22" x14ac:dyDescent="0.2">
      <c r="V7372" s="5"/>
    </row>
    <row r="7373" spans="22:22" x14ac:dyDescent="0.2">
      <c r="V7373" s="5"/>
    </row>
    <row r="7374" spans="22:22" x14ac:dyDescent="0.2">
      <c r="V7374" s="5"/>
    </row>
    <row r="7375" spans="22:22" x14ac:dyDescent="0.2">
      <c r="V7375" s="5"/>
    </row>
    <row r="7376" spans="22:22" x14ac:dyDescent="0.2">
      <c r="V7376" s="5"/>
    </row>
    <row r="7377" spans="22:22" x14ac:dyDescent="0.2">
      <c r="V7377" s="5"/>
    </row>
    <row r="7378" spans="22:22" x14ac:dyDescent="0.2">
      <c r="V7378" s="5"/>
    </row>
    <row r="7379" spans="22:22" x14ac:dyDescent="0.2">
      <c r="V7379" s="5"/>
    </row>
    <row r="7380" spans="22:22" x14ac:dyDescent="0.2">
      <c r="V7380" s="5"/>
    </row>
    <row r="7381" spans="22:22" x14ac:dyDescent="0.2">
      <c r="V7381" s="5"/>
    </row>
    <row r="7382" spans="22:22" x14ac:dyDescent="0.2">
      <c r="V7382" s="5"/>
    </row>
    <row r="7383" spans="22:22" x14ac:dyDescent="0.2">
      <c r="V7383" s="5"/>
    </row>
    <row r="7384" spans="22:22" x14ac:dyDescent="0.2">
      <c r="V7384" s="5"/>
    </row>
    <row r="7385" spans="22:22" x14ac:dyDescent="0.2">
      <c r="V7385" s="5"/>
    </row>
    <row r="7386" spans="22:22" x14ac:dyDescent="0.2">
      <c r="V7386" s="5"/>
    </row>
    <row r="7387" spans="22:22" x14ac:dyDescent="0.2">
      <c r="V7387" s="5"/>
    </row>
    <row r="7388" spans="22:22" x14ac:dyDescent="0.2">
      <c r="V7388" s="5"/>
    </row>
    <row r="7389" spans="22:22" x14ac:dyDescent="0.2">
      <c r="V7389" s="5"/>
    </row>
    <row r="7390" spans="22:22" x14ac:dyDescent="0.2">
      <c r="V7390" s="5"/>
    </row>
    <row r="7391" spans="22:22" x14ac:dyDescent="0.2">
      <c r="V7391" s="5"/>
    </row>
    <row r="7392" spans="22:22" x14ac:dyDescent="0.2">
      <c r="V7392" s="5"/>
    </row>
    <row r="7393" spans="22:22" x14ac:dyDescent="0.2">
      <c r="V7393" s="5"/>
    </row>
    <row r="7394" spans="22:22" x14ac:dyDescent="0.2">
      <c r="V7394" s="5"/>
    </row>
    <row r="7395" spans="22:22" x14ac:dyDescent="0.2">
      <c r="V7395" s="5"/>
    </row>
    <row r="7396" spans="22:22" x14ac:dyDescent="0.2">
      <c r="V7396" s="5"/>
    </row>
    <row r="7397" spans="22:22" x14ac:dyDescent="0.2">
      <c r="V7397" s="5"/>
    </row>
    <row r="7398" spans="22:22" x14ac:dyDescent="0.2">
      <c r="V7398" s="5"/>
    </row>
    <row r="7399" spans="22:22" x14ac:dyDescent="0.2">
      <c r="V7399" s="5"/>
    </row>
    <row r="7400" spans="22:22" x14ac:dyDescent="0.2">
      <c r="V7400" s="5"/>
    </row>
    <row r="7401" spans="22:22" x14ac:dyDescent="0.2">
      <c r="V7401" s="5"/>
    </row>
    <row r="7402" spans="22:22" x14ac:dyDescent="0.2">
      <c r="V7402" s="5"/>
    </row>
    <row r="7403" spans="22:22" x14ac:dyDescent="0.2">
      <c r="V7403" s="5"/>
    </row>
    <row r="7404" spans="22:22" x14ac:dyDescent="0.2">
      <c r="V7404" s="5"/>
    </row>
    <row r="7405" spans="22:22" x14ac:dyDescent="0.2">
      <c r="V7405" s="5"/>
    </row>
    <row r="7406" spans="22:22" x14ac:dyDescent="0.2">
      <c r="V7406" s="5"/>
    </row>
    <row r="7407" spans="22:22" x14ac:dyDescent="0.2">
      <c r="V7407" s="5"/>
    </row>
    <row r="7408" spans="22:22" x14ac:dyDescent="0.2">
      <c r="V7408" s="5"/>
    </row>
    <row r="7409" spans="22:22" x14ac:dyDescent="0.2">
      <c r="V7409" s="5"/>
    </row>
    <row r="7410" spans="22:22" x14ac:dyDescent="0.2">
      <c r="V7410" s="5"/>
    </row>
    <row r="7411" spans="22:22" x14ac:dyDescent="0.2">
      <c r="V7411" s="5"/>
    </row>
    <row r="7412" spans="22:22" x14ac:dyDescent="0.2">
      <c r="V7412" s="5"/>
    </row>
    <row r="7413" spans="22:22" x14ac:dyDescent="0.2">
      <c r="V7413" s="5"/>
    </row>
    <row r="7414" spans="22:22" x14ac:dyDescent="0.2">
      <c r="V7414" s="5"/>
    </row>
    <row r="7415" spans="22:22" x14ac:dyDescent="0.2">
      <c r="V7415" s="5"/>
    </row>
    <row r="7416" spans="22:22" x14ac:dyDescent="0.2">
      <c r="V7416" s="5"/>
    </row>
    <row r="7417" spans="22:22" x14ac:dyDescent="0.2">
      <c r="V7417" s="5"/>
    </row>
    <row r="7418" spans="22:22" x14ac:dyDescent="0.2">
      <c r="V7418" s="5"/>
    </row>
    <row r="7419" spans="22:22" x14ac:dyDescent="0.2">
      <c r="V7419" s="5"/>
    </row>
    <row r="7420" spans="22:22" x14ac:dyDescent="0.2">
      <c r="V7420" s="5"/>
    </row>
    <row r="7421" spans="22:22" x14ac:dyDescent="0.2">
      <c r="V7421" s="5"/>
    </row>
    <row r="7422" spans="22:22" x14ac:dyDescent="0.2">
      <c r="V7422" s="5"/>
    </row>
    <row r="7423" spans="22:22" x14ac:dyDescent="0.2">
      <c r="V7423" s="5"/>
    </row>
    <row r="7424" spans="22:22" x14ac:dyDescent="0.2">
      <c r="V7424" s="5"/>
    </row>
    <row r="7425" spans="22:22" x14ac:dyDescent="0.2">
      <c r="V7425" s="5"/>
    </row>
    <row r="7426" spans="22:22" x14ac:dyDescent="0.2">
      <c r="V7426" s="5"/>
    </row>
    <row r="7427" spans="22:22" x14ac:dyDescent="0.2">
      <c r="V7427" s="5"/>
    </row>
    <row r="7428" spans="22:22" x14ac:dyDescent="0.2">
      <c r="V7428" s="5"/>
    </row>
    <row r="7429" spans="22:22" x14ac:dyDescent="0.2">
      <c r="V7429" s="5"/>
    </row>
    <row r="7430" spans="22:22" x14ac:dyDescent="0.2">
      <c r="V7430" s="5"/>
    </row>
    <row r="7431" spans="22:22" x14ac:dyDescent="0.2">
      <c r="V7431" s="5"/>
    </row>
    <row r="7432" spans="22:22" x14ac:dyDescent="0.2">
      <c r="V7432" s="5"/>
    </row>
    <row r="7433" spans="22:22" x14ac:dyDescent="0.2">
      <c r="V7433" s="5"/>
    </row>
    <row r="7434" spans="22:22" x14ac:dyDescent="0.2">
      <c r="V7434" s="5"/>
    </row>
    <row r="7435" spans="22:22" x14ac:dyDescent="0.2">
      <c r="V7435" s="5"/>
    </row>
    <row r="7436" spans="22:22" x14ac:dyDescent="0.2">
      <c r="V7436" s="5"/>
    </row>
    <row r="7437" spans="22:22" x14ac:dyDescent="0.2">
      <c r="V7437" s="5"/>
    </row>
    <row r="7438" spans="22:22" x14ac:dyDescent="0.2">
      <c r="V7438" s="5"/>
    </row>
    <row r="7439" spans="22:22" x14ac:dyDescent="0.2">
      <c r="V7439" s="5"/>
    </row>
    <row r="7440" spans="22:22" x14ac:dyDescent="0.2">
      <c r="V7440" s="5"/>
    </row>
    <row r="7441" spans="22:22" x14ac:dyDescent="0.2">
      <c r="V7441" s="5"/>
    </row>
    <row r="7442" spans="22:22" x14ac:dyDescent="0.2">
      <c r="V7442" s="5"/>
    </row>
    <row r="7443" spans="22:22" x14ac:dyDescent="0.2">
      <c r="V7443" s="5"/>
    </row>
    <row r="7444" spans="22:22" x14ac:dyDescent="0.2">
      <c r="V7444" s="5"/>
    </row>
    <row r="7445" spans="22:22" x14ac:dyDescent="0.2">
      <c r="V7445" s="5"/>
    </row>
    <row r="7446" spans="22:22" x14ac:dyDescent="0.2">
      <c r="V7446" s="5"/>
    </row>
    <row r="7447" spans="22:22" x14ac:dyDescent="0.2">
      <c r="V7447" s="5"/>
    </row>
    <row r="7448" spans="22:22" x14ac:dyDescent="0.2">
      <c r="V7448" s="5"/>
    </row>
    <row r="7449" spans="22:22" x14ac:dyDescent="0.2">
      <c r="V7449" s="5"/>
    </row>
    <row r="7450" spans="22:22" x14ac:dyDescent="0.2">
      <c r="V7450" s="5"/>
    </row>
    <row r="7451" spans="22:22" x14ac:dyDescent="0.2">
      <c r="V7451" s="5"/>
    </row>
    <row r="7452" spans="22:22" x14ac:dyDescent="0.2">
      <c r="V7452" s="5"/>
    </row>
    <row r="7453" spans="22:22" x14ac:dyDescent="0.2">
      <c r="V7453" s="5"/>
    </row>
    <row r="7454" spans="22:22" x14ac:dyDescent="0.2">
      <c r="V7454" s="5"/>
    </row>
    <row r="7455" spans="22:22" x14ac:dyDescent="0.2">
      <c r="V7455" s="5"/>
    </row>
    <row r="7456" spans="22:22" x14ac:dyDescent="0.2">
      <c r="V7456" s="5"/>
    </row>
    <row r="7457" spans="22:22" x14ac:dyDescent="0.2">
      <c r="V7457" s="5"/>
    </row>
    <row r="7458" spans="22:22" x14ac:dyDescent="0.2">
      <c r="V7458" s="5"/>
    </row>
    <row r="7459" spans="22:22" x14ac:dyDescent="0.2">
      <c r="V7459" s="5"/>
    </row>
    <row r="7460" spans="22:22" x14ac:dyDescent="0.2">
      <c r="V7460" s="5"/>
    </row>
    <row r="7461" spans="22:22" x14ac:dyDescent="0.2">
      <c r="V7461" s="5"/>
    </row>
    <row r="7462" spans="22:22" x14ac:dyDescent="0.2">
      <c r="V7462" s="5"/>
    </row>
    <row r="7463" spans="22:22" x14ac:dyDescent="0.2">
      <c r="V7463" s="5"/>
    </row>
    <row r="7464" spans="22:22" x14ac:dyDescent="0.2">
      <c r="V7464" s="5"/>
    </row>
    <row r="7465" spans="22:22" x14ac:dyDescent="0.2">
      <c r="V7465" s="5"/>
    </row>
    <row r="7466" spans="22:22" x14ac:dyDescent="0.2">
      <c r="V7466" s="5"/>
    </row>
    <row r="7467" spans="22:22" x14ac:dyDescent="0.2">
      <c r="V7467" s="5"/>
    </row>
    <row r="7468" spans="22:22" x14ac:dyDescent="0.2">
      <c r="V7468" s="5"/>
    </row>
    <row r="7469" spans="22:22" x14ac:dyDescent="0.2">
      <c r="V7469" s="5"/>
    </row>
    <row r="7470" spans="22:22" x14ac:dyDescent="0.2">
      <c r="V7470" s="5"/>
    </row>
    <row r="7471" spans="22:22" x14ac:dyDescent="0.2">
      <c r="V7471" s="5"/>
    </row>
    <row r="7472" spans="22:22" x14ac:dyDescent="0.2">
      <c r="V7472" s="5"/>
    </row>
    <row r="7473" spans="22:22" x14ac:dyDescent="0.2">
      <c r="V7473" s="5"/>
    </row>
    <row r="7474" spans="22:22" x14ac:dyDescent="0.2">
      <c r="V7474" s="5"/>
    </row>
    <row r="7475" spans="22:22" x14ac:dyDescent="0.2">
      <c r="V7475" s="5"/>
    </row>
    <row r="7476" spans="22:22" x14ac:dyDescent="0.2">
      <c r="V7476" s="5"/>
    </row>
    <row r="7477" spans="22:22" x14ac:dyDescent="0.2">
      <c r="V7477" s="5"/>
    </row>
    <row r="7478" spans="22:22" x14ac:dyDescent="0.2">
      <c r="V7478" s="5"/>
    </row>
    <row r="7479" spans="22:22" x14ac:dyDescent="0.2">
      <c r="V7479" s="5"/>
    </row>
    <row r="7480" spans="22:22" x14ac:dyDescent="0.2">
      <c r="V7480" s="5"/>
    </row>
    <row r="7481" spans="22:22" x14ac:dyDescent="0.2">
      <c r="V7481" s="5"/>
    </row>
    <row r="7482" spans="22:22" x14ac:dyDescent="0.2">
      <c r="V7482" s="5"/>
    </row>
    <row r="7483" spans="22:22" x14ac:dyDescent="0.2">
      <c r="V7483" s="5"/>
    </row>
    <row r="7484" spans="22:22" x14ac:dyDescent="0.2">
      <c r="V7484" s="5"/>
    </row>
    <row r="7485" spans="22:22" x14ac:dyDescent="0.2">
      <c r="V7485" s="5"/>
    </row>
    <row r="7486" spans="22:22" x14ac:dyDescent="0.2">
      <c r="V7486" s="5"/>
    </row>
    <row r="7487" spans="22:22" x14ac:dyDescent="0.2">
      <c r="V7487" s="5"/>
    </row>
    <row r="7488" spans="22:22" x14ac:dyDescent="0.2">
      <c r="V7488" s="5"/>
    </row>
    <row r="7489" spans="22:22" x14ac:dyDescent="0.2">
      <c r="V7489" s="5"/>
    </row>
    <row r="7490" spans="22:22" x14ac:dyDescent="0.2">
      <c r="V7490" s="5"/>
    </row>
    <row r="7491" spans="22:22" x14ac:dyDescent="0.2">
      <c r="V7491" s="5"/>
    </row>
    <row r="7492" spans="22:22" x14ac:dyDescent="0.2">
      <c r="V7492" s="5"/>
    </row>
    <row r="7493" spans="22:22" x14ac:dyDescent="0.2">
      <c r="V7493" s="5"/>
    </row>
    <row r="7494" spans="22:22" x14ac:dyDescent="0.2">
      <c r="V7494" s="5"/>
    </row>
    <row r="7495" spans="22:22" x14ac:dyDescent="0.2">
      <c r="V7495" s="5"/>
    </row>
    <row r="7496" spans="22:22" x14ac:dyDescent="0.2">
      <c r="V7496" s="5"/>
    </row>
    <row r="7497" spans="22:22" x14ac:dyDescent="0.2">
      <c r="V7497" s="5"/>
    </row>
    <row r="7498" spans="22:22" x14ac:dyDescent="0.2">
      <c r="V7498" s="5"/>
    </row>
    <row r="7499" spans="22:22" x14ac:dyDescent="0.2">
      <c r="V7499" s="5"/>
    </row>
    <row r="7500" spans="22:22" x14ac:dyDescent="0.2">
      <c r="V7500" s="5"/>
    </row>
    <row r="7501" spans="22:22" x14ac:dyDescent="0.2">
      <c r="V7501" s="5"/>
    </row>
    <row r="7502" spans="22:22" x14ac:dyDescent="0.2">
      <c r="V7502" s="5"/>
    </row>
    <row r="7503" spans="22:22" x14ac:dyDescent="0.2">
      <c r="V7503" s="5"/>
    </row>
    <row r="7504" spans="22:22" x14ac:dyDescent="0.2">
      <c r="V7504" s="5"/>
    </row>
    <row r="7505" spans="22:22" x14ac:dyDescent="0.2">
      <c r="V7505" s="5"/>
    </row>
    <row r="7506" spans="22:22" x14ac:dyDescent="0.2">
      <c r="V7506" s="5"/>
    </row>
    <row r="7507" spans="22:22" x14ac:dyDescent="0.2">
      <c r="V7507" s="5"/>
    </row>
    <row r="7508" spans="22:22" x14ac:dyDescent="0.2">
      <c r="V7508" s="5"/>
    </row>
    <row r="7509" spans="22:22" x14ac:dyDescent="0.2">
      <c r="V7509" s="5"/>
    </row>
    <row r="7510" spans="22:22" x14ac:dyDescent="0.2">
      <c r="V7510" s="5"/>
    </row>
    <row r="7511" spans="22:22" x14ac:dyDescent="0.2">
      <c r="V7511" s="5"/>
    </row>
    <row r="7512" spans="22:22" x14ac:dyDescent="0.2">
      <c r="V7512" s="5"/>
    </row>
    <row r="7513" spans="22:22" x14ac:dyDescent="0.2">
      <c r="V7513" s="5"/>
    </row>
    <row r="7514" spans="22:22" x14ac:dyDescent="0.2">
      <c r="V7514" s="5"/>
    </row>
    <row r="7515" spans="22:22" x14ac:dyDescent="0.2">
      <c r="V7515" s="5"/>
    </row>
    <row r="7516" spans="22:22" x14ac:dyDescent="0.2">
      <c r="V7516" s="5"/>
    </row>
    <row r="7517" spans="22:22" x14ac:dyDescent="0.2">
      <c r="V7517" s="5"/>
    </row>
    <row r="7518" spans="22:22" x14ac:dyDescent="0.2">
      <c r="V7518" s="5"/>
    </row>
    <row r="7519" spans="22:22" x14ac:dyDescent="0.2">
      <c r="V7519" s="5"/>
    </row>
    <row r="7520" spans="22:22" x14ac:dyDescent="0.2">
      <c r="V7520" s="5"/>
    </row>
    <row r="7521" spans="22:22" x14ac:dyDescent="0.2">
      <c r="V7521" s="5"/>
    </row>
    <row r="7522" spans="22:22" x14ac:dyDescent="0.2">
      <c r="V7522" s="5"/>
    </row>
    <row r="7523" spans="22:22" x14ac:dyDescent="0.2">
      <c r="V7523" s="5"/>
    </row>
    <row r="7524" spans="22:22" x14ac:dyDescent="0.2">
      <c r="V7524" s="5"/>
    </row>
    <row r="7525" spans="22:22" x14ac:dyDescent="0.2">
      <c r="V7525" s="5"/>
    </row>
    <row r="7526" spans="22:22" x14ac:dyDescent="0.2">
      <c r="V7526" s="5"/>
    </row>
    <row r="7527" spans="22:22" x14ac:dyDescent="0.2">
      <c r="V7527" s="5"/>
    </row>
    <row r="7528" spans="22:22" x14ac:dyDescent="0.2">
      <c r="V7528" s="5"/>
    </row>
    <row r="7529" spans="22:22" x14ac:dyDescent="0.2">
      <c r="V7529" s="5"/>
    </row>
    <row r="7530" spans="22:22" x14ac:dyDescent="0.2">
      <c r="V7530" s="5"/>
    </row>
    <row r="7531" spans="22:22" x14ac:dyDescent="0.2">
      <c r="V7531" s="5"/>
    </row>
    <row r="7532" spans="22:22" x14ac:dyDescent="0.2">
      <c r="V7532" s="5"/>
    </row>
    <row r="7533" spans="22:22" x14ac:dyDescent="0.2">
      <c r="V7533" s="5"/>
    </row>
    <row r="7534" spans="22:22" x14ac:dyDescent="0.2">
      <c r="V7534" s="5"/>
    </row>
    <row r="7535" spans="22:22" x14ac:dyDescent="0.2">
      <c r="V7535" s="5"/>
    </row>
    <row r="7536" spans="22:22" x14ac:dyDescent="0.2">
      <c r="V7536" s="5"/>
    </row>
    <row r="7537" spans="22:22" x14ac:dyDescent="0.2">
      <c r="V7537" s="5"/>
    </row>
    <row r="7538" spans="22:22" x14ac:dyDescent="0.2">
      <c r="V7538" s="5"/>
    </row>
    <row r="7539" spans="22:22" x14ac:dyDescent="0.2">
      <c r="V7539" s="5"/>
    </row>
    <row r="7540" spans="22:22" x14ac:dyDescent="0.2">
      <c r="V7540" s="5"/>
    </row>
    <row r="7541" spans="22:22" x14ac:dyDescent="0.2">
      <c r="V7541" s="5"/>
    </row>
    <row r="7542" spans="22:22" x14ac:dyDescent="0.2">
      <c r="V7542" s="5"/>
    </row>
    <row r="7543" spans="22:22" x14ac:dyDescent="0.2">
      <c r="V7543" s="5"/>
    </row>
    <row r="7544" spans="22:22" x14ac:dyDescent="0.2">
      <c r="V7544" s="5"/>
    </row>
    <row r="7545" spans="22:22" x14ac:dyDescent="0.2">
      <c r="V7545" s="5"/>
    </row>
    <row r="7546" spans="22:22" x14ac:dyDescent="0.2">
      <c r="V7546" s="5"/>
    </row>
    <row r="7547" spans="22:22" x14ac:dyDescent="0.2">
      <c r="V7547" s="5"/>
    </row>
    <row r="7548" spans="22:22" x14ac:dyDescent="0.2">
      <c r="V7548" s="5"/>
    </row>
    <row r="7549" spans="22:22" x14ac:dyDescent="0.2">
      <c r="V7549" s="5"/>
    </row>
    <row r="7550" spans="22:22" x14ac:dyDescent="0.2">
      <c r="V7550" s="5"/>
    </row>
    <row r="7551" spans="22:22" x14ac:dyDescent="0.2">
      <c r="V7551" s="5"/>
    </row>
    <row r="7552" spans="22:22" x14ac:dyDescent="0.2">
      <c r="V7552" s="5"/>
    </row>
    <row r="7553" spans="22:22" x14ac:dyDescent="0.2">
      <c r="V7553" s="5"/>
    </row>
    <row r="7554" spans="22:22" x14ac:dyDescent="0.2">
      <c r="V7554" s="5"/>
    </row>
    <row r="7555" spans="22:22" x14ac:dyDescent="0.2">
      <c r="V7555" s="5"/>
    </row>
    <row r="7556" spans="22:22" x14ac:dyDescent="0.2">
      <c r="V7556" s="5"/>
    </row>
    <row r="7557" spans="22:22" x14ac:dyDescent="0.2">
      <c r="V7557" s="5"/>
    </row>
    <row r="7558" spans="22:22" x14ac:dyDescent="0.2">
      <c r="V7558" s="5"/>
    </row>
    <row r="7559" spans="22:22" x14ac:dyDescent="0.2">
      <c r="V7559" s="5"/>
    </row>
    <row r="7560" spans="22:22" x14ac:dyDescent="0.2">
      <c r="V7560" s="5"/>
    </row>
    <row r="7561" spans="22:22" x14ac:dyDescent="0.2">
      <c r="V7561" s="5"/>
    </row>
    <row r="7562" spans="22:22" x14ac:dyDescent="0.2">
      <c r="V7562" s="5"/>
    </row>
    <row r="7563" spans="22:22" x14ac:dyDescent="0.2">
      <c r="V7563" s="5"/>
    </row>
    <row r="7564" spans="22:22" x14ac:dyDescent="0.2">
      <c r="V7564" s="5"/>
    </row>
    <row r="7565" spans="22:22" x14ac:dyDescent="0.2">
      <c r="V7565" s="5"/>
    </row>
    <row r="7566" spans="22:22" x14ac:dyDescent="0.2">
      <c r="V7566" s="5"/>
    </row>
    <row r="7567" spans="22:22" x14ac:dyDescent="0.2">
      <c r="V7567" s="5"/>
    </row>
    <row r="7568" spans="22:22" x14ac:dyDescent="0.2">
      <c r="V7568" s="5"/>
    </row>
    <row r="7569" spans="22:22" x14ac:dyDescent="0.2">
      <c r="V7569" s="5"/>
    </row>
    <row r="7570" spans="22:22" x14ac:dyDescent="0.2">
      <c r="V7570" s="5"/>
    </row>
    <row r="7571" spans="22:22" x14ac:dyDescent="0.2">
      <c r="V7571" s="5"/>
    </row>
    <row r="7572" spans="22:22" x14ac:dyDescent="0.2">
      <c r="V7572" s="5"/>
    </row>
    <row r="7573" spans="22:22" x14ac:dyDescent="0.2">
      <c r="V7573" s="5"/>
    </row>
    <row r="7574" spans="22:22" x14ac:dyDescent="0.2">
      <c r="V7574" s="5"/>
    </row>
    <row r="7575" spans="22:22" x14ac:dyDescent="0.2">
      <c r="V7575" s="5"/>
    </row>
    <row r="7576" spans="22:22" x14ac:dyDescent="0.2">
      <c r="V7576" s="5"/>
    </row>
    <row r="7577" spans="22:22" x14ac:dyDescent="0.2">
      <c r="V7577" s="5"/>
    </row>
    <row r="7578" spans="22:22" x14ac:dyDescent="0.2">
      <c r="V7578" s="5"/>
    </row>
    <row r="7579" spans="22:22" x14ac:dyDescent="0.2">
      <c r="V7579" s="5"/>
    </row>
    <row r="7580" spans="22:22" x14ac:dyDescent="0.2">
      <c r="V7580" s="5"/>
    </row>
    <row r="7581" spans="22:22" x14ac:dyDescent="0.2">
      <c r="V7581" s="5"/>
    </row>
    <row r="7582" spans="22:22" x14ac:dyDescent="0.2">
      <c r="V7582" s="5"/>
    </row>
    <row r="7583" spans="22:22" x14ac:dyDescent="0.2">
      <c r="V7583" s="5"/>
    </row>
    <row r="7584" spans="22:22" x14ac:dyDescent="0.2">
      <c r="V7584" s="5"/>
    </row>
    <row r="7585" spans="22:22" x14ac:dyDescent="0.2">
      <c r="V7585" s="5"/>
    </row>
    <row r="7586" spans="22:22" x14ac:dyDescent="0.2">
      <c r="V7586" s="5"/>
    </row>
    <row r="7587" spans="22:22" x14ac:dyDescent="0.2">
      <c r="V7587" s="5"/>
    </row>
    <row r="7588" spans="22:22" x14ac:dyDescent="0.2">
      <c r="V7588" s="5"/>
    </row>
    <row r="7589" spans="22:22" x14ac:dyDescent="0.2">
      <c r="V7589" s="5"/>
    </row>
    <row r="7590" spans="22:22" x14ac:dyDescent="0.2">
      <c r="V7590" s="5"/>
    </row>
    <row r="7591" spans="22:22" x14ac:dyDescent="0.2">
      <c r="V7591" s="5"/>
    </row>
    <row r="7592" spans="22:22" x14ac:dyDescent="0.2">
      <c r="V7592" s="5"/>
    </row>
    <row r="7593" spans="22:22" x14ac:dyDescent="0.2">
      <c r="V7593" s="5"/>
    </row>
    <row r="7594" spans="22:22" x14ac:dyDescent="0.2">
      <c r="V7594" s="5"/>
    </row>
    <row r="7595" spans="22:22" x14ac:dyDescent="0.2">
      <c r="V7595" s="5"/>
    </row>
    <row r="7596" spans="22:22" x14ac:dyDescent="0.2">
      <c r="V7596" s="5"/>
    </row>
    <row r="7597" spans="22:22" x14ac:dyDescent="0.2">
      <c r="V7597" s="5"/>
    </row>
    <row r="7598" spans="22:22" x14ac:dyDescent="0.2">
      <c r="V7598" s="5"/>
    </row>
    <row r="7599" spans="22:22" x14ac:dyDescent="0.2">
      <c r="V7599" s="5"/>
    </row>
    <row r="7600" spans="22:22" x14ac:dyDescent="0.2">
      <c r="V7600" s="5"/>
    </row>
    <row r="7601" spans="22:22" x14ac:dyDescent="0.2">
      <c r="V7601" s="5"/>
    </row>
    <row r="7602" spans="22:22" x14ac:dyDescent="0.2">
      <c r="V7602" s="5"/>
    </row>
    <row r="7603" spans="22:22" x14ac:dyDescent="0.2">
      <c r="V7603" s="5"/>
    </row>
    <row r="7604" spans="22:22" x14ac:dyDescent="0.2">
      <c r="V7604" s="5"/>
    </row>
    <row r="7605" spans="22:22" x14ac:dyDescent="0.2">
      <c r="V7605" s="5"/>
    </row>
    <row r="7606" spans="22:22" x14ac:dyDescent="0.2">
      <c r="V7606" s="5"/>
    </row>
    <row r="7607" spans="22:22" x14ac:dyDescent="0.2">
      <c r="V7607" s="5"/>
    </row>
    <row r="7608" spans="22:22" x14ac:dyDescent="0.2">
      <c r="V7608" s="5"/>
    </row>
    <row r="7609" spans="22:22" x14ac:dyDescent="0.2">
      <c r="V7609" s="5"/>
    </row>
    <row r="7610" spans="22:22" x14ac:dyDescent="0.2">
      <c r="V7610" s="5"/>
    </row>
    <row r="7611" spans="22:22" x14ac:dyDescent="0.2">
      <c r="V7611" s="5"/>
    </row>
    <row r="7612" spans="22:22" x14ac:dyDescent="0.2">
      <c r="V7612" s="5"/>
    </row>
    <row r="7613" spans="22:22" x14ac:dyDescent="0.2">
      <c r="V7613" s="5"/>
    </row>
    <row r="7614" spans="22:22" x14ac:dyDescent="0.2">
      <c r="V7614" s="5"/>
    </row>
    <row r="7615" spans="22:22" x14ac:dyDescent="0.2">
      <c r="V7615" s="5"/>
    </row>
    <row r="7616" spans="22:22" x14ac:dyDescent="0.2">
      <c r="V7616" s="5"/>
    </row>
    <row r="7617" spans="22:22" x14ac:dyDescent="0.2">
      <c r="V7617" s="5"/>
    </row>
    <row r="7618" spans="22:22" x14ac:dyDescent="0.2">
      <c r="V7618" s="5"/>
    </row>
    <row r="7619" spans="22:22" x14ac:dyDescent="0.2">
      <c r="V7619" s="5"/>
    </row>
    <row r="7620" spans="22:22" x14ac:dyDescent="0.2">
      <c r="V7620" s="5"/>
    </row>
    <row r="7621" spans="22:22" x14ac:dyDescent="0.2">
      <c r="V7621" s="5"/>
    </row>
    <row r="7622" spans="22:22" x14ac:dyDescent="0.2">
      <c r="V7622" s="5"/>
    </row>
    <row r="7623" spans="22:22" x14ac:dyDescent="0.2">
      <c r="V7623" s="5"/>
    </row>
    <row r="7624" spans="22:22" x14ac:dyDescent="0.2">
      <c r="V7624" s="5"/>
    </row>
    <row r="7625" spans="22:22" x14ac:dyDescent="0.2">
      <c r="V7625" s="5"/>
    </row>
    <row r="7626" spans="22:22" x14ac:dyDescent="0.2">
      <c r="V7626" s="5"/>
    </row>
    <row r="7627" spans="22:22" x14ac:dyDescent="0.2">
      <c r="V7627" s="5"/>
    </row>
    <row r="7628" spans="22:22" x14ac:dyDescent="0.2">
      <c r="V7628" s="5"/>
    </row>
    <row r="7629" spans="22:22" x14ac:dyDescent="0.2">
      <c r="V7629" s="5"/>
    </row>
    <row r="7630" spans="22:22" x14ac:dyDescent="0.2">
      <c r="V7630" s="5"/>
    </row>
    <row r="7631" spans="22:22" x14ac:dyDescent="0.2">
      <c r="V7631" s="5"/>
    </row>
    <row r="7632" spans="22:22" x14ac:dyDescent="0.2">
      <c r="V7632" s="5"/>
    </row>
    <row r="7633" spans="22:22" x14ac:dyDescent="0.2">
      <c r="V7633" s="5"/>
    </row>
    <row r="7634" spans="22:22" x14ac:dyDescent="0.2">
      <c r="V7634" s="5"/>
    </row>
    <row r="7635" spans="22:22" x14ac:dyDescent="0.2">
      <c r="V7635" s="5"/>
    </row>
    <row r="7636" spans="22:22" x14ac:dyDescent="0.2">
      <c r="V7636" s="5"/>
    </row>
    <row r="7637" spans="22:22" x14ac:dyDescent="0.2">
      <c r="V7637" s="5"/>
    </row>
    <row r="7638" spans="22:22" x14ac:dyDescent="0.2">
      <c r="V7638" s="5"/>
    </row>
    <row r="7639" spans="22:22" x14ac:dyDescent="0.2">
      <c r="V7639" s="5"/>
    </row>
    <row r="7640" spans="22:22" x14ac:dyDescent="0.2">
      <c r="V7640" s="5"/>
    </row>
    <row r="7641" spans="22:22" x14ac:dyDescent="0.2">
      <c r="V7641" s="5"/>
    </row>
    <row r="7642" spans="22:22" x14ac:dyDescent="0.2">
      <c r="V7642" s="5"/>
    </row>
    <row r="7643" spans="22:22" x14ac:dyDescent="0.2">
      <c r="V7643" s="5"/>
    </row>
    <row r="7644" spans="22:22" x14ac:dyDescent="0.2">
      <c r="V7644" s="5"/>
    </row>
    <row r="7645" spans="22:22" x14ac:dyDescent="0.2">
      <c r="V7645" s="5"/>
    </row>
    <row r="7646" spans="22:22" x14ac:dyDescent="0.2">
      <c r="V7646" s="5"/>
    </row>
    <row r="7647" spans="22:22" x14ac:dyDescent="0.2">
      <c r="V7647" s="5"/>
    </row>
    <row r="7648" spans="22:22" x14ac:dyDescent="0.2">
      <c r="V7648" s="5"/>
    </row>
    <row r="7649" spans="22:22" x14ac:dyDescent="0.2">
      <c r="V7649" s="5"/>
    </row>
    <row r="7650" spans="22:22" x14ac:dyDescent="0.2">
      <c r="V7650" s="5"/>
    </row>
    <row r="7651" spans="22:22" x14ac:dyDescent="0.2">
      <c r="V7651" s="5"/>
    </row>
    <row r="7652" spans="22:22" x14ac:dyDescent="0.2">
      <c r="V7652" s="5"/>
    </row>
    <row r="7653" spans="22:22" x14ac:dyDescent="0.2">
      <c r="V7653" s="5"/>
    </row>
    <row r="7654" spans="22:22" x14ac:dyDescent="0.2">
      <c r="V7654" s="5"/>
    </row>
    <row r="7655" spans="22:22" x14ac:dyDescent="0.2">
      <c r="V7655" s="5"/>
    </row>
    <row r="7656" spans="22:22" x14ac:dyDescent="0.2">
      <c r="V7656" s="5"/>
    </row>
    <row r="7657" spans="22:22" x14ac:dyDescent="0.2">
      <c r="V7657" s="5"/>
    </row>
    <row r="7658" spans="22:22" x14ac:dyDescent="0.2">
      <c r="V7658" s="5"/>
    </row>
    <row r="7659" spans="22:22" x14ac:dyDescent="0.2">
      <c r="V7659" s="5"/>
    </row>
    <row r="7660" spans="22:22" x14ac:dyDescent="0.2">
      <c r="V7660" s="5"/>
    </row>
    <row r="7661" spans="22:22" x14ac:dyDescent="0.2">
      <c r="V7661" s="5"/>
    </row>
    <row r="7662" spans="22:22" x14ac:dyDescent="0.2">
      <c r="V7662" s="5"/>
    </row>
    <row r="7663" spans="22:22" x14ac:dyDescent="0.2">
      <c r="V7663" s="5"/>
    </row>
    <row r="7664" spans="22:22" x14ac:dyDescent="0.2">
      <c r="V7664" s="5"/>
    </row>
    <row r="7665" spans="22:22" x14ac:dyDescent="0.2">
      <c r="V7665" s="5"/>
    </row>
    <row r="7666" spans="22:22" x14ac:dyDescent="0.2">
      <c r="V7666" s="5"/>
    </row>
    <row r="7667" spans="22:22" x14ac:dyDescent="0.2">
      <c r="V7667" s="5"/>
    </row>
    <row r="7668" spans="22:22" x14ac:dyDescent="0.2">
      <c r="V7668" s="5"/>
    </row>
    <row r="7669" spans="22:22" x14ac:dyDescent="0.2">
      <c r="V7669" s="5"/>
    </row>
    <row r="7670" spans="22:22" x14ac:dyDescent="0.2">
      <c r="V7670" s="5"/>
    </row>
    <row r="7671" spans="22:22" x14ac:dyDescent="0.2">
      <c r="V7671" s="5"/>
    </row>
    <row r="7672" spans="22:22" x14ac:dyDescent="0.2">
      <c r="V7672" s="5"/>
    </row>
    <row r="7673" spans="22:22" x14ac:dyDescent="0.2">
      <c r="V7673" s="5"/>
    </row>
    <row r="7674" spans="22:22" x14ac:dyDescent="0.2">
      <c r="V7674" s="5"/>
    </row>
    <row r="7675" spans="22:22" x14ac:dyDescent="0.2">
      <c r="V7675" s="5"/>
    </row>
    <row r="7676" spans="22:22" x14ac:dyDescent="0.2">
      <c r="V7676" s="5"/>
    </row>
    <row r="7677" spans="22:22" x14ac:dyDescent="0.2">
      <c r="V7677" s="5"/>
    </row>
    <row r="7678" spans="22:22" x14ac:dyDescent="0.2">
      <c r="V7678" s="5"/>
    </row>
    <row r="7679" spans="22:22" x14ac:dyDescent="0.2">
      <c r="V7679" s="5"/>
    </row>
    <row r="7680" spans="22:22" x14ac:dyDescent="0.2">
      <c r="V7680" s="5"/>
    </row>
    <row r="7681" spans="22:22" x14ac:dyDescent="0.2">
      <c r="V7681" s="5"/>
    </row>
    <row r="7682" spans="22:22" x14ac:dyDescent="0.2">
      <c r="V7682" s="5"/>
    </row>
    <row r="7683" spans="22:22" x14ac:dyDescent="0.2">
      <c r="V7683" s="5"/>
    </row>
    <row r="7684" spans="22:22" x14ac:dyDescent="0.2">
      <c r="V7684" s="5"/>
    </row>
    <row r="7685" spans="22:22" x14ac:dyDescent="0.2">
      <c r="V7685" s="5"/>
    </row>
    <row r="7686" spans="22:22" x14ac:dyDescent="0.2">
      <c r="V7686" s="5"/>
    </row>
    <row r="7687" spans="22:22" x14ac:dyDescent="0.2">
      <c r="V7687" s="5"/>
    </row>
    <row r="7688" spans="22:22" x14ac:dyDescent="0.2">
      <c r="V7688" s="5"/>
    </row>
    <row r="7689" spans="22:22" x14ac:dyDescent="0.2">
      <c r="V7689" s="5"/>
    </row>
    <row r="7690" spans="22:22" x14ac:dyDescent="0.2">
      <c r="V7690" s="5"/>
    </row>
    <row r="7691" spans="22:22" x14ac:dyDescent="0.2">
      <c r="V7691" s="5"/>
    </row>
    <row r="7692" spans="22:22" x14ac:dyDescent="0.2">
      <c r="V7692" s="5"/>
    </row>
    <row r="7693" spans="22:22" x14ac:dyDescent="0.2">
      <c r="V7693" s="5"/>
    </row>
    <row r="7694" spans="22:22" x14ac:dyDescent="0.2">
      <c r="V7694" s="5"/>
    </row>
    <row r="7695" spans="22:22" x14ac:dyDescent="0.2">
      <c r="V7695" s="5"/>
    </row>
    <row r="7696" spans="22:22" x14ac:dyDescent="0.2">
      <c r="V7696" s="5"/>
    </row>
    <row r="7697" spans="22:22" x14ac:dyDescent="0.2">
      <c r="V7697" s="5"/>
    </row>
    <row r="7698" spans="22:22" x14ac:dyDescent="0.2">
      <c r="V7698" s="5"/>
    </row>
    <row r="7699" spans="22:22" x14ac:dyDescent="0.2">
      <c r="V7699" s="5"/>
    </row>
    <row r="7700" spans="22:22" x14ac:dyDescent="0.2">
      <c r="V7700" s="5"/>
    </row>
    <row r="7701" spans="22:22" x14ac:dyDescent="0.2">
      <c r="V7701" s="5"/>
    </row>
    <row r="7702" spans="22:22" x14ac:dyDescent="0.2">
      <c r="V7702" s="5"/>
    </row>
    <row r="7703" spans="22:22" x14ac:dyDescent="0.2">
      <c r="V7703" s="5"/>
    </row>
    <row r="7704" spans="22:22" x14ac:dyDescent="0.2">
      <c r="V7704" s="5"/>
    </row>
    <row r="7705" spans="22:22" x14ac:dyDescent="0.2">
      <c r="V7705" s="5"/>
    </row>
    <row r="7706" spans="22:22" x14ac:dyDescent="0.2">
      <c r="V7706" s="5"/>
    </row>
    <row r="7707" spans="22:22" x14ac:dyDescent="0.2">
      <c r="V7707" s="5"/>
    </row>
    <row r="7708" spans="22:22" x14ac:dyDescent="0.2">
      <c r="V7708" s="5"/>
    </row>
    <row r="7709" spans="22:22" x14ac:dyDescent="0.2">
      <c r="V7709" s="5"/>
    </row>
    <row r="7710" spans="22:22" x14ac:dyDescent="0.2">
      <c r="V7710" s="5"/>
    </row>
    <row r="7711" spans="22:22" x14ac:dyDescent="0.2">
      <c r="V7711" s="5"/>
    </row>
    <row r="7712" spans="22:22" x14ac:dyDescent="0.2">
      <c r="V7712" s="5"/>
    </row>
    <row r="7713" spans="22:22" x14ac:dyDescent="0.2">
      <c r="V7713" s="5"/>
    </row>
    <row r="7714" spans="22:22" x14ac:dyDescent="0.2">
      <c r="V7714" s="5"/>
    </row>
    <row r="7715" spans="22:22" x14ac:dyDescent="0.2">
      <c r="V7715" s="5"/>
    </row>
    <row r="7716" spans="22:22" x14ac:dyDescent="0.2">
      <c r="V7716" s="5"/>
    </row>
    <row r="7717" spans="22:22" x14ac:dyDescent="0.2">
      <c r="V7717" s="5"/>
    </row>
    <row r="7718" spans="22:22" x14ac:dyDescent="0.2">
      <c r="V7718" s="5"/>
    </row>
    <row r="7719" spans="22:22" x14ac:dyDescent="0.2">
      <c r="V7719" s="5"/>
    </row>
    <row r="7720" spans="22:22" x14ac:dyDescent="0.2">
      <c r="V7720" s="5"/>
    </row>
    <row r="7721" spans="22:22" x14ac:dyDescent="0.2">
      <c r="V7721" s="5"/>
    </row>
    <row r="7722" spans="22:22" x14ac:dyDescent="0.2">
      <c r="V7722" s="5"/>
    </row>
    <row r="7723" spans="22:22" x14ac:dyDescent="0.2">
      <c r="V7723" s="5"/>
    </row>
    <row r="7724" spans="22:22" x14ac:dyDescent="0.2">
      <c r="V7724" s="5"/>
    </row>
    <row r="7725" spans="22:22" x14ac:dyDescent="0.2">
      <c r="V7725" s="5"/>
    </row>
    <row r="7726" spans="22:22" x14ac:dyDescent="0.2">
      <c r="V7726" s="5"/>
    </row>
    <row r="7727" spans="22:22" x14ac:dyDescent="0.2">
      <c r="V7727" s="5"/>
    </row>
    <row r="7728" spans="22:22" x14ac:dyDescent="0.2">
      <c r="V7728" s="5"/>
    </row>
    <row r="7729" spans="22:22" x14ac:dyDescent="0.2">
      <c r="V7729" s="5"/>
    </row>
    <row r="7730" spans="22:22" x14ac:dyDescent="0.2">
      <c r="V7730" s="5"/>
    </row>
    <row r="7731" spans="22:22" x14ac:dyDescent="0.2">
      <c r="V7731" s="5"/>
    </row>
    <row r="7732" spans="22:22" x14ac:dyDescent="0.2">
      <c r="V7732" s="5"/>
    </row>
    <row r="7733" spans="22:22" x14ac:dyDescent="0.2">
      <c r="V7733" s="5"/>
    </row>
    <row r="7734" spans="22:22" x14ac:dyDescent="0.2">
      <c r="V7734" s="5"/>
    </row>
    <row r="7735" spans="22:22" x14ac:dyDescent="0.2">
      <c r="V7735" s="5"/>
    </row>
    <row r="7736" spans="22:22" x14ac:dyDescent="0.2">
      <c r="V7736" s="5"/>
    </row>
    <row r="7737" spans="22:22" x14ac:dyDescent="0.2">
      <c r="V7737" s="5"/>
    </row>
    <row r="7738" spans="22:22" x14ac:dyDescent="0.2">
      <c r="V7738" s="5"/>
    </row>
    <row r="7739" spans="22:22" x14ac:dyDescent="0.2">
      <c r="V7739" s="5"/>
    </row>
    <row r="7740" spans="22:22" x14ac:dyDescent="0.2">
      <c r="V7740" s="5"/>
    </row>
    <row r="7741" spans="22:22" x14ac:dyDescent="0.2">
      <c r="V7741" s="5"/>
    </row>
    <row r="7742" spans="22:22" x14ac:dyDescent="0.2">
      <c r="V7742" s="5"/>
    </row>
    <row r="7743" spans="22:22" x14ac:dyDescent="0.2">
      <c r="V7743" s="5"/>
    </row>
    <row r="7744" spans="22:22" x14ac:dyDescent="0.2">
      <c r="V7744" s="5"/>
    </row>
    <row r="7745" spans="22:22" x14ac:dyDescent="0.2">
      <c r="V7745" s="5"/>
    </row>
    <row r="7746" spans="22:22" x14ac:dyDescent="0.2">
      <c r="V7746" s="5"/>
    </row>
    <row r="7747" spans="22:22" x14ac:dyDescent="0.2">
      <c r="V7747" s="5"/>
    </row>
    <row r="7748" spans="22:22" x14ac:dyDescent="0.2">
      <c r="V7748" s="5"/>
    </row>
    <row r="7749" spans="22:22" x14ac:dyDescent="0.2">
      <c r="V7749" s="5"/>
    </row>
    <row r="7750" spans="22:22" x14ac:dyDescent="0.2">
      <c r="V7750" s="5"/>
    </row>
    <row r="7751" spans="22:22" x14ac:dyDescent="0.2">
      <c r="V7751" s="5"/>
    </row>
    <row r="7752" spans="22:22" x14ac:dyDescent="0.2">
      <c r="V7752" s="5"/>
    </row>
    <row r="7753" spans="22:22" x14ac:dyDescent="0.2">
      <c r="V7753" s="5"/>
    </row>
    <row r="7754" spans="22:22" x14ac:dyDescent="0.2">
      <c r="V7754" s="5"/>
    </row>
    <row r="7755" spans="22:22" x14ac:dyDescent="0.2">
      <c r="V7755" s="5"/>
    </row>
    <row r="7756" spans="22:22" x14ac:dyDescent="0.2">
      <c r="V7756" s="5"/>
    </row>
    <row r="7757" spans="22:22" x14ac:dyDescent="0.2">
      <c r="V7757" s="5"/>
    </row>
    <row r="7758" spans="22:22" x14ac:dyDescent="0.2">
      <c r="V7758" s="5"/>
    </row>
    <row r="7759" spans="22:22" x14ac:dyDescent="0.2">
      <c r="V7759" s="5"/>
    </row>
    <row r="7760" spans="22:22" x14ac:dyDescent="0.2">
      <c r="V7760" s="5"/>
    </row>
    <row r="7761" spans="22:22" x14ac:dyDescent="0.2">
      <c r="V7761" s="5"/>
    </row>
    <row r="7762" spans="22:22" x14ac:dyDescent="0.2">
      <c r="V7762" s="5"/>
    </row>
    <row r="7763" spans="22:22" x14ac:dyDescent="0.2">
      <c r="V7763" s="5"/>
    </row>
    <row r="7764" spans="22:22" x14ac:dyDescent="0.2">
      <c r="V7764" s="5"/>
    </row>
    <row r="7765" spans="22:22" x14ac:dyDescent="0.2">
      <c r="V7765" s="5"/>
    </row>
    <row r="7766" spans="22:22" x14ac:dyDescent="0.2">
      <c r="V7766" s="5"/>
    </row>
    <row r="7767" spans="22:22" x14ac:dyDescent="0.2">
      <c r="V7767" s="5"/>
    </row>
    <row r="7768" spans="22:22" x14ac:dyDescent="0.2">
      <c r="V7768" s="5"/>
    </row>
    <row r="7769" spans="22:22" x14ac:dyDescent="0.2">
      <c r="V7769" s="5"/>
    </row>
    <row r="7770" spans="22:22" x14ac:dyDescent="0.2">
      <c r="V7770" s="5"/>
    </row>
    <row r="7771" spans="22:22" x14ac:dyDescent="0.2">
      <c r="V7771" s="5"/>
    </row>
    <row r="7772" spans="22:22" x14ac:dyDescent="0.2">
      <c r="V7772" s="5"/>
    </row>
    <row r="7773" spans="22:22" x14ac:dyDescent="0.2">
      <c r="V7773" s="5"/>
    </row>
    <row r="7774" spans="22:22" x14ac:dyDescent="0.2">
      <c r="V7774" s="5"/>
    </row>
    <row r="7775" spans="22:22" x14ac:dyDescent="0.2">
      <c r="V7775" s="5"/>
    </row>
    <row r="7776" spans="22:22" x14ac:dyDescent="0.2">
      <c r="V7776" s="5"/>
    </row>
    <row r="7777" spans="22:22" x14ac:dyDescent="0.2">
      <c r="V7777" s="5"/>
    </row>
    <row r="7778" spans="22:22" x14ac:dyDescent="0.2">
      <c r="V7778" s="5"/>
    </row>
    <row r="7779" spans="22:22" x14ac:dyDescent="0.2">
      <c r="V7779" s="5"/>
    </row>
    <row r="7780" spans="22:22" x14ac:dyDescent="0.2">
      <c r="V7780" s="5"/>
    </row>
    <row r="7781" spans="22:22" x14ac:dyDescent="0.2">
      <c r="V7781" s="5"/>
    </row>
    <row r="7782" spans="22:22" x14ac:dyDescent="0.2">
      <c r="V7782" s="5"/>
    </row>
    <row r="7783" spans="22:22" x14ac:dyDescent="0.2">
      <c r="V7783" s="5"/>
    </row>
    <row r="7784" spans="22:22" x14ac:dyDescent="0.2">
      <c r="V7784" s="5"/>
    </row>
    <row r="7785" spans="22:22" x14ac:dyDescent="0.2">
      <c r="V7785" s="5"/>
    </row>
    <row r="7786" spans="22:22" x14ac:dyDescent="0.2">
      <c r="V7786" s="5"/>
    </row>
    <row r="7787" spans="22:22" x14ac:dyDescent="0.2">
      <c r="V7787" s="5"/>
    </row>
    <row r="7788" spans="22:22" x14ac:dyDescent="0.2">
      <c r="V7788" s="5"/>
    </row>
    <row r="7789" spans="22:22" x14ac:dyDescent="0.2">
      <c r="V7789" s="5"/>
    </row>
    <row r="7790" spans="22:22" x14ac:dyDescent="0.2">
      <c r="V7790" s="5"/>
    </row>
    <row r="7791" spans="22:22" x14ac:dyDescent="0.2">
      <c r="V7791" s="5"/>
    </row>
    <row r="7792" spans="22:22" x14ac:dyDescent="0.2">
      <c r="V7792" s="5"/>
    </row>
    <row r="7793" spans="22:22" x14ac:dyDescent="0.2">
      <c r="V7793" s="5"/>
    </row>
    <row r="7794" spans="22:22" x14ac:dyDescent="0.2">
      <c r="V7794" s="5"/>
    </row>
    <row r="7795" spans="22:22" x14ac:dyDescent="0.2">
      <c r="V7795" s="5"/>
    </row>
    <row r="7796" spans="22:22" x14ac:dyDescent="0.2">
      <c r="V7796" s="5"/>
    </row>
    <row r="7797" spans="22:22" x14ac:dyDescent="0.2">
      <c r="V7797" s="5"/>
    </row>
    <row r="7798" spans="22:22" x14ac:dyDescent="0.2">
      <c r="V7798" s="5"/>
    </row>
    <row r="7799" spans="22:22" x14ac:dyDescent="0.2">
      <c r="V7799" s="5"/>
    </row>
    <row r="7800" spans="22:22" x14ac:dyDescent="0.2">
      <c r="V7800" s="5"/>
    </row>
    <row r="7801" spans="22:22" x14ac:dyDescent="0.2">
      <c r="V7801" s="5"/>
    </row>
    <row r="7802" spans="22:22" x14ac:dyDescent="0.2">
      <c r="V7802" s="5"/>
    </row>
    <row r="7803" spans="22:22" x14ac:dyDescent="0.2">
      <c r="V7803" s="5"/>
    </row>
    <row r="7804" spans="22:22" x14ac:dyDescent="0.2">
      <c r="V7804" s="5"/>
    </row>
    <row r="7805" spans="22:22" x14ac:dyDescent="0.2">
      <c r="V7805" s="5"/>
    </row>
    <row r="7806" spans="22:22" x14ac:dyDescent="0.2">
      <c r="V7806" s="5"/>
    </row>
    <row r="7807" spans="22:22" x14ac:dyDescent="0.2">
      <c r="V7807" s="5"/>
    </row>
    <row r="7808" spans="22:22" x14ac:dyDescent="0.2">
      <c r="V7808" s="5"/>
    </row>
    <row r="7809" spans="22:22" x14ac:dyDescent="0.2">
      <c r="V7809" s="5"/>
    </row>
    <row r="7810" spans="22:22" x14ac:dyDescent="0.2">
      <c r="V7810" s="5"/>
    </row>
    <row r="7811" spans="22:22" x14ac:dyDescent="0.2">
      <c r="V7811" s="5"/>
    </row>
    <row r="7812" spans="22:22" x14ac:dyDescent="0.2">
      <c r="V7812" s="5"/>
    </row>
    <row r="7813" spans="22:22" x14ac:dyDescent="0.2">
      <c r="V7813" s="5"/>
    </row>
    <row r="7814" spans="22:22" x14ac:dyDescent="0.2">
      <c r="V7814" s="5"/>
    </row>
    <row r="7815" spans="22:22" x14ac:dyDescent="0.2">
      <c r="V7815" s="5"/>
    </row>
    <row r="7816" spans="22:22" x14ac:dyDescent="0.2">
      <c r="V7816" s="5"/>
    </row>
    <row r="7817" spans="22:22" x14ac:dyDescent="0.2">
      <c r="V7817" s="5"/>
    </row>
    <row r="7818" spans="22:22" x14ac:dyDescent="0.2">
      <c r="V7818" s="5"/>
    </row>
    <row r="7819" spans="22:22" x14ac:dyDescent="0.2">
      <c r="V7819" s="5"/>
    </row>
    <row r="7820" spans="22:22" x14ac:dyDescent="0.2">
      <c r="V7820" s="5"/>
    </row>
    <row r="7821" spans="22:22" x14ac:dyDescent="0.2">
      <c r="V7821" s="5"/>
    </row>
    <row r="7822" spans="22:22" x14ac:dyDescent="0.2">
      <c r="V7822" s="5"/>
    </row>
    <row r="7823" spans="22:22" x14ac:dyDescent="0.2">
      <c r="V7823" s="5"/>
    </row>
    <row r="7824" spans="22:22" x14ac:dyDescent="0.2">
      <c r="V7824" s="5"/>
    </row>
    <row r="7825" spans="22:22" x14ac:dyDescent="0.2">
      <c r="V7825" s="5"/>
    </row>
    <row r="7826" spans="22:22" x14ac:dyDescent="0.2">
      <c r="V7826" s="5"/>
    </row>
    <row r="7827" spans="22:22" x14ac:dyDescent="0.2">
      <c r="V7827" s="5"/>
    </row>
    <row r="7828" spans="22:22" x14ac:dyDescent="0.2">
      <c r="V7828" s="5"/>
    </row>
    <row r="7829" spans="22:22" x14ac:dyDescent="0.2">
      <c r="V7829" s="5"/>
    </row>
    <row r="7830" spans="22:22" x14ac:dyDescent="0.2">
      <c r="V7830" s="5"/>
    </row>
    <row r="7831" spans="22:22" x14ac:dyDescent="0.2">
      <c r="V7831" s="5"/>
    </row>
    <row r="7832" spans="22:22" x14ac:dyDescent="0.2">
      <c r="V7832" s="5"/>
    </row>
    <row r="7833" spans="22:22" x14ac:dyDescent="0.2">
      <c r="V7833" s="5"/>
    </row>
    <row r="7834" spans="22:22" x14ac:dyDescent="0.2">
      <c r="V7834" s="5"/>
    </row>
    <row r="7835" spans="22:22" x14ac:dyDescent="0.2">
      <c r="V7835" s="5"/>
    </row>
    <row r="7836" spans="22:22" x14ac:dyDescent="0.2">
      <c r="V7836" s="5"/>
    </row>
    <row r="7837" spans="22:22" x14ac:dyDescent="0.2">
      <c r="V7837" s="5"/>
    </row>
    <row r="7838" spans="22:22" x14ac:dyDescent="0.2">
      <c r="V7838" s="5"/>
    </row>
    <row r="7839" spans="22:22" x14ac:dyDescent="0.2">
      <c r="V7839" s="5"/>
    </row>
    <row r="7840" spans="22:22" x14ac:dyDescent="0.2">
      <c r="V7840" s="5"/>
    </row>
    <row r="7841" spans="22:22" x14ac:dyDescent="0.2">
      <c r="V7841" s="5"/>
    </row>
    <row r="7842" spans="22:22" x14ac:dyDescent="0.2">
      <c r="V7842" s="5"/>
    </row>
    <row r="7843" spans="22:22" x14ac:dyDescent="0.2">
      <c r="V7843" s="5"/>
    </row>
    <row r="7844" spans="22:22" x14ac:dyDescent="0.2">
      <c r="V7844" s="5"/>
    </row>
    <row r="7845" spans="22:22" x14ac:dyDescent="0.2">
      <c r="V7845" s="5"/>
    </row>
    <row r="7846" spans="22:22" x14ac:dyDescent="0.2">
      <c r="V7846" s="5"/>
    </row>
    <row r="7847" spans="22:22" x14ac:dyDescent="0.2">
      <c r="V7847" s="5"/>
    </row>
    <row r="7848" spans="22:22" x14ac:dyDescent="0.2">
      <c r="V7848" s="5"/>
    </row>
    <row r="7849" spans="22:22" x14ac:dyDescent="0.2">
      <c r="V7849" s="5"/>
    </row>
    <row r="7850" spans="22:22" x14ac:dyDescent="0.2">
      <c r="V7850" s="5"/>
    </row>
    <row r="7851" spans="22:22" x14ac:dyDescent="0.2">
      <c r="V7851" s="5"/>
    </row>
    <row r="7852" spans="22:22" x14ac:dyDescent="0.2">
      <c r="V7852" s="5"/>
    </row>
    <row r="7853" spans="22:22" x14ac:dyDescent="0.2">
      <c r="V7853" s="5"/>
    </row>
    <row r="7854" spans="22:22" x14ac:dyDescent="0.2">
      <c r="V7854" s="5"/>
    </row>
    <row r="7855" spans="22:22" x14ac:dyDescent="0.2">
      <c r="V7855" s="5"/>
    </row>
    <row r="7856" spans="22:22" x14ac:dyDescent="0.2">
      <c r="V7856" s="5"/>
    </row>
    <row r="7857" spans="22:22" x14ac:dyDescent="0.2">
      <c r="V7857" s="5"/>
    </row>
    <row r="7858" spans="22:22" x14ac:dyDescent="0.2">
      <c r="V7858" s="5"/>
    </row>
    <row r="7859" spans="22:22" x14ac:dyDescent="0.2">
      <c r="V7859" s="5"/>
    </row>
    <row r="7860" spans="22:22" x14ac:dyDescent="0.2">
      <c r="V7860" s="5"/>
    </row>
    <row r="7861" spans="22:22" x14ac:dyDescent="0.2">
      <c r="V7861" s="5"/>
    </row>
    <row r="7862" spans="22:22" x14ac:dyDescent="0.2">
      <c r="V7862" s="5"/>
    </row>
    <row r="7863" spans="22:22" x14ac:dyDescent="0.2">
      <c r="V7863" s="5"/>
    </row>
    <row r="7864" spans="22:22" x14ac:dyDescent="0.2">
      <c r="V7864" s="5"/>
    </row>
    <row r="7865" spans="22:22" x14ac:dyDescent="0.2">
      <c r="V7865" s="5"/>
    </row>
    <row r="7866" spans="22:22" x14ac:dyDescent="0.2">
      <c r="V7866" s="5"/>
    </row>
    <row r="7867" spans="22:22" x14ac:dyDescent="0.2">
      <c r="V7867" s="5"/>
    </row>
    <row r="7868" spans="22:22" x14ac:dyDescent="0.2">
      <c r="V7868" s="5"/>
    </row>
    <row r="7869" spans="22:22" x14ac:dyDescent="0.2">
      <c r="V7869" s="5"/>
    </row>
    <row r="7870" spans="22:22" x14ac:dyDescent="0.2">
      <c r="V7870" s="5"/>
    </row>
    <row r="7871" spans="22:22" x14ac:dyDescent="0.2">
      <c r="V7871" s="5"/>
    </row>
    <row r="7872" spans="22:22" x14ac:dyDescent="0.2">
      <c r="V7872" s="5"/>
    </row>
    <row r="7873" spans="22:22" x14ac:dyDescent="0.2">
      <c r="V7873" s="5"/>
    </row>
    <row r="7874" spans="22:22" x14ac:dyDescent="0.2">
      <c r="V7874" s="5"/>
    </row>
    <row r="7875" spans="22:22" x14ac:dyDescent="0.2">
      <c r="V7875" s="5"/>
    </row>
    <row r="7876" spans="22:22" x14ac:dyDescent="0.2">
      <c r="V7876" s="5"/>
    </row>
    <row r="7877" spans="22:22" x14ac:dyDescent="0.2">
      <c r="V7877" s="5"/>
    </row>
    <row r="7878" spans="22:22" x14ac:dyDescent="0.2">
      <c r="V7878" s="5"/>
    </row>
    <row r="7879" spans="22:22" x14ac:dyDescent="0.2">
      <c r="V7879" s="5"/>
    </row>
    <row r="7880" spans="22:22" x14ac:dyDescent="0.2">
      <c r="V7880" s="5"/>
    </row>
    <row r="7881" spans="22:22" x14ac:dyDescent="0.2">
      <c r="V7881" s="5"/>
    </row>
    <row r="7882" spans="22:22" x14ac:dyDescent="0.2">
      <c r="V7882" s="5"/>
    </row>
    <row r="7883" spans="22:22" x14ac:dyDescent="0.2">
      <c r="V7883" s="5"/>
    </row>
    <row r="7884" spans="22:22" x14ac:dyDescent="0.2">
      <c r="V7884" s="5"/>
    </row>
    <row r="7885" spans="22:22" x14ac:dyDescent="0.2">
      <c r="V7885" s="5"/>
    </row>
    <row r="7886" spans="22:22" x14ac:dyDescent="0.2">
      <c r="V7886" s="5"/>
    </row>
    <row r="7887" spans="22:22" x14ac:dyDescent="0.2">
      <c r="V7887" s="5"/>
    </row>
    <row r="7888" spans="22:22" x14ac:dyDescent="0.2">
      <c r="V7888" s="5"/>
    </row>
    <row r="7889" spans="22:22" x14ac:dyDescent="0.2">
      <c r="V7889" s="5"/>
    </row>
    <row r="7890" spans="22:22" x14ac:dyDescent="0.2">
      <c r="V7890" s="5"/>
    </row>
    <row r="7891" spans="22:22" x14ac:dyDescent="0.2">
      <c r="V7891" s="5"/>
    </row>
    <row r="7892" spans="22:22" x14ac:dyDescent="0.2">
      <c r="V7892" s="5"/>
    </row>
    <row r="7893" spans="22:22" x14ac:dyDescent="0.2">
      <c r="V7893" s="5"/>
    </row>
    <row r="7894" spans="22:22" x14ac:dyDescent="0.2">
      <c r="V7894" s="5"/>
    </row>
    <row r="7895" spans="22:22" x14ac:dyDescent="0.2">
      <c r="V7895" s="5"/>
    </row>
    <row r="7896" spans="22:22" x14ac:dyDescent="0.2">
      <c r="V7896" s="5"/>
    </row>
    <row r="7897" spans="22:22" x14ac:dyDescent="0.2">
      <c r="V7897" s="5"/>
    </row>
    <row r="7898" spans="22:22" x14ac:dyDescent="0.2">
      <c r="V7898" s="5"/>
    </row>
    <row r="7899" spans="22:22" x14ac:dyDescent="0.2">
      <c r="V7899" s="5"/>
    </row>
    <row r="7900" spans="22:22" x14ac:dyDescent="0.2">
      <c r="V7900" s="5"/>
    </row>
    <row r="7901" spans="22:22" x14ac:dyDescent="0.2">
      <c r="V7901" s="5"/>
    </row>
    <row r="7902" spans="22:22" x14ac:dyDescent="0.2">
      <c r="V7902" s="5"/>
    </row>
    <row r="7903" spans="22:22" x14ac:dyDescent="0.2">
      <c r="V7903" s="5"/>
    </row>
    <row r="7904" spans="22:22" x14ac:dyDescent="0.2">
      <c r="V7904" s="5"/>
    </row>
    <row r="7905" spans="22:22" x14ac:dyDescent="0.2">
      <c r="V7905" s="5"/>
    </row>
    <row r="7906" spans="22:22" x14ac:dyDescent="0.2">
      <c r="V7906" s="5"/>
    </row>
    <row r="7907" spans="22:22" x14ac:dyDescent="0.2">
      <c r="V7907" s="5"/>
    </row>
    <row r="7908" spans="22:22" x14ac:dyDescent="0.2">
      <c r="V7908" s="5"/>
    </row>
    <row r="7909" spans="22:22" x14ac:dyDescent="0.2">
      <c r="V7909" s="5"/>
    </row>
    <row r="7910" spans="22:22" x14ac:dyDescent="0.2">
      <c r="V7910" s="5"/>
    </row>
    <row r="7911" spans="22:22" x14ac:dyDescent="0.2">
      <c r="V7911" s="5"/>
    </row>
    <row r="7912" spans="22:22" x14ac:dyDescent="0.2">
      <c r="V7912" s="5"/>
    </row>
    <row r="7913" spans="22:22" x14ac:dyDescent="0.2">
      <c r="V7913" s="5"/>
    </row>
    <row r="7914" spans="22:22" x14ac:dyDescent="0.2">
      <c r="V7914" s="5"/>
    </row>
    <row r="7915" spans="22:22" x14ac:dyDescent="0.2">
      <c r="V7915" s="5"/>
    </row>
    <row r="7916" spans="22:22" x14ac:dyDescent="0.2">
      <c r="V7916" s="5"/>
    </row>
    <row r="7917" spans="22:22" x14ac:dyDescent="0.2">
      <c r="V7917" s="5"/>
    </row>
    <row r="7918" spans="22:22" x14ac:dyDescent="0.2">
      <c r="V7918" s="5"/>
    </row>
    <row r="7919" spans="22:22" x14ac:dyDescent="0.2">
      <c r="V7919" s="5"/>
    </row>
    <row r="7920" spans="22:22" x14ac:dyDescent="0.2">
      <c r="V7920" s="5"/>
    </row>
    <row r="7921" spans="22:22" x14ac:dyDescent="0.2">
      <c r="V7921" s="5"/>
    </row>
    <row r="7922" spans="22:22" x14ac:dyDescent="0.2">
      <c r="V7922" s="5"/>
    </row>
    <row r="7923" spans="22:22" x14ac:dyDescent="0.2">
      <c r="V7923" s="5"/>
    </row>
    <row r="7924" spans="22:22" x14ac:dyDescent="0.2">
      <c r="V7924" s="5"/>
    </row>
    <row r="7925" spans="22:22" x14ac:dyDescent="0.2">
      <c r="V7925" s="5"/>
    </row>
    <row r="7926" spans="22:22" x14ac:dyDescent="0.2">
      <c r="V7926" s="5"/>
    </row>
    <row r="7927" spans="22:22" x14ac:dyDescent="0.2">
      <c r="V7927" s="5"/>
    </row>
    <row r="7928" spans="22:22" x14ac:dyDescent="0.2">
      <c r="V7928" s="5"/>
    </row>
    <row r="7929" spans="22:22" x14ac:dyDescent="0.2">
      <c r="V7929" s="5"/>
    </row>
    <row r="7930" spans="22:22" x14ac:dyDescent="0.2">
      <c r="V7930" s="5"/>
    </row>
    <row r="7931" spans="22:22" x14ac:dyDescent="0.2">
      <c r="V7931" s="5"/>
    </row>
    <row r="7932" spans="22:22" x14ac:dyDescent="0.2">
      <c r="V7932" s="5"/>
    </row>
    <row r="7933" spans="22:22" x14ac:dyDescent="0.2">
      <c r="V7933" s="5"/>
    </row>
    <row r="7934" spans="22:22" x14ac:dyDescent="0.2">
      <c r="V7934" s="5"/>
    </row>
    <row r="7935" spans="22:22" x14ac:dyDescent="0.2">
      <c r="V7935" s="5"/>
    </row>
    <row r="7936" spans="22:22" x14ac:dyDescent="0.2">
      <c r="V7936" s="5"/>
    </row>
    <row r="7937" spans="22:22" x14ac:dyDescent="0.2">
      <c r="V7937" s="5"/>
    </row>
    <row r="7938" spans="22:22" x14ac:dyDescent="0.2">
      <c r="V7938" s="5"/>
    </row>
    <row r="7939" spans="22:22" x14ac:dyDescent="0.2">
      <c r="V7939" s="5"/>
    </row>
    <row r="7940" spans="22:22" x14ac:dyDescent="0.2">
      <c r="V7940" s="5"/>
    </row>
    <row r="7941" spans="22:22" x14ac:dyDescent="0.2">
      <c r="V7941" s="5"/>
    </row>
    <row r="7942" spans="22:22" x14ac:dyDescent="0.2">
      <c r="V7942" s="5"/>
    </row>
    <row r="7943" spans="22:22" x14ac:dyDescent="0.2">
      <c r="V7943" s="5"/>
    </row>
    <row r="7944" spans="22:22" x14ac:dyDescent="0.2">
      <c r="V7944" s="5"/>
    </row>
    <row r="7945" spans="22:22" x14ac:dyDescent="0.2">
      <c r="V7945" s="5"/>
    </row>
    <row r="7946" spans="22:22" x14ac:dyDescent="0.2">
      <c r="V7946" s="5"/>
    </row>
    <row r="7947" spans="22:22" x14ac:dyDescent="0.2">
      <c r="V7947" s="5"/>
    </row>
    <row r="7948" spans="22:22" x14ac:dyDescent="0.2">
      <c r="V7948" s="5"/>
    </row>
    <row r="7949" spans="22:22" x14ac:dyDescent="0.2">
      <c r="V7949" s="5"/>
    </row>
    <row r="7950" spans="22:22" x14ac:dyDescent="0.2">
      <c r="V7950" s="5"/>
    </row>
    <row r="7951" spans="22:22" x14ac:dyDescent="0.2">
      <c r="V7951" s="5"/>
    </row>
    <row r="7952" spans="22:22" x14ac:dyDescent="0.2">
      <c r="V7952" s="5"/>
    </row>
    <row r="7953" spans="22:22" x14ac:dyDescent="0.2">
      <c r="V7953" s="5"/>
    </row>
    <row r="7954" spans="22:22" x14ac:dyDescent="0.2">
      <c r="V7954" s="5"/>
    </row>
    <row r="7955" spans="22:22" x14ac:dyDescent="0.2">
      <c r="V7955" s="5"/>
    </row>
    <row r="7956" spans="22:22" x14ac:dyDescent="0.2">
      <c r="V7956" s="5"/>
    </row>
    <row r="7957" spans="22:22" x14ac:dyDescent="0.2">
      <c r="V7957" s="5"/>
    </row>
    <row r="7958" spans="22:22" x14ac:dyDescent="0.2">
      <c r="V7958" s="5"/>
    </row>
    <row r="7959" spans="22:22" x14ac:dyDescent="0.2">
      <c r="V7959" s="5"/>
    </row>
    <row r="7960" spans="22:22" x14ac:dyDescent="0.2">
      <c r="V7960" s="5"/>
    </row>
    <row r="7961" spans="22:22" x14ac:dyDescent="0.2">
      <c r="V7961" s="5"/>
    </row>
    <row r="7962" spans="22:22" x14ac:dyDescent="0.2">
      <c r="V7962" s="5"/>
    </row>
    <row r="7963" spans="22:22" x14ac:dyDescent="0.2">
      <c r="V7963" s="5"/>
    </row>
    <row r="7964" spans="22:22" x14ac:dyDescent="0.2">
      <c r="V7964" s="5"/>
    </row>
    <row r="7965" spans="22:22" x14ac:dyDescent="0.2">
      <c r="V7965" s="5"/>
    </row>
    <row r="7966" spans="22:22" x14ac:dyDescent="0.2">
      <c r="V7966" s="5"/>
    </row>
    <row r="7967" spans="22:22" x14ac:dyDescent="0.2">
      <c r="V7967" s="5"/>
    </row>
    <row r="7968" spans="22:22" x14ac:dyDescent="0.2">
      <c r="V7968" s="5"/>
    </row>
    <row r="7969" spans="22:22" x14ac:dyDescent="0.2">
      <c r="V7969" s="5"/>
    </row>
    <row r="7970" spans="22:22" x14ac:dyDescent="0.2">
      <c r="V7970" s="5"/>
    </row>
    <row r="7971" spans="22:22" x14ac:dyDescent="0.2">
      <c r="V7971" s="5"/>
    </row>
    <row r="7972" spans="22:22" x14ac:dyDescent="0.2">
      <c r="V7972" s="5"/>
    </row>
    <row r="7973" spans="22:22" x14ac:dyDescent="0.2">
      <c r="V7973" s="5"/>
    </row>
    <row r="7974" spans="22:22" x14ac:dyDescent="0.2">
      <c r="V7974" s="5"/>
    </row>
    <row r="7975" spans="22:22" x14ac:dyDescent="0.2">
      <c r="V7975" s="5"/>
    </row>
    <row r="7976" spans="22:22" x14ac:dyDescent="0.2">
      <c r="V7976" s="5"/>
    </row>
    <row r="7977" spans="22:22" x14ac:dyDescent="0.2">
      <c r="V7977" s="5"/>
    </row>
    <row r="7978" spans="22:22" x14ac:dyDescent="0.2">
      <c r="V7978" s="5"/>
    </row>
    <row r="7979" spans="22:22" x14ac:dyDescent="0.2">
      <c r="V7979" s="5"/>
    </row>
    <row r="7980" spans="22:22" x14ac:dyDescent="0.2">
      <c r="V7980" s="5"/>
    </row>
    <row r="7981" spans="22:22" x14ac:dyDescent="0.2">
      <c r="V7981" s="5"/>
    </row>
    <row r="7982" spans="22:22" x14ac:dyDescent="0.2">
      <c r="V7982" s="5"/>
    </row>
    <row r="7983" spans="22:22" x14ac:dyDescent="0.2">
      <c r="V7983" s="5"/>
    </row>
    <row r="7984" spans="22:22" x14ac:dyDescent="0.2">
      <c r="V7984" s="5"/>
    </row>
    <row r="7985" spans="22:22" x14ac:dyDescent="0.2">
      <c r="V7985" s="5"/>
    </row>
    <row r="7986" spans="22:22" x14ac:dyDescent="0.2">
      <c r="V7986" s="5"/>
    </row>
    <row r="7987" spans="22:22" x14ac:dyDescent="0.2">
      <c r="V7987" s="5"/>
    </row>
    <row r="7988" spans="22:22" x14ac:dyDescent="0.2">
      <c r="V7988" s="5"/>
    </row>
    <row r="7989" spans="22:22" x14ac:dyDescent="0.2">
      <c r="V7989" s="5"/>
    </row>
    <row r="7990" spans="22:22" x14ac:dyDescent="0.2">
      <c r="V7990" s="5"/>
    </row>
    <row r="7991" spans="22:22" x14ac:dyDescent="0.2">
      <c r="V7991" s="5"/>
    </row>
    <row r="7992" spans="22:22" x14ac:dyDescent="0.2">
      <c r="V7992" s="5"/>
    </row>
    <row r="7993" spans="22:22" x14ac:dyDescent="0.2">
      <c r="V7993" s="5"/>
    </row>
    <row r="7994" spans="22:22" x14ac:dyDescent="0.2">
      <c r="V7994" s="5"/>
    </row>
    <row r="7995" spans="22:22" x14ac:dyDescent="0.2">
      <c r="V7995" s="5"/>
    </row>
    <row r="7996" spans="22:22" x14ac:dyDescent="0.2">
      <c r="V7996" s="5"/>
    </row>
    <row r="7997" spans="22:22" x14ac:dyDescent="0.2">
      <c r="V7997" s="5"/>
    </row>
    <row r="7998" spans="22:22" x14ac:dyDescent="0.2">
      <c r="V7998" s="5"/>
    </row>
    <row r="7999" spans="22:22" x14ac:dyDescent="0.2">
      <c r="V7999" s="5"/>
    </row>
    <row r="8000" spans="22:22" x14ac:dyDescent="0.2">
      <c r="V8000" s="5"/>
    </row>
    <row r="8001" spans="22:22" x14ac:dyDescent="0.2">
      <c r="V8001" s="5"/>
    </row>
    <row r="8002" spans="22:22" x14ac:dyDescent="0.2">
      <c r="V8002" s="5"/>
    </row>
    <row r="8003" spans="22:22" x14ac:dyDescent="0.2">
      <c r="V8003" s="5"/>
    </row>
    <row r="8004" spans="22:22" x14ac:dyDescent="0.2">
      <c r="V8004" s="5"/>
    </row>
    <row r="8005" spans="22:22" x14ac:dyDescent="0.2">
      <c r="V8005" s="5"/>
    </row>
    <row r="8006" spans="22:22" x14ac:dyDescent="0.2">
      <c r="V8006" s="5"/>
    </row>
    <row r="8007" spans="22:22" x14ac:dyDescent="0.2">
      <c r="V8007" s="5"/>
    </row>
    <row r="8008" spans="22:22" x14ac:dyDescent="0.2">
      <c r="V8008" s="5"/>
    </row>
    <row r="8009" spans="22:22" x14ac:dyDescent="0.2">
      <c r="V8009" s="5"/>
    </row>
    <row r="8010" spans="22:22" x14ac:dyDescent="0.2">
      <c r="V8010" s="5"/>
    </row>
    <row r="8011" spans="22:22" x14ac:dyDescent="0.2">
      <c r="V8011" s="5"/>
    </row>
    <row r="8012" spans="22:22" x14ac:dyDescent="0.2">
      <c r="V8012" s="5"/>
    </row>
    <row r="8013" spans="22:22" x14ac:dyDescent="0.2">
      <c r="V8013" s="5"/>
    </row>
    <row r="8014" spans="22:22" x14ac:dyDescent="0.2">
      <c r="V8014" s="5"/>
    </row>
    <row r="8015" spans="22:22" x14ac:dyDescent="0.2">
      <c r="V8015" s="5"/>
    </row>
    <row r="8016" spans="22:22" x14ac:dyDescent="0.2">
      <c r="V8016" s="5"/>
    </row>
    <row r="8017" spans="22:22" x14ac:dyDescent="0.2">
      <c r="V8017" s="5"/>
    </row>
    <row r="8018" spans="22:22" x14ac:dyDescent="0.2">
      <c r="V8018" s="5"/>
    </row>
    <row r="8019" spans="22:22" x14ac:dyDescent="0.2">
      <c r="V8019" s="5"/>
    </row>
    <row r="8020" spans="22:22" x14ac:dyDescent="0.2">
      <c r="V8020" s="5"/>
    </row>
    <row r="8021" spans="22:22" x14ac:dyDescent="0.2">
      <c r="V8021" s="5"/>
    </row>
    <row r="8022" spans="22:22" x14ac:dyDescent="0.2">
      <c r="V8022" s="5"/>
    </row>
    <row r="8023" spans="22:22" x14ac:dyDescent="0.2">
      <c r="V8023" s="5"/>
    </row>
    <row r="8024" spans="22:22" x14ac:dyDescent="0.2">
      <c r="V8024" s="5"/>
    </row>
    <row r="8025" spans="22:22" x14ac:dyDescent="0.2">
      <c r="V8025" s="5"/>
    </row>
    <row r="8026" spans="22:22" x14ac:dyDescent="0.2">
      <c r="V8026" s="5"/>
    </row>
    <row r="8027" spans="22:22" x14ac:dyDescent="0.2">
      <c r="V8027" s="5"/>
    </row>
    <row r="8028" spans="22:22" x14ac:dyDescent="0.2">
      <c r="V8028" s="5"/>
    </row>
    <row r="8029" spans="22:22" x14ac:dyDescent="0.2">
      <c r="V8029" s="5"/>
    </row>
    <row r="8030" spans="22:22" x14ac:dyDescent="0.2">
      <c r="V8030" s="5"/>
    </row>
    <row r="8031" spans="22:22" x14ac:dyDescent="0.2">
      <c r="V8031" s="5"/>
    </row>
    <row r="8032" spans="22:22" x14ac:dyDescent="0.2">
      <c r="V8032" s="5"/>
    </row>
    <row r="8033" spans="22:22" x14ac:dyDescent="0.2">
      <c r="V8033" s="5"/>
    </row>
    <row r="8034" spans="22:22" x14ac:dyDescent="0.2">
      <c r="V8034" s="5"/>
    </row>
    <row r="8035" spans="22:22" x14ac:dyDescent="0.2">
      <c r="V8035" s="5"/>
    </row>
    <row r="8036" spans="22:22" x14ac:dyDescent="0.2">
      <c r="V8036" s="5"/>
    </row>
    <row r="8037" spans="22:22" x14ac:dyDescent="0.2">
      <c r="V8037" s="5"/>
    </row>
    <row r="8038" spans="22:22" x14ac:dyDescent="0.2">
      <c r="V8038" s="5"/>
    </row>
    <row r="8039" spans="22:22" x14ac:dyDescent="0.2">
      <c r="V8039" s="5"/>
    </row>
    <row r="8040" spans="22:22" x14ac:dyDescent="0.2">
      <c r="V8040" s="5"/>
    </row>
    <row r="8041" spans="22:22" x14ac:dyDescent="0.2">
      <c r="V8041" s="5"/>
    </row>
    <row r="8042" spans="22:22" x14ac:dyDescent="0.2">
      <c r="V8042" s="5"/>
    </row>
    <row r="8043" spans="22:22" x14ac:dyDescent="0.2">
      <c r="V8043" s="5"/>
    </row>
    <row r="8044" spans="22:22" x14ac:dyDescent="0.2">
      <c r="V8044" s="5"/>
    </row>
    <row r="8045" spans="22:22" x14ac:dyDescent="0.2">
      <c r="V8045" s="5"/>
    </row>
    <row r="8046" spans="22:22" x14ac:dyDescent="0.2">
      <c r="V8046" s="5"/>
    </row>
    <row r="8047" spans="22:22" x14ac:dyDescent="0.2">
      <c r="V8047" s="5"/>
    </row>
    <row r="8048" spans="22:22" x14ac:dyDescent="0.2">
      <c r="V8048" s="5"/>
    </row>
    <row r="8049" spans="22:22" x14ac:dyDescent="0.2">
      <c r="V8049" s="5"/>
    </row>
    <row r="8050" spans="22:22" x14ac:dyDescent="0.2">
      <c r="V8050" s="5"/>
    </row>
    <row r="8051" spans="22:22" x14ac:dyDescent="0.2">
      <c r="V8051" s="5"/>
    </row>
    <row r="8052" spans="22:22" x14ac:dyDescent="0.2">
      <c r="V8052" s="5"/>
    </row>
    <row r="8053" spans="22:22" x14ac:dyDescent="0.2">
      <c r="V8053" s="5"/>
    </row>
    <row r="8054" spans="22:22" x14ac:dyDescent="0.2">
      <c r="V8054" s="5"/>
    </row>
    <row r="8055" spans="22:22" x14ac:dyDescent="0.2">
      <c r="V8055" s="5"/>
    </row>
    <row r="8056" spans="22:22" x14ac:dyDescent="0.2">
      <c r="V8056" s="5"/>
    </row>
    <row r="8057" spans="22:22" x14ac:dyDescent="0.2">
      <c r="V8057" s="5"/>
    </row>
    <row r="8058" spans="22:22" x14ac:dyDescent="0.2">
      <c r="V8058" s="5"/>
    </row>
    <row r="8059" spans="22:22" x14ac:dyDescent="0.2">
      <c r="V8059" s="5"/>
    </row>
    <row r="8060" spans="22:22" x14ac:dyDescent="0.2">
      <c r="V8060" s="5"/>
    </row>
    <row r="8061" spans="22:22" x14ac:dyDescent="0.2">
      <c r="V8061" s="5"/>
    </row>
    <row r="8062" spans="22:22" x14ac:dyDescent="0.2">
      <c r="V8062" s="5"/>
    </row>
    <row r="8063" spans="22:22" x14ac:dyDescent="0.2">
      <c r="V8063" s="5"/>
    </row>
    <row r="8064" spans="22:22" x14ac:dyDescent="0.2">
      <c r="V8064" s="5"/>
    </row>
    <row r="8065" spans="22:22" x14ac:dyDescent="0.2">
      <c r="V8065" s="5"/>
    </row>
    <row r="8066" spans="22:22" x14ac:dyDescent="0.2">
      <c r="V8066" s="5"/>
    </row>
    <row r="8067" spans="22:22" x14ac:dyDescent="0.2">
      <c r="V8067" s="5"/>
    </row>
    <row r="8068" spans="22:22" x14ac:dyDescent="0.2">
      <c r="V8068" s="5"/>
    </row>
    <row r="8069" spans="22:22" x14ac:dyDescent="0.2">
      <c r="V8069" s="5"/>
    </row>
    <row r="8070" spans="22:22" x14ac:dyDescent="0.2">
      <c r="V8070" s="5"/>
    </row>
    <row r="8071" spans="22:22" x14ac:dyDescent="0.2">
      <c r="V8071" s="5"/>
    </row>
    <row r="8072" spans="22:22" x14ac:dyDescent="0.2">
      <c r="V8072" s="5"/>
    </row>
    <row r="8073" spans="22:22" x14ac:dyDescent="0.2">
      <c r="V8073" s="5"/>
    </row>
    <row r="8074" spans="22:22" x14ac:dyDescent="0.2">
      <c r="V8074" s="5"/>
    </row>
    <row r="8075" spans="22:22" x14ac:dyDescent="0.2">
      <c r="V8075" s="5"/>
    </row>
    <row r="8076" spans="22:22" x14ac:dyDescent="0.2">
      <c r="V8076" s="5"/>
    </row>
    <row r="8077" spans="22:22" x14ac:dyDescent="0.2">
      <c r="V8077" s="5"/>
    </row>
    <row r="8078" spans="22:22" x14ac:dyDescent="0.2">
      <c r="V8078" s="5"/>
    </row>
    <row r="8079" spans="22:22" x14ac:dyDescent="0.2">
      <c r="V8079" s="5"/>
    </row>
    <row r="8080" spans="22:22" x14ac:dyDescent="0.2">
      <c r="V8080" s="5"/>
    </row>
    <row r="8081" spans="22:22" x14ac:dyDescent="0.2">
      <c r="V8081" s="5"/>
    </row>
    <row r="8082" spans="22:22" x14ac:dyDescent="0.2">
      <c r="V8082" s="5"/>
    </row>
    <row r="8083" spans="22:22" x14ac:dyDescent="0.2">
      <c r="V8083" s="5"/>
    </row>
    <row r="8084" spans="22:22" x14ac:dyDescent="0.2">
      <c r="V8084" s="5"/>
    </row>
    <row r="8085" spans="22:22" x14ac:dyDescent="0.2">
      <c r="V8085" s="5"/>
    </row>
    <row r="8086" spans="22:22" x14ac:dyDescent="0.2">
      <c r="V8086" s="5"/>
    </row>
    <row r="8087" spans="22:22" x14ac:dyDescent="0.2">
      <c r="V8087" s="5"/>
    </row>
    <row r="8088" spans="22:22" x14ac:dyDescent="0.2">
      <c r="V8088" s="5"/>
    </row>
    <row r="8089" spans="22:22" x14ac:dyDescent="0.2">
      <c r="V8089" s="5"/>
    </row>
    <row r="8090" spans="22:22" x14ac:dyDescent="0.2">
      <c r="V8090" s="5"/>
    </row>
    <row r="8091" spans="22:22" x14ac:dyDescent="0.2">
      <c r="V8091" s="5"/>
    </row>
    <row r="8092" spans="22:22" x14ac:dyDescent="0.2">
      <c r="V8092" s="5"/>
    </row>
    <row r="8093" spans="22:22" x14ac:dyDescent="0.2">
      <c r="V8093" s="5"/>
    </row>
    <row r="8094" spans="22:22" x14ac:dyDescent="0.2">
      <c r="V8094" s="5"/>
    </row>
    <row r="8095" spans="22:22" x14ac:dyDescent="0.2">
      <c r="V8095" s="5"/>
    </row>
    <row r="8096" spans="22:22" x14ac:dyDescent="0.2">
      <c r="V8096" s="5"/>
    </row>
    <row r="8097" spans="22:22" x14ac:dyDescent="0.2">
      <c r="V8097" s="5"/>
    </row>
    <row r="8098" spans="22:22" x14ac:dyDescent="0.2">
      <c r="V8098" s="5"/>
    </row>
    <row r="8099" spans="22:22" x14ac:dyDescent="0.2">
      <c r="V8099" s="5"/>
    </row>
    <row r="8100" spans="22:22" x14ac:dyDescent="0.2">
      <c r="V8100" s="5"/>
    </row>
    <row r="8101" spans="22:22" x14ac:dyDescent="0.2">
      <c r="V8101" s="5"/>
    </row>
    <row r="8102" spans="22:22" x14ac:dyDescent="0.2">
      <c r="V8102" s="5"/>
    </row>
    <row r="8103" spans="22:22" x14ac:dyDescent="0.2">
      <c r="V8103" s="5"/>
    </row>
    <row r="8104" spans="22:22" x14ac:dyDescent="0.2">
      <c r="V8104" s="5"/>
    </row>
    <row r="8105" spans="22:22" x14ac:dyDescent="0.2">
      <c r="V8105" s="5"/>
    </row>
    <row r="8106" spans="22:22" x14ac:dyDescent="0.2">
      <c r="V8106" s="5"/>
    </row>
    <row r="8107" spans="22:22" x14ac:dyDescent="0.2">
      <c r="V8107" s="5"/>
    </row>
    <row r="8108" spans="22:22" x14ac:dyDescent="0.2">
      <c r="V8108" s="5"/>
    </row>
    <row r="8109" spans="22:22" x14ac:dyDescent="0.2">
      <c r="V8109" s="5"/>
    </row>
    <row r="8110" spans="22:22" x14ac:dyDescent="0.2">
      <c r="V8110" s="5"/>
    </row>
    <row r="8111" spans="22:22" x14ac:dyDescent="0.2">
      <c r="V8111" s="5"/>
    </row>
    <row r="8112" spans="22:22" x14ac:dyDescent="0.2">
      <c r="V8112" s="5"/>
    </row>
    <row r="8113" spans="22:22" x14ac:dyDescent="0.2">
      <c r="V8113" s="5"/>
    </row>
    <row r="8114" spans="22:22" x14ac:dyDescent="0.2">
      <c r="V8114" s="5"/>
    </row>
    <row r="8115" spans="22:22" x14ac:dyDescent="0.2">
      <c r="V8115" s="5"/>
    </row>
    <row r="8116" spans="22:22" x14ac:dyDescent="0.2">
      <c r="V8116" s="5"/>
    </row>
    <row r="8117" spans="22:22" x14ac:dyDescent="0.2">
      <c r="V8117" s="5"/>
    </row>
    <row r="8118" spans="22:22" x14ac:dyDescent="0.2">
      <c r="V8118" s="5"/>
    </row>
    <row r="8119" spans="22:22" x14ac:dyDescent="0.2">
      <c r="V8119" s="5"/>
    </row>
    <row r="8120" spans="22:22" x14ac:dyDescent="0.2">
      <c r="V8120" s="5"/>
    </row>
    <row r="8121" spans="22:22" x14ac:dyDescent="0.2">
      <c r="V8121" s="5"/>
    </row>
    <row r="8122" spans="22:22" x14ac:dyDescent="0.2">
      <c r="V8122" s="5"/>
    </row>
    <row r="8123" spans="22:22" x14ac:dyDescent="0.2">
      <c r="V8123" s="5"/>
    </row>
    <row r="8124" spans="22:22" x14ac:dyDescent="0.2">
      <c r="V8124" s="5"/>
    </row>
    <row r="8125" spans="22:22" x14ac:dyDescent="0.2">
      <c r="V8125" s="5"/>
    </row>
    <row r="8126" spans="22:22" x14ac:dyDescent="0.2">
      <c r="V8126" s="5"/>
    </row>
    <row r="8127" spans="22:22" x14ac:dyDescent="0.2">
      <c r="V8127" s="5"/>
    </row>
    <row r="8128" spans="22:22" x14ac:dyDescent="0.2">
      <c r="V8128" s="5"/>
    </row>
    <row r="8129" spans="22:22" x14ac:dyDescent="0.2">
      <c r="V8129" s="5"/>
    </row>
    <row r="8130" spans="22:22" x14ac:dyDescent="0.2">
      <c r="V8130" s="5"/>
    </row>
    <row r="8131" spans="22:22" x14ac:dyDescent="0.2">
      <c r="V8131" s="5"/>
    </row>
    <row r="8132" spans="22:22" x14ac:dyDescent="0.2">
      <c r="V8132" s="5"/>
    </row>
    <row r="8133" spans="22:22" x14ac:dyDescent="0.2">
      <c r="V8133" s="5"/>
    </row>
    <row r="8134" spans="22:22" x14ac:dyDescent="0.2">
      <c r="V8134" s="5"/>
    </row>
    <row r="8135" spans="22:22" x14ac:dyDescent="0.2">
      <c r="V8135" s="5"/>
    </row>
    <row r="8136" spans="22:22" x14ac:dyDescent="0.2">
      <c r="V8136" s="5"/>
    </row>
    <row r="8137" spans="22:22" x14ac:dyDescent="0.2">
      <c r="V8137" s="5"/>
    </row>
    <row r="8138" spans="22:22" x14ac:dyDescent="0.2">
      <c r="V8138" s="5"/>
    </row>
    <row r="8139" spans="22:22" x14ac:dyDescent="0.2">
      <c r="V8139" s="5"/>
    </row>
    <row r="8140" spans="22:22" x14ac:dyDescent="0.2">
      <c r="V8140" s="5"/>
    </row>
    <row r="8141" spans="22:22" x14ac:dyDescent="0.2">
      <c r="V8141" s="5"/>
    </row>
    <row r="8142" spans="22:22" x14ac:dyDescent="0.2">
      <c r="V8142" s="5"/>
    </row>
    <row r="8143" spans="22:22" x14ac:dyDescent="0.2">
      <c r="V8143" s="5"/>
    </row>
    <row r="8144" spans="22:22" x14ac:dyDescent="0.2">
      <c r="V8144" s="5"/>
    </row>
    <row r="8145" spans="22:22" x14ac:dyDescent="0.2">
      <c r="V8145" s="5"/>
    </row>
    <row r="8146" spans="22:22" x14ac:dyDescent="0.2">
      <c r="V8146" s="5"/>
    </row>
    <row r="8147" spans="22:22" x14ac:dyDescent="0.2">
      <c r="V8147" s="5"/>
    </row>
    <row r="8148" spans="22:22" x14ac:dyDescent="0.2">
      <c r="V8148" s="5"/>
    </row>
    <row r="8149" spans="22:22" x14ac:dyDescent="0.2">
      <c r="V8149" s="5"/>
    </row>
    <row r="8150" spans="22:22" x14ac:dyDescent="0.2">
      <c r="V8150" s="5"/>
    </row>
    <row r="8151" spans="22:22" x14ac:dyDescent="0.2">
      <c r="V8151" s="5"/>
    </row>
    <row r="8152" spans="22:22" x14ac:dyDescent="0.2">
      <c r="V8152" s="5"/>
    </row>
    <row r="8153" spans="22:22" x14ac:dyDescent="0.2">
      <c r="V8153" s="5"/>
    </row>
    <row r="8154" spans="22:22" x14ac:dyDescent="0.2">
      <c r="V8154" s="5"/>
    </row>
    <row r="8155" spans="22:22" x14ac:dyDescent="0.2">
      <c r="V8155" s="5"/>
    </row>
    <row r="8156" spans="22:22" x14ac:dyDescent="0.2">
      <c r="V8156" s="5"/>
    </row>
    <row r="8157" spans="22:22" x14ac:dyDescent="0.2">
      <c r="V8157" s="5"/>
    </row>
    <row r="8158" spans="22:22" x14ac:dyDescent="0.2">
      <c r="V8158" s="5"/>
    </row>
    <row r="8159" spans="22:22" x14ac:dyDescent="0.2">
      <c r="V8159" s="5"/>
    </row>
    <row r="8160" spans="22:22" x14ac:dyDescent="0.2">
      <c r="V8160" s="5"/>
    </row>
    <row r="8161" spans="22:22" x14ac:dyDescent="0.2">
      <c r="V8161" s="5"/>
    </row>
    <row r="8162" spans="22:22" x14ac:dyDescent="0.2">
      <c r="V8162" s="5"/>
    </row>
    <row r="8163" spans="22:22" x14ac:dyDescent="0.2">
      <c r="V8163" s="5"/>
    </row>
    <row r="8164" spans="22:22" x14ac:dyDescent="0.2">
      <c r="V8164" s="5"/>
    </row>
    <row r="8165" spans="22:22" x14ac:dyDescent="0.2">
      <c r="V8165" s="5"/>
    </row>
    <row r="8166" spans="22:22" x14ac:dyDescent="0.2">
      <c r="V8166" s="5"/>
    </row>
    <row r="8167" spans="22:22" x14ac:dyDescent="0.2">
      <c r="V8167" s="5"/>
    </row>
    <row r="8168" spans="22:22" x14ac:dyDescent="0.2">
      <c r="V8168" s="5"/>
    </row>
    <row r="8169" spans="22:22" x14ac:dyDescent="0.2">
      <c r="V8169" s="5"/>
    </row>
    <row r="8170" spans="22:22" x14ac:dyDescent="0.2">
      <c r="V8170" s="5"/>
    </row>
    <row r="8171" spans="22:22" x14ac:dyDescent="0.2">
      <c r="V8171" s="5"/>
    </row>
    <row r="8172" spans="22:22" x14ac:dyDescent="0.2">
      <c r="V8172" s="5"/>
    </row>
    <row r="8173" spans="22:22" x14ac:dyDescent="0.2">
      <c r="V8173" s="5"/>
    </row>
    <row r="8174" spans="22:22" x14ac:dyDescent="0.2">
      <c r="V8174" s="5"/>
    </row>
    <row r="8175" spans="22:22" x14ac:dyDescent="0.2">
      <c r="V8175" s="5"/>
    </row>
    <row r="8176" spans="22:22" x14ac:dyDescent="0.2">
      <c r="V8176" s="5"/>
    </row>
    <row r="8177" spans="22:22" x14ac:dyDescent="0.2">
      <c r="V8177" s="5"/>
    </row>
    <row r="8178" spans="22:22" x14ac:dyDescent="0.2">
      <c r="V8178" s="5"/>
    </row>
    <row r="8179" spans="22:22" x14ac:dyDescent="0.2">
      <c r="V8179" s="5"/>
    </row>
    <row r="8180" spans="22:22" x14ac:dyDescent="0.2">
      <c r="V8180" s="5"/>
    </row>
    <row r="8181" spans="22:22" x14ac:dyDescent="0.2">
      <c r="V8181" s="5"/>
    </row>
    <row r="8182" spans="22:22" x14ac:dyDescent="0.2">
      <c r="V8182" s="5"/>
    </row>
    <row r="8183" spans="22:22" x14ac:dyDescent="0.2">
      <c r="V8183" s="5"/>
    </row>
    <row r="8184" spans="22:22" x14ac:dyDescent="0.2">
      <c r="V8184" s="5"/>
    </row>
    <row r="8185" spans="22:22" x14ac:dyDescent="0.2">
      <c r="V8185" s="5"/>
    </row>
    <row r="8186" spans="22:22" x14ac:dyDescent="0.2">
      <c r="V8186" s="5"/>
    </row>
    <row r="8187" spans="22:22" x14ac:dyDescent="0.2">
      <c r="V8187" s="5"/>
    </row>
    <row r="8188" spans="22:22" x14ac:dyDescent="0.2">
      <c r="V8188" s="5"/>
    </row>
    <row r="8189" spans="22:22" x14ac:dyDescent="0.2">
      <c r="V8189" s="5"/>
    </row>
    <row r="8190" spans="22:22" x14ac:dyDescent="0.2">
      <c r="V8190" s="5"/>
    </row>
    <row r="8191" spans="22:22" x14ac:dyDescent="0.2">
      <c r="V8191" s="5"/>
    </row>
    <row r="8192" spans="22:22" x14ac:dyDescent="0.2">
      <c r="V8192" s="5"/>
    </row>
    <row r="8193" spans="22:22" x14ac:dyDescent="0.2">
      <c r="V8193" s="5"/>
    </row>
    <row r="8194" spans="22:22" x14ac:dyDescent="0.2">
      <c r="V8194" s="5"/>
    </row>
    <row r="8195" spans="22:22" x14ac:dyDescent="0.2">
      <c r="V8195" s="5"/>
    </row>
    <row r="8196" spans="22:22" x14ac:dyDescent="0.2">
      <c r="V8196" s="5"/>
    </row>
    <row r="8197" spans="22:22" x14ac:dyDescent="0.2">
      <c r="V8197" s="5"/>
    </row>
    <row r="8198" spans="22:22" x14ac:dyDescent="0.2">
      <c r="V8198" s="5"/>
    </row>
    <row r="8199" spans="22:22" x14ac:dyDescent="0.2">
      <c r="V8199" s="5"/>
    </row>
    <row r="8200" spans="22:22" x14ac:dyDescent="0.2">
      <c r="V8200" s="5"/>
    </row>
    <row r="8201" spans="22:22" x14ac:dyDescent="0.2">
      <c r="V8201" s="5"/>
    </row>
    <row r="8202" spans="22:22" x14ac:dyDescent="0.2">
      <c r="V8202" s="5"/>
    </row>
    <row r="8203" spans="22:22" x14ac:dyDescent="0.2">
      <c r="V8203" s="5"/>
    </row>
    <row r="8204" spans="22:22" x14ac:dyDescent="0.2">
      <c r="V8204" s="5"/>
    </row>
    <row r="8205" spans="22:22" x14ac:dyDescent="0.2">
      <c r="V8205" s="5"/>
    </row>
    <row r="8206" spans="22:22" x14ac:dyDescent="0.2">
      <c r="V8206" s="5"/>
    </row>
    <row r="8207" spans="22:22" x14ac:dyDescent="0.2">
      <c r="V8207" s="5"/>
    </row>
    <row r="8208" spans="22:22" x14ac:dyDescent="0.2">
      <c r="V8208" s="5"/>
    </row>
    <row r="8209" spans="22:22" x14ac:dyDescent="0.2">
      <c r="V8209" s="5"/>
    </row>
    <row r="8210" spans="22:22" x14ac:dyDescent="0.2">
      <c r="V8210" s="5"/>
    </row>
    <row r="8211" spans="22:22" x14ac:dyDescent="0.2">
      <c r="V8211" s="5"/>
    </row>
    <row r="8212" spans="22:22" x14ac:dyDescent="0.2">
      <c r="V8212" s="5"/>
    </row>
    <row r="8213" spans="22:22" x14ac:dyDescent="0.2">
      <c r="V8213" s="5"/>
    </row>
    <row r="8214" spans="22:22" x14ac:dyDescent="0.2">
      <c r="V8214" s="5"/>
    </row>
    <row r="8215" spans="22:22" x14ac:dyDescent="0.2">
      <c r="V8215" s="5"/>
    </row>
    <row r="8216" spans="22:22" x14ac:dyDescent="0.2">
      <c r="V8216" s="5"/>
    </row>
    <row r="8217" spans="22:22" x14ac:dyDescent="0.2">
      <c r="V8217" s="5"/>
    </row>
    <row r="8218" spans="22:22" x14ac:dyDescent="0.2">
      <c r="V8218" s="5"/>
    </row>
    <row r="8219" spans="22:22" x14ac:dyDescent="0.2">
      <c r="V8219" s="5"/>
    </row>
    <row r="8220" spans="22:22" x14ac:dyDescent="0.2">
      <c r="V8220" s="5"/>
    </row>
    <row r="8221" spans="22:22" x14ac:dyDescent="0.2">
      <c r="V8221" s="5"/>
    </row>
    <row r="8222" spans="22:22" x14ac:dyDescent="0.2">
      <c r="V8222" s="5"/>
    </row>
    <row r="8223" spans="22:22" x14ac:dyDescent="0.2">
      <c r="V8223" s="5"/>
    </row>
    <row r="8224" spans="22:22" x14ac:dyDescent="0.2">
      <c r="V8224" s="5"/>
    </row>
    <row r="8225" spans="22:22" x14ac:dyDescent="0.2">
      <c r="V8225" s="5"/>
    </row>
    <row r="8226" spans="22:22" x14ac:dyDescent="0.2">
      <c r="V8226" s="5"/>
    </row>
    <row r="8227" spans="22:22" x14ac:dyDescent="0.2">
      <c r="V8227" s="5"/>
    </row>
    <row r="8228" spans="22:22" x14ac:dyDescent="0.2">
      <c r="V8228" s="5"/>
    </row>
    <row r="8229" spans="22:22" x14ac:dyDescent="0.2">
      <c r="V8229" s="5"/>
    </row>
    <row r="8230" spans="22:22" x14ac:dyDescent="0.2">
      <c r="V8230" s="5"/>
    </row>
    <row r="8231" spans="22:22" x14ac:dyDescent="0.2">
      <c r="V8231" s="5"/>
    </row>
    <row r="8232" spans="22:22" x14ac:dyDescent="0.2">
      <c r="V8232" s="5"/>
    </row>
    <row r="8233" spans="22:22" x14ac:dyDescent="0.2">
      <c r="V8233" s="5"/>
    </row>
    <row r="8234" spans="22:22" x14ac:dyDescent="0.2">
      <c r="V8234" s="5"/>
    </row>
    <row r="8235" spans="22:22" x14ac:dyDescent="0.2">
      <c r="V8235" s="5"/>
    </row>
    <row r="8236" spans="22:22" x14ac:dyDescent="0.2">
      <c r="V8236" s="5"/>
    </row>
    <row r="8237" spans="22:22" x14ac:dyDescent="0.2">
      <c r="V8237" s="5"/>
    </row>
    <row r="8238" spans="22:22" x14ac:dyDescent="0.2">
      <c r="V8238" s="5"/>
    </row>
    <row r="8239" spans="22:22" x14ac:dyDescent="0.2">
      <c r="V8239" s="5"/>
    </row>
    <row r="8240" spans="22:22" x14ac:dyDescent="0.2">
      <c r="V8240" s="5"/>
    </row>
    <row r="8241" spans="22:22" x14ac:dyDescent="0.2">
      <c r="V8241" s="5"/>
    </row>
    <row r="8242" spans="22:22" x14ac:dyDescent="0.2">
      <c r="V8242" s="5"/>
    </row>
    <row r="8243" spans="22:22" x14ac:dyDescent="0.2">
      <c r="V8243" s="5"/>
    </row>
    <row r="8244" spans="22:22" x14ac:dyDescent="0.2">
      <c r="V8244" s="5"/>
    </row>
    <row r="8245" spans="22:22" x14ac:dyDescent="0.2">
      <c r="V8245" s="5"/>
    </row>
    <row r="8246" spans="22:22" x14ac:dyDescent="0.2">
      <c r="V8246" s="5"/>
    </row>
    <row r="8247" spans="22:22" x14ac:dyDescent="0.2">
      <c r="V8247" s="5"/>
    </row>
    <row r="8248" spans="22:22" x14ac:dyDescent="0.2">
      <c r="V8248" s="5"/>
    </row>
    <row r="8249" spans="22:22" x14ac:dyDescent="0.2">
      <c r="V8249" s="5"/>
    </row>
    <row r="8250" spans="22:22" x14ac:dyDescent="0.2">
      <c r="V8250" s="5"/>
    </row>
    <row r="8251" spans="22:22" x14ac:dyDescent="0.2">
      <c r="V8251" s="5"/>
    </row>
    <row r="8252" spans="22:22" x14ac:dyDescent="0.2">
      <c r="V8252" s="5"/>
    </row>
    <row r="8253" spans="22:22" x14ac:dyDescent="0.2">
      <c r="V8253" s="5"/>
    </row>
    <row r="8254" spans="22:22" x14ac:dyDescent="0.2">
      <c r="V8254" s="5"/>
    </row>
    <row r="8255" spans="22:22" x14ac:dyDescent="0.2">
      <c r="V8255" s="5"/>
    </row>
    <row r="8256" spans="22:22" x14ac:dyDescent="0.2">
      <c r="V8256" s="5"/>
    </row>
    <row r="8257" spans="22:22" x14ac:dyDescent="0.2">
      <c r="V8257" s="5"/>
    </row>
    <row r="8258" spans="22:22" x14ac:dyDescent="0.2">
      <c r="V8258" s="5"/>
    </row>
    <row r="8259" spans="22:22" x14ac:dyDescent="0.2">
      <c r="V8259" s="5"/>
    </row>
    <row r="8260" spans="22:22" x14ac:dyDescent="0.2">
      <c r="V8260" s="5"/>
    </row>
    <row r="8261" spans="22:22" x14ac:dyDescent="0.2">
      <c r="V8261" s="5"/>
    </row>
    <row r="8262" spans="22:22" x14ac:dyDescent="0.2">
      <c r="V8262" s="5"/>
    </row>
    <row r="8263" spans="22:22" x14ac:dyDescent="0.2">
      <c r="V8263" s="5"/>
    </row>
    <row r="8264" spans="22:22" x14ac:dyDescent="0.2">
      <c r="V8264" s="5"/>
    </row>
    <row r="8265" spans="22:22" x14ac:dyDescent="0.2">
      <c r="V8265" s="5"/>
    </row>
    <row r="8266" spans="22:22" x14ac:dyDescent="0.2">
      <c r="V8266" s="5"/>
    </row>
    <row r="8267" spans="22:22" x14ac:dyDescent="0.2">
      <c r="V8267" s="5"/>
    </row>
    <row r="8268" spans="22:22" x14ac:dyDescent="0.2">
      <c r="V8268" s="5"/>
    </row>
    <row r="8269" spans="22:22" x14ac:dyDescent="0.2">
      <c r="V8269" s="5"/>
    </row>
    <row r="8270" spans="22:22" x14ac:dyDescent="0.2">
      <c r="V8270" s="5"/>
    </row>
    <row r="8271" spans="22:22" x14ac:dyDescent="0.2">
      <c r="V8271" s="5"/>
    </row>
    <row r="8272" spans="22:22" x14ac:dyDescent="0.2">
      <c r="V8272" s="5"/>
    </row>
    <row r="8273" spans="22:22" x14ac:dyDescent="0.2">
      <c r="V8273" s="5"/>
    </row>
    <row r="8274" spans="22:22" x14ac:dyDescent="0.2">
      <c r="V8274" s="5"/>
    </row>
    <row r="8275" spans="22:22" x14ac:dyDescent="0.2">
      <c r="V8275" s="5"/>
    </row>
    <row r="8276" spans="22:22" x14ac:dyDescent="0.2">
      <c r="V8276" s="5"/>
    </row>
    <row r="8277" spans="22:22" x14ac:dyDescent="0.2">
      <c r="V8277" s="5"/>
    </row>
    <row r="8278" spans="22:22" x14ac:dyDescent="0.2">
      <c r="V8278" s="5"/>
    </row>
    <row r="8279" spans="22:22" x14ac:dyDescent="0.2">
      <c r="V8279" s="5"/>
    </row>
    <row r="8280" spans="22:22" x14ac:dyDescent="0.2">
      <c r="V8280" s="5"/>
    </row>
    <row r="8281" spans="22:22" x14ac:dyDescent="0.2">
      <c r="V8281" s="5"/>
    </row>
    <row r="8282" spans="22:22" x14ac:dyDescent="0.2">
      <c r="V8282" s="5"/>
    </row>
    <row r="8283" spans="22:22" x14ac:dyDescent="0.2">
      <c r="V8283" s="5"/>
    </row>
    <row r="8284" spans="22:22" x14ac:dyDescent="0.2">
      <c r="V8284" s="5"/>
    </row>
    <row r="8285" spans="22:22" x14ac:dyDescent="0.2">
      <c r="V8285" s="5"/>
    </row>
    <row r="8286" spans="22:22" x14ac:dyDescent="0.2">
      <c r="V8286" s="5"/>
    </row>
    <row r="8287" spans="22:22" x14ac:dyDescent="0.2">
      <c r="V8287" s="5"/>
    </row>
    <row r="8288" spans="22:22" x14ac:dyDescent="0.2">
      <c r="V8288" s="5"/>
    </row>
    <row r="8289" spans="22:22" x14ac:dyDescent="0.2">
      <c r="V8289" s="5"/>
    </row>
    <row r="8290" spans="22:22" x14ac:dyDescent="0.2">
      <c r="V8290" s="5"/>
    </row>
    <row r="8291" spans="22:22" x14ac:dyDescent="0.2">
      <c r="V8291" s="5"/>
    </row>
    <row r="8292" spans="22:22" x14ac:dyDescent="0.2">
      <c r="V8292" s="5"/>
    </row>
    <row r="8293" spans="22:22" x14ac:dyDescent="0.2">
      <c r="V8293" s="5"/>
    </row>
    <row r="8294" spans="22:22" x14ac:dyDescent="0.2">
      <c r="V8294" s="5"/>
    </row>
    <row r="8295" spans="22:22" x14ac:dyDescent="0.2">
      <c r="V8295" s="5"/>
    </row>
    <row r="8296" spans="22:22" x14ac:dyDescent="0.2">
      <c r="V8296" s="5"/>
    </row>
    <row r="8297" spans="22:22" x14ac:dyDescent="0.2">
      <c r="V8297" s="5"/>
    </row>
    <row r="8298" spans="22:22" x14ac:dyDescent="0.2">
      <c r="V8298" s="5"/>
    </row>
    <row r="8299" spans="22:22" x14ac:dyDescent="0.2">
      <c r="V8299" s="5"/>
    </row>
    <row r="8300" spans="22:22" x14ac:dyDescent="0.2">
      <c r="V8300" s="5"/>
    </row>
    <row r="8301" spans="22:22" x14ac:dyDescent="0.2">
      <c r="V8301" s="5"/>
    </row>
    <row r="8302" spans="22:22" x14ac:dyDescent="0.2">
      <c r="V8302" s="5"/>
    </row>
    <row r="8303" spans="22:22" x14ac:dyDescent="0.2">
      <c r="V8303" s="5"/>
    </row>
    <row r="8304" spans="22:22" x14ac:dyDescent="0.2">
      <c r="V8304" s="5"/>
    </row>
    <row r="8305" spans="22:22" x14ac:dyDescent="0.2">
      <c r="V8305" s="5"/>
    </row>
    <row r="8306" spans="22:22" x14ac:dyDescent="0.2">
      <c r="V8306" s="5"/>
    </row>
    <row r="8307" spans="22:22" x14ac:dyDescent="0.2">
      <c r="V8307" s="5"/>
    </row>
    <row r="8308" spans="22:22" x14ac:dyDescent="0.2">
      <c r="V8308" s="5"/>
    </row>
    <row r="8309" spans="22:22" x14ac:dyDescent="0.2">
      <c r="V8309" s="5"/>
    </row>
    <row r="8310" spans="22:22" x14ac:dyDescent="0.2">
      <c r="V8310" s="5"/>
    </row>
    <row r="8311" spans="22:22" x14ac:dyDescent="0.2">
      <c r="V8311" s="5"/>
    </row>
    <row r="8312" spans="22:22" x14ac:dyDescent="0.2">
      <c r="V8312" s="5"/>
    </row>
    <row r="8313" spans="22:22" x14ac:dyDescent="0.2">
      <c r="V8313" s="5"/>
    </row>
    <row r="8314" spans="22:22" x14ac:dyDescent="0.2">
      <c r="V8314" s="5"/>
    </row>
    <row r="8315" spans="22:22" x14ac:dyDescent="0.2">
      <c r="V8315" s="5"/>
    </row>
    <row r="8316" spans="22:22" x14ac:dyDescent="0.2">
      <c r="V8316" s="5"/>
    </row>
    <row r="8317" spans="22:22" x14ac:dyDescent="0.2">
      <c r="V8317" s="5"/>
    </row>
    <row r="8318" spans="22:22" x14ac:dyDescent="0.2">
      <c r="V8318" s="5"/>
    </row>
    <row r="8319" spans="22:22" x14ac:dyDescent="0.2">
      <c r="V8319" s="5"/>
    </row>
    <row r="8320" spans="22:22" x14ac:dyDescent="0.2">
      <c r="V8320" s="5"/>
    </row>
    <row r="8321" spans="22:22" x14ac:dyDescent="0.2">
      <c r="V8321" s="5"/>
    </row>
    <row r="8322" spans="22:22" x14ac:dyDescent="0.2">
      <c r="V8322" s="5"/>
    </row>
    <row r="8323" spans="22:22" x14ac:dyDescent="0.2">
      <c r="V8323" s="5"/>
    </row>
    <row r="8324" spans="22:22" x14ac:dyDescent="0.2">
      <c r="V8324" s="5"/>
    </row>
    <row r="8325" spans="22:22" x14ac:dyDescent="0.2">
      <c r="V8325" s="5"/>
    </row>
    <row r="8326" spans="22:22" x14ac:dyDescent="0.2">
      <c r="V8326" s="5"/>
    </row>
    <row r="8327" spans="22:22" x14ac:dyDescent="0.2">
      <c r="V8327" s="5"/>
    </row>
    <row r="8328" spans="22:22" x14ac:dyDescent="0.2">
      <c r="V8328" s="5"/>
    </row>
    <row r="8329" spans="22:22" x14ac:dyDescent="0.2">
      <c r="V8329" s="5"/>
    </row>
    <row r="8330" spans="22:22" x14ac:dyDescent="0.2">
      <c r="V8330" s="5"/>
    </row>
    <row r="8331" spans="22:22" x14ac:dyDescent="0.2">
      <c r="V8331" s="5"/>
    </row>
    <row r="8332" spans="22:22" x14ac:dyDescent="0.2">
      <c r="V8332" s="5"/>
    </row>
    <row r="8333" spans="22:22" x14ac:dyDescent="0.2">
      <c r="V8333" s="5"/>
    </row>
    <row r="8334" spans="22:22" x14ac:dyDescent="0.2">
      <c r="V8334" s="5"/>
    </row>
    <row r="8335" spans="22:22" x14ac:dyDescent="0.2">
      <c r="V8335" s="5"/>
    </row>
    <row r="8336" spans="22:22" x14ac:dyDescent="0.2">
      <c r="V8336" s="5"/>
    </row>
    <row r="8337" spans="22:22" x14ac:dyDescent="0.2">
      <c r="V8337" s="5"/>
    </row>
    <row r="8338" spans="22:22" x14ac:dyDescent="0.2">
      <c r="V8338" s="5"/>
    </row>
    <row r="8339" spans="22:22" x14ac:dyDescent="0.2">
      <c r="V8339" s="5"/>
    </row>
    <row r="8340" spans="22:22" x14ac:dyDescent="0.2">
      <c r="V8340" s="5"/>
    </row>
    <row r="8341" spans="22:22" x14ac:dyDescent="0.2">
      <c r="V8341" s="5"/>
    </row>
    <row r="8342" spans="22:22" x14ac:dyDescent="0.2">
      <c r="V8342" s="5"/>
    </row>
    <row r="8343" spans="22:22" x14ac:dyDescent="0.2">
      <c r="V8343" s="5"/>
    </row>
    <row r="8344" spans="22:22" x14ac:dyDescent="0.2">
      <c r="V8344" s="5"/>
    </row>
    <row r="8345" spans="22:22" x14ac:dyDescent="0.2">
      <c r="V8345" s="5"/>
    </row>
    <row r="8346" spans="22:22" x14ac:dyDescent="0.2">
      <c r="V8346" s="5"/>
    </row>
    <row r="8347" spans="22:22" x14ac:dyDescent="0.2">
      <c r="V8347" s="5"/>
    </row>
    <row r="8348" spans="22:22" x14ac:dyDescent="0.2">
      <c r="V8348" s="5"/>
    </row>
    <row r="8349" spans="22:22" x14ac:dyDescent="0.2">
      <c r="V8349" s="5"/>
    </row>
    <row r="8350" spans="22:22" x14ac:dyDescent="0.2">
      <c r="V8350" s="5"/>
    </row>
    <row r="8351" spans="22:22" x14ac:dyDescent="0.2">
      <c r="V8351" s="5"/>
    </row>
    <row r="8352" spans="22:22" x14ac:dyDescent="0.2">
      <c r="V8352" s="5"/>
    </row>
    <row r="8353" spans="22:22" x14ac:dyDescent="0.2">
      <c r="V8353" s="5"/>
    </row>
    <row r="8354" spans="22:22" x14ac:dyDescent="0.2">
      <c r="V8354" s="5"/>
    </row>
    <row r="8355" spans="22:22" x14ac:dyDescent="0.2">
      <c r="V8355" s="5"/>
    </row>
    <row r="8356" spans="22:22" x14ac:dyDescent="0.2">
      <c r="V8356" s="5"/>
    </row>
    <row r="8357" spans="22:22" x14ac:dyDescent="0.2">
      <c r="V8357" s="5"/>
    </row>
    <row r="8358" spans="22:22" x14ac:dyDescent="0.2">
      <c r="V8358" s="5"/>
    </row>
    <row r="8359" spans="22:22" x14ac:dyDescent="0.2">
      <c r="V8359" s="5"/>
    </row>
    <row r="8360" spans="22:22" x14ac:dyDescent="0.2">
      <c r="V8360" s="5"/>
    </row>
    <row r="8361" spans="22:22" x14ac:dyDescent="0.2">
      <c r="V8361" s="5"/>
    </row>
    <row r="8362" spans="22:22" x14ac:dyDescent="0.2">
      <c r="V8362" s="5"/>
    </row>
    <row r="8363" spans="22:22" x14ac:dyDescent="0.2">
      <c r="V8363" s="5"/>
    </row>
    <row r="8364" spans="22:22" x14ac:dyDescent="0.2">
      <c r="V8364" s="5"/>
    </row>
    <row r="8365" spans="22:22" x14ac:dyDescent="0.2">
      <c r="V8365" s="5"/>
    </row>
    <row r="8366" spans="22:22" x14ac:dyDescent="0.2">
      <c r="V8366" s="5"/>
    </row>
    <row r="8367" spans="22:22" x14ac:dyDescent="0.2">
      <c r="V8367" s="5"/>
    </row>
    <row r="8368" spans="22:22" x14ac:dyDescent="0.2">
      <c r="V8368" s="5"/>
    </row>
    <row r="8369" spans="22:22" x14ac:dyDescent="0.2">
      <c r="V8369" s="5"/>
    </row>
    <row r="8370" spans="22:22" x14ac:dyDescent="0.2">
      <c r="V8370" s="5"/>
    </row>
    <row r="8371" spans="22:22" x14ac:dyDescent="0.2">
      <c r="V8371" s="5"/>
    </row>
    <row r="8372" spans="22:22" x14ac:dyDescent="0.2">
      <c r="V8372" s="5"/>
    </row>
    <row r="8373" spans="22:22" x14ac:dyDescent="0.2">
      <c r="V8373" s="5"/>
    </row>
    <row r="8374" spans="22:22" x14ac:dyDescent="0.2">
      <c r="V8374" s="5"/>
    </row>
    <row r="8375" spans="22:22" x14ac:dyDescent="0.2">
      <c r="V8375" s="5"/>
    </row>
    <row r="8376" spans="22:22" x14ac:dyDescent="0.2">
      <c r="V8376" s="5"/>
    </row>
    <row r="8377" spans="22:22" x14ac:dyDescent="0.2">
      <c r="V8377" s="5"/>
    </row>
    <row r="8378" spans="22:22" x14ac:dyDescent="0.2">
      <c r="V8378" s="5"/>
    </row>
    <row r="8379" spans="22:22" x14ac:dyDescent="0.2">
      <c r="V8379" s="5"/>
    </row>
    <row r="8380" spans="22:22" x14ac:dyDescent="0.2">
      <c r="V8380" s="5"/>
    </row>
    <row r="8381" spans="22:22" x14ac:dyDescent="0.2">
      <c r="V8381" s="5"/>
    </row>
    <row r="8382" spans="22:22" x14ac:dyDescent="0.2">
      <c r="V8382" s="5"/>
    </row>
    <row r="8383" spans="22:22" x14ac:dyDescent="0.2">
      <c r="V8383" s="5"/>
    </row>
    <row r="8384" spans="22:22" x14ac:dyDescent="0.2">
      <c r="V8384" s="5"/>
    </row>
    <row r="8385" spans="22:22" x14ac:dyDescent="0.2">
      <c r="V8385" s="5"/>
    </row>
    <row r="8386" spans="22:22" x14ac:dyDescent="0.2">
      <c r="V8386" s="5"/>
    </row>
    <row r="8387" spans="22:22" x14ac:dyDescent="0.2">
      <c r="V8387" s="5"/>
    </row>
    <row r="8388" spans="22:22" x14ac:dyDescent="0.2">
      <c r="V8388" s="5"/>
    </row>
    <row r="8389" spans="22:22" x14ac:dyDescent="0.2">
      <c r="V8389" s="5"/>
    </row>
    <row r="8390" spans="22:22" x14ac:dyDescent="0.2">
      <c r="V8390" s="5"/>
    </row>
    <row r="8391" spans="22:22" x14ac:dyDescent="0.2">
      <c r="V8391" s="5"/>
    </row>
    <row r="8392" spans="22:22" x14ac:dyDescent="0.2">
      <c r="V8392" s="5"/>
    </row>
    <row r="8393" spans="22:22" x14ac:dyDescent="0.2">
      <c r="V8393" s="5"/>
    </row>
    <row r="8394" spans="22:22" x14ac:dyDescent="0.2">
      <c r="V8394" s="5"/>
    </row>
    <row r="8395" spans="22:22" x14ac:dyDescent="0.2">
      <c r="V8395" s="5"/>
    </row>
    <row r="8396" spans="22:22" x14ac:dyDescent="0.2">
      <c r="V8396" s="5"/>
    </row>
    <row r="8397" spans="22:22" x14ac:dyDescent="0.2">
      <c r="V8397" s="5"/>
    </row>
    <row r="8398" spans="22:22" x14ac:dyDescent="0.2">
      <c r="V8398" s="5"/>
    </row>
    <row r="8399" spans="22:22" x14ac:dyDescent="0.2">
      <c r="V8399" s="5"/>
    </row>
    <row r="8400" spans="22:22" x14ac:dyDescent="0.2">
      <c r="V8400" s="5"/>
    </row>
    <row r="8401" spans="22:22" x14ac:dyDescent="0.2">
      <c r="V8401" s="5"/>
    </row>
    <row r="8402" spans="22:22" x14ac:dyDescent="0.2">
      <c r="V8402" s="5"/>
    </row>
    <row r="8403" spans="22:22" x14ac:dyDescent="0.2">
      <c r="V8403" s="5"/>
    </row>
    <row r="8404" spans="22:22" x14ac:dyDescent="0.2">
      <c r="V8404" s="5"/>
    </row>
    <row r="8405" spans="22:22" x14ac:dyDescent="0.2">
      <c r="V8405" s="5"/>
    </row>
    <row r="8406" spans="22:22" x14ac:dyDescent="0.2">
      <c r="V8406" s="5"/>
    </row>
    <row r="8407" spans="22:22" x14ac:dyDescent="0.2">
      <c r="V8407" s="5"/>
    </row>
    <row r="8408" spans="22:22" x14ac:dyDescent="0.2">
      <c r="V8408" s="5"/>
    </row>
    <row r="8409" spans="22:22" x14ac:dyDescent="0.2">
      <c r="V8409" s="5"/>
    </row>
    <row r="8410" spans="22:22" x14ac:dyDescent="0.2">
      <c r="V8410" s="5"/>
    </row>
    <row r="8411" spans="22:22" x14ac:dyDescent="0.2">
      <c r="V8411" s="5"/>
    </row>
    <row r="8412" spans="22:22" x14ac:dyDescent="0.2">
      <c r="V8412" s="5"/>
    </row>
    <row r="8413" spans="22:22" x14ac:dyDescent="0.2">
      <c r="V8413" s="5"/>
    </row>
    <row r="8414" spans="22:22" x14ac:dyDescent="0.2">
      <c r="V8414" s="5"/>
    </row>
    <row r="8415" spans="22:22" x14ac:dyDescent="0.2">
      <c r="V8415" s="5"/>
    </row>
    <row r="8416" spans="22:22" x14ac:dyDescent="0.2">
      <c r="V8416" s="5"/>
    </row>
    <row r="8417" spans="22:22" x14ac:dyDescent="0.2">
      <c r="V8417" s="5"/>
    </row>
    <row r="8418" spans="22:22" x14ac:dyDescent="0.2">
      <c r="V8418" s="5"/>
    </row>
    <row r="8419" spans="22:22" x14ac:dyDescent="0.2">
      <c r="V8419" s="5"/>
    </row>
    <row r="8420" spans="22:22" x14ac:dyDescent="0.2">
      <c r="V8420" s="5"/>
    </row>
    <row r="8421" spans="22:22" x14ac:dyDescent="0.2">
      <c r="V8421" s="5"/>
    </row>
    <row r="8422" spans="22:22" x14ac:dyDescent="0.2">
      <c r="V8422" s="5"/>
    </row>
    <row r="8423" spans="22:22" x14ac:dyDescent="0.2">
      <c r="V8423" s="5"/>
    </row>
    <row r="8424" spans="22:22" x14ac:dyDescent="0.2">
      <c r="V8424" s="5"/>
    </row>
    <row r="8425" spans="22:22" x14ac:dyDescent="0.2">
      <c r="V8425" s="5"/>
    </row>
    <row r="8426" spans="22:22" x14ac:dyDescent="0.2">
      <c r="V8426" s="5"/>
    </row>
    <row r="8427" spans="22:22" x14ac:dyDescent="0.2">
      <c r="V8427" s="5"/>
    </row>
    <row r="8428" spans="22:22" x14ac:dyDescent="0.2">
      <c r="V8428" s="5"/>
    </row>
    <row r="8429" spans="22:22" x14ac:dyDescent="0.2">
      <c r="V8429" s="5"/>
    </row>
    <row r="8430" spans="22:22" x14ac:dyDescent="0.2">
      <c r="V8430" s="5"/>
    </row>
    <row r="8431" spans="22:22" x14ac:dyDescent="0.2">
      <c r="V8431" s="5"/>
    </row>
    <row r="8432" spans="22:22" x14ac:dyDescent="0.2">
      <c r="V8432" s="5"/>
    </row>
    <row r="8433" spans="22:22" x14ac:dyDescent="0.2">
      <c r="V8433" s="5"/>
    </row>
    <row r="8434" spans="22:22" x14ac:dyDescent="0.2">
      <c r="V8434" s="5"/>
    </row>
    <row r="8435" spans="22:22" x14ac:dyDescent="0.2">
      <c r="V8435" s="5"/>
    </row>
    <row r="8436" spans="22:22" x14ac:dyDescent="0.2">
      <c r="V8436" s="5"/>
    </row>
    <row r="8437" spans="22:22" x14ac:dyDescent="0.2">
      <c r="V8437" s="5"/>
    </row>
    <row r="8438" spans="22:22" x14ac:dyDescent="0.2">
      <c r="V8438" s="5"/>
    </row>
    <row r="8439" spans="22:22" x14ac:dyDescent="0.2">
      <c r="V8439" s="5"/>
    </row>
    <row r="8440" spans="22:22" x14ac:dyDescent="0.2">
      <c r="V8440" s="5"/>
    </row>
    <row r="8441" spans="22:22" x14ac:dyDescent="0.2">
      <c r="V8441" s="5"/>
    </row>
    <row r="8442" spans="22:22" x14ac:dyDescent="0.2">
      <c r="V8442" s="5"/>
    </row>
    <row r="8443" spans="22:22" x14ac:dyDescent="0.2">
      <c r="V8443" s="5"/>
    </row>
    <row r="8444" spans="22:22" x14ac:dyDescent="0.2">
      <c r="V8444" s="5"/>
    </row>
    <row r="8445" spans="22:22" x14ac:dyDescent="0.2">
      <c r="V8445" s="5"/>
    </row>
    <row r="8446" spans="22:22" x14ac:dyDescent="0.2">
      <c r="V8446" s="5"/>
    </row>
    <row r="8447" spans="22:22" x14ac:dyDescent="0.2">
      <c r="V8447" s="5"/>
    </row>
    <row r="8448" spans="22:22" x14ac:dyDescent="0.2">
      <c r="V8448" s="5"/>
    </row>
    <row r="8449" spans="22:22" x14ac:dyDescent="0.2">
      <c r="V8449" s="5"/>
    </row>
    <row r="8450" spans="22:22" x14ac:dyDescent="0.2">
      <c r="V8450" s="5"/>
    </row>
    <row r="8451" spans="22:22" x14ac:dyDescent="0.2">
      <c r="V8451" s="5"/>
    </row>
    <row r="8452" spans="22:22" x14ac:dyDescent="0.2">
      <c r="V8452" s="5"/>
    </row>
    <row r="8453" spans="22:22" x14ac:dyDescent="0.2">
      <c r="V8453" s="5"/>
    </row>
    <row r="8454" spans="22:22" x14ac:dyDescent="0.2">
      <c r="V8454" s="5"/>
    </row>
    <row r="8455" spans="22:22" x14ac:dyDescent="0.2">
      <c r="V8455" s="5"/>
    </row>
    <row r="8456" spans="22:22" x14ac:dyDescent="0.2">
      <c r="V8456" s="5"/>
    </row>
    <row r="8457" spans="22:22" x14ac:dyDescent="0.2">
      <c r="V8457" s="5"/>
    </row>
    <row r="8458" spans="22:22" x14ac:dyDescent="0.2">
      <c r="V8458" s="5"/>
    </row>
    <row r="8459" spans="22:22" x14ac:dyDescent="0.2">
      <c r="V8459" s="5"/>
    </row>
    <row r="8460" spans="22:22" x14ac:dyDescent="0.2">
      <c r="V8460" s="5"/>
    </row>
    <row r="8461" spans="22:22" x14ac:dyDescent="0.2">
      <c r="V8461" s="5"/>
    </row>
    <row r="8462" spans="22:22" x14ac:dyDescent="0.2">
      <c r="V8462" s="5"/>
    </row>
    <row r="8463" spans="22:22" x14ac:dyDescent="0.2">
      <c r="V8463" s="5"/>
    </row>
    <row r="8464" spans="22:22" x14ac:dyDescent="0.2">
      <c r="V8464" s="5"/>
    </row>
    <row r="8465" spans="22:22" x14ac:dyDescent="0.2">
      <c r="V8465" s="5"/>
    </row>
    <row r="8466" spans="22:22" x14ac:dyDescent="0.2">
      <c r="V8466" s="5"/>
    </row>
    <row r="8467" spans="22:22" x14ac:dyDescent="0.2">
      <c r="V8467" s="5"/>
    </row>
    <row r="8468" spans="22:22" x14ac:dyDescent="0.2">
      <c r="V8468" s="5"/>
    </row>
    <row r="8469" spans="22:22" x14ac:dyDescent="0.2">
      <c r="V8469" s="5"/>
    </row>
    <row r="8470" spans="22:22" x14ac:dyDescent="0.2">
      <c r="V8470" s="5"/>
    </row>
    <row r="8471" spans="22:22" x14ac:dyDescent="0.2">
      <c r="V8471" s="5"/>
    </row>
    <row r="8472" spans="22:22" x14ac:dyDescent="0.2">
      <c r="V8472" s="5"/>
    </row>
    <row r="8473" spans="22:22" x14ac:dyDescent="0.2">
      <c r="V8473" s="5"/>
    </row>
    <row r="8474" spans="22:22" x14ac:dyDescent="0.2">
      <c r="V8474" s="5"/>
    </row>
    <row r="8475" spans="22:22" x14ac:dyDescent="0.2">
      <c r="V8475" s="5"/>
    </row>
    <row r="8476" spans="22:22" x14ac:dyDescent="0.2">
      <c r="V8476" s="5"/>
    </row>
    <row r="8477" spans="22:22" x14ac:dyDescent="0.2">
      <c r="V8477" s="5"/>
    </row>
    <row r="8478" spans="22:22" x14ac:dyDescent="0.2">
      <c r="V8478" s="5"/>
    </row>
    <row r="8479" spans="22:22" x14ac:dyDescent="0.2">
      <c r="V8479" s="5"/>
    </row>
    <row r="8480" spans="22:22" x14ac:dyDescent="0.2">
      <c r="V8480" s="5"/>
    </row>
    <row r="8481" spans="22:22" x14ac:dyDescent="0.2">
      <c r="V8481" s="5"/>
    </row>
    <row r="8482" spans="22:22" x14ac:dyDescent="0.2">
      <c r="V8482" s="5"/>
    </row>
    <row r="8483" spans="22:22" x14ac:dyDescent="0.2">
      <c r="V8483" s="5"/>
    </row>
    <row r="8484" spans="22:22" x14ac:dyDescent="0.2">
      <c r="V8484" s="5"/>
    </row>
    <row r="8485" spans="22:22" x14ac:dyDescent="0.2">
      <c r="V8485" s="5"/>
    </row>
    <row r="8486" spans="22:22" x14ac:dyDescent="0.2">
      <c r="V8486" s="5"/>
    </row>
    <row r="8487" spans="22:22" x14ac:dyDescent="0.2">
      <c r="V8487" s="5"/>
    </row>
    <row r="8488" spans="22:22" x14ac:dyDescent="0.2">
      <c r="V8488" s="5"/>
    </row>
    <row r="8489" spans="22:22" x14ac:dyDescent="0.2">
      <c r="V8489" s="5"/>
    </row>
    <row r="8490" spans="22:22" x14ac:dyDescent="0.2">
      <c r="V8490" s="5"/>
    </row>
    <row r="8491" spans="22:22" x14ac:dyDescent="0.2">
      <c r="V8491" s="5"/>
    </row>
    <row r="8492" spans="22:22" x14ac:dyDescent="0.2">
      <c r="V8492" s="5"/>
    </row>
    <row r="8493" spans="22:22" x14ac:dyDescent="0.2">
      <c r="V8493" s="5"/>
    </row>
    <row r="8494" spans="22:22" x14ac:dyDescent="0.2">
      <c r="V8494" s="5"/>
    </row>
    <row r="8495" spans="22:22" x14ac:dyDescent="0.2">
      <c r="V8495" s="5"/>
    </row>
    <row r="8496" spans="22:22" x14ac:dyDescent="0.2">
      <c r="V8496" s="5"/>
    </row>
    <row r="8497" spans="22:22" x14ac:dyDescent="0.2">
      <c r="V8497" s="5"/>
    </row>
    <row r="8498" spans="22:22" x14ac:dyDescent="0.2">
      <c r="V8498" s="5"/>
    </row>
    <row r="8499" spans="22:22" x14ac:dyDescent="0.2">
      <c r="V8499" s="5"/>
    </row>
    <row r="8500" spans="22:22" x14ac:dyDescent="0.2">
      <c r="V8500" s="5"/>
    </row>
    <row r="8501" spans="22:22" x14ac:dyDescent="0.2">
      <c r="V8501" s="5"/>
    </row>
    <row r="8502" spans="22:22" x14ac:dyDescent="0.2">
      <c r="V8502" s="5"/>
    </row>
    <row r="8503" spans="22:22" x14ac:dyDescent="0.2">
      <c r="V8503" s="5"/>
    </row>
    <row r="8504" spans="22:22" x14ac:dyDescent="0.2">
      <c r="V8504" s="5"/>
    </row>
    <row r="8505" spans="22:22" x14ac:dyDescent="0.2">
      <c r="V8505" s="5"/>
    </row>
    <row r="8506" spans="22:22" x14ac:dyDescent="0.2">
      <c r="V8506" s="5"/>
    </row>
    <row r="8507" spans="22:22" x14ac:dyDescent="0.2">
      <c r="V8507" s="5"/>
    </row>
    <row r="8508" spans="22:22" x14ac:dyDescent="0.2">
      <c r="V8508" s="5"/>
    </row>
    <row r="8509" spans="22:22" x14ac:dyDescent="0.2">
      <c r="V8509" s="5"/>
    </row>
    <row r="8510" spans="22:22" x14ac:dyDescent="0.2">
      <c r="V8510" s="5"/>
    </row>
    <row r="8511" spans="22:22" x14ac:dyDescent="0.2">
      <c r="V8511" s="5"/>
    </row>
    <row r="8512" spans="22:22" x14ac:dyDescent="0.2">
      <c r="V8512" s="5"/>
    </row>
    <row r="8513" spans="22:22" x14ac:dyDescent="0.2">
      <c r="V8513" s="5"/>
    </row>
    <row r="8514" spans="22:22" x14ac:dyDescent="0.2">
      <c r="V8514" s="5"/>
    </row>
    <row r="8515" spans="22:22" x14ac:dyDescent="0.2">
      <c r="V8515" s="5"/>
    </row>
    <row r="8516" spans="22:22" x14ac:dyDescent="0.2">
      <c r="V8516" s="5"/>
    </row>
    <row r="8517" spans="22:22" x14ac:dyDescent="0.2">
      <c r="V8517" s="5"/>
    </row>
    <row r="8518" spans="22:22" x14ac:dyDescent="0.2">
      <c r="V8518" s="5"/>
    </row>
    <row r="8519" spans="22:22" x14ac:dyDescent="0.2">
      <c r="V8519" s="5"/>
    </row>
    <row r="8520" spans="22:22" x14ac:dyDescent="0.2">
      <c r="V8520" s="5"/>
    </row>
    <row r="8521" spans="22:22" x14ac:dyDescent="0.2">
      <c r="V8521" s="5"/>
    </row>
    <row r="8522" spans="22:22" x14ac:dyDescent="0.2">
      <c r="V8522" s="5"/>
    </row>
    <row r="8523" spans="22:22" x14ac:dyDescent="0.2">
      <c r="V8523" s="5"/>
    </row>
    <row r="8524" spans="22:22" x14ac:dyDescent="0.2">
      <c r="V8524" s="5"/>
    </row>
    <row r="8525" spans="22:22" x14ac:dyDescent="0.2">
      <c r="V8525" s="5"/>
    </row>
    <row r="8526" spans="22:22" x14ac:dyDescent="0.2">
      <c r="V8526" s="5"/>
    </row>
    <row r="8527" spans="22:22" x14ac:dyDescent="0.2">
      <c r="V8527" s="5"/>
    </row>
    <row r="8528" spans="22:22" x14ac:dyDescent="0.2">
      <c r="V8528" s="5"/>
    </row>
    <row r="8529" spans="22:22" x14ac:dyDescent="0.2">
      <c r="V8529" s="5"/>
    </row>
    <row r="8530" spans="22:22" x14ac:dyDescent="0.2">
      <c r="V8530" s="5"/>
    </row>
    <row r="8531" spans="22:22" x14ac:dyDescent="0.2">
      <c r="V8531" s="5"/>
    </row>
    <row r="8532" spans="22:22" x14ac:dyDescent="0.2">
      <c r="V8532" s="5"/>
    </row>
    <row r="8533" spans="22:22" x14ac:dyDescent="0.2">
      <c r="V8533" s="5"/>
    </row>
    <row r="8534" spans="22:22" x14ac:dyDescent="0.2">
      <c r="V8534" s="5"/>
    </row>
    <row r="8535" spans="22:22" x14ac:dyDescent="0.2">
      <c r="V8535" s="5"/>
    </row>
    <row r="8536" spans="22:22" x14ac:dyDescent="0.2">
      <c r="V8536" s="5"/>
    </row>
    <row r="8537" spans="22:22" x14ac:dyDescent="0.2">
      <c r="V8537" s="5"/>
    </row>
    <row r="8538" spans="22:22" x14ac:dyDescent="0.2">
      <c r="V8538" s="5"/>
    </row>
    <row r="8539" spans="22:22" x14ac:dyDescent="0.2">
      <c r="V8539" s="5"/>
    </row>
    <row r="8540" spans="22:22" x14ac:dyDescent="0.2">
      <c r="V8540" s="5"/>
    </row>
    <row r="8541" spans="22:22" x14ac:dyDescent="0.2">
      <c r="V8541" s="5"/>
    </row>
    <row r="8542" spans="22:22" x14ac:dyDescent="0.2">
      <c r="V8542" s="5"/>
    </row>
    <row r="8543" spans="22:22" x14ac:dyDescent="0.2">
      <c r="V8543" s="5"/>
    </row>
    <row r="8544" spans="22:22" x14ac:dyDescent="0.2">
      <c r="V8544" s="5"/>
    </row>
    <row r="8545" spans="22:22" x14ac:dyDescent="0.2">
      <c r="V8545" s="5"/>
    </row>
    <row r="8546" spans="22:22" x14ac:dyDescent="0.2">
      <c r="V8546" s="5"/>
    </row>
    <row r="8547" spans="22:22" x14ac:dyDescent="0.2">
      <c r="V8547" s="5"/>
    </row>
    <row r="8548" spans="22:22" x14ac:dyDescent="0.2">
      <c r="V8548" s="5"/>
    </row>
    <row r="8549" spans="22:22" x14ac:dyDescent="0.2">
      <c r="V8549" s="5"/>
    </row>
    <row r="8550" spans="22:22" x14ac:dyDescent="0.2">
      <c r="V8550" s="5"/>
    </row>
    <row r="8551" spans="22:22" x14ac:dyDescent="0.2">
      <c r="V8551" s="5"/>
    </row>
    <row r="8552" spans="22:22" x14ac:dyDescent="0.2">
      <c r="V8552" s="5"/>
    </row>
    <row r="8553" spans="22:22" x14ac:dyDescent="0.2">
      <c r="V8553" s="5"/>
    </row>
    <row r="8554" spans="22:22" x14ac:dyDescent="0.2">
      <c r="V8554" s="5"/>
    </row>
    <row r="8555" spans="22:22" x14ac:dyDescent="0.2">
      <c r="V8555" s="5"/>
    </row>
    <row r="8556" spans="22:22" x14ac:dyDescent="0.2">
      <c r="V8556" s="5"/>
    </row>
    <row r="8557" spans="22:22" x14ac:dyDescent="0.2">
      <c r="V8557" s="5"/>
    </row>
    <row r="8558" spans="22:22" x14ac:dyDescent="0.2">
      <c r="V8558" s="5"/>
    </row>
    <row r="8559" spans="22:22" x14ac:dyDescent="0.2">
      <c r="V8559" s="5"/>
    </row>
    <row r="8560" spans="22:22" x14ac:dyDescent="0.2">
      <c r="V8560" s="5"/>
    </row>
    <row r="8561" spans="22:22" x14ac:dyDescent="0.2">
      <c r="V8561" s="5"/>
    </row>
    <row r="8562" spans="22:22" x14ac:dyDescent="0.2">
      <c r="V8562" s="5"/>
    </row>
    <row r="8563" spans="22:22" x14ac:dyDescent="0.2">
      <c r="V8563" s="5"/>
    </row>
    <row r="8564" spans="22:22" x14ac:dyDescent="0.2">
      <c r="V8564" s="5"/>
    </row>
    <row r="8565" spans="22:22" x14ac:dyDescent="0.2">
      <c r="V8565" s="5"/>
    </row>
    <row r="8566" spans="22:22" x14ac:dyDescent="0.2">
      <c r="V8566" s="5"/>
    </row>
    <row r="8567" spans="22:22" x14ac:dyDescent="0.2">
      <c r="V8567" s="5"/>
    </row>
    <row r="8568" spans="22:22" x14ac:dyDescent="0.2">
      <c r="V8568" s="5"/>
    </row>
    <row r="8569" spans="22:22" x14ac:dyDescent="0.2">
      <c r="V8569" s="5"/>
    </row>
    <row r="8570" spans="22:22" x14ac:dyDescent="0.2">
      <c r="V8570" s="5"/>
    </row>
    <row r="8571" spans="22:22" x14ac:dyDescent="0.2">
      <c r="V8571" s="5"/>
    </row>
    <row r="8572" spans="22:22" x14ac:dyDescent="0.2">
      <c r="V8572" s="5"/>
    </row>
    <row r="8573" spans="22:22" x14ac:dyDescent="0.2">
      <c r="V8573" s="5"/>
    </row>
    <row r="8574" spans="22:22" x14ac:dyDescent="0.2">
      <c r="V8574" s="5"/>
    </row>
    <row r="8575" spans="22:22" x14ac:dyDescent="0.2">
      <c r="V8575" s="5"/>
    </row>
    <row r="8576" spans="22:22" x14ac:dyDescent="0.2">
      <c r="V8576" s="5"/>
    </row>
    <row r="8577" spans="22:22" x14ac:dyDescent="0.2">
      <c r="V8577" s="5"/>
    </row>
    <row r="8578" spans="22:22" x14ac:dyDescent="0.2">
      <c r="V8578" s="5"/>
    </row>
    <row r="8579" spans="22:22" x14ac:dyDescent="0.2">
      <c r="V8579" s="5"/>
    </row>
    <row r="8580" spans="22:22" x14ac:dyDescent="0.2">
      <c r="V8580" s="5"/>
    </row>
    <row r="8581" spans="22:22" x14ac:dyDescent="0.2">
      <c r="V8581" s="5"/>
    </row>
    <row r="8582" spans="22:22" x14ac:dyDescent="0.2">
      <c r="V8582" s="5"/>
    </row>
    <row r="8583" spans="22:22" x14ac:dyDescent="0.2">
      <c r="V8583" s="5"/>
    </row>
    <row r="8584" spans="22:22" x14ac:dyDescent="0.2">
      <c r="V8584" s="5"/>
    </row>
    <row r="8585" spans="22:22" x14ac:dyDescent="0.2">
      <c r="V8585" s="5"/>
    </row>
    <row r="8586" spans="22:22" x14ac:dyDescent="0.2">
      <c r="V8586" s="5"/>
    </row>
    <row r="8587" spans="22:22" x14ac:dyDescent="0.2">
      <c r="V8587" s="5"/>
    </row>
    <row r="8588" spans="22:22" x14ac:dyDescent="0.2">
      <c r="V8588" s="5"/>
    </row>
    <row r="8589" spans="22:22" x14ac:dyDescent="0.2">
      <c r="V8589" s="5"/>
    </row>
    <row r="8590" spans="22:22" x14ac:dyDescent="0.2">
      <c r="V8590" s="5"/>
    </row>
    <row r="8591" spans="22:22" x14ac:dyDescent="0.2">
      <c r="V8591" s="5"/>
    </row>
    <row r="8592" spans="22:22" x14ac:dyDescent="0.2">
      <c r="V8592" s="5"/>
    </row>
    <row r="8593" spans="22:22" x14ac:dyDescent="0.2">
      <c r="V8593" s="5"/>
    </row>
    <row r="8594" spans="22:22" x14ac:dyDescent="0.2">
      <c r="V8594" s="5"/>
    </row>
    <row r="8595" spans="22:22" x14ac:dyDescent="0.2">
      <c r="V8595" s="5"/>
    </row>
    <row r="8596" spans="22:22" x14ac:dyDescent="0.2">
      <c r="V8596" s="5"/>
    </row>
    <row r="8597" spans="22:22" x14ac:dyDescent="0.2">
      <c r="V8597" s="5"/>
    </row>
    <row r="8598" spans="22:22" x14ac:dyDescent="0.2">
      <c r="V8598" s="5"/>
    </row>
    <row r="8599" spans="22:22" x14ac:dyDescent="0.2">
      <c r="V8599" s="5"/>
    </row>
    <row r="8600" spans="22:22" x14ac:dyDescent="0.2">
      <c r="V8600" s="5"/>
    </row>
    <row r="8601" spans="22:22" x14ac:dyDescent="0.2">
      <c r="V8601" s="5"/>
    </row>
    <row r="8602" spans="22:22" x14ac:dyDescent="0.2">
      <c r="V8602" s="5"/>
    </row>
    <row r="8603" spans="22:22" x14ac:dyDescent="0.2">
      <c r="V8603" s="5"/>
    </row>
    <row r="8604" spans="22:22" x14ac:dyDescent="0.2">
      <c r="V8604" s="5"/>
    </row>
    <row r="8605" spans="22:22" x14ac:dyDescent="0.2">
      <c r="V8605" s="5"/>
    </row>
    <row r="8606" spans="22:22" x14ac:dyDescent="0.2">
      <c r="V8606" s="5"/>
    </row>
    <row r="8607" spans="22:22" x14ac:dyDescent="0.2">
      <c r="V8607" s="5"/>
    </row>
    <row r="8608" spans="22:22" x14ac:dyDescent="0.2">
      <c r="V8608" s="5"/>
    </row>
    <row r="8609" spans="22:22" x14ac:dyDescent="0.2">
      <c r="V8609" s="5"/>
    </row>
    <row r="8610" spans="22:22" x14ac:dyDescent="0.2">
      <c r="V8610" s="5"/>
    </row>
    <row r="8611" spans="22:22" x14ac:dyDescent="0.2">
      <c r="V8611" s="5"/>
    </row>
    <row r="8612" spans="22:22" x14ac:dyDescent="0.2">
      <c r="V8612" s="5"/>
    </row>
    <row r="8613" spans="22:22" x14ac:dyDescent="0.2">
      <c r="V8613" s="5"/>
    </row>
    <row r="8614" spans="22:22" x14ac:dyDescent="0.2">
      <c r="V8614" s="5"/>
    </row>
    <row r="8615" spans="22:22" x14ac:dyDescent="0.2">
      <c r="V8615" s="5"/>
    </row>
    <row r="8616" spans="22:22" x14ac:dyDescent="0.2">
      <c r="V8616" s="5"/>
    </row>
    <row r="8617" spans="22:22" x14ac:dyDescent="0.2">
      <c r="V8617" s="5"/>
    </row>
    <row r="8618" spans="22:22" x14ac:dyDescent="0.2">
      <c r="V8618" s="5"/>
    </row>
    <row r="8619" spans="22:22" x14ac:dyDescent="0.2">
      <c r="V8619" s="5"/>
    </row>
    <row r="8620" spans="22:22" x14ac:dyDescent="0.2">
      <c r="V8620" s="5"/>
    </row>
    <row r="8621" spans="22:22" x14ac:dyDescent="0.2">
      <c r="V8621" s="5"/>
    </row>
    <row r="8622" spans="22:22" x14ac:dyDescent="0.2">
      <c r="V8622" s="5"/>
    </row>
    <row r="8623" spans="22:22" x14ac:dyDescent="0.2">
      <c r="V8623" s="5"/>
    </row>
    <row r="8624" spans="22:22" x14ac:dyDescent="0.2">
      <c r="V8624" s="5"/>
    </row>
    <row r="8625" spans="22:22" x14ac:dyDescent="0.2">
      <c r="V8625" s="5"/>
    </row>
    <row r="8626" spans="22:22" x14ac:dyDescent="0.2">
      <c r="V8626" s="5"/>
    </row>
    <row r="8627" spans="22:22" x14ac:dyDescent="0.2">
      <c r="V8627" s="5"/>
    </row>
    <row r="8628" spans="22:22" x14ac:dyDescent="0.2">
      <c r="V8628" s="5"/>
    </row>
    <row r="8629" spans="22:22" x14ac:dyDescent="0.2">
      <c r="V8629" s="5"/>
    </row>
    <row r="8630" spans="22:22" x14ac:dyDescent="0.2">
      <c r="V8630" s="5"/>
    </row>
    <row r="8631" spans="22:22" x14ac:dyDescent="0.2">
      <c r="V8631" s="5"/>
    </row>
    <row r="8632" spans="22:22" x14ac:dyDescent="0.2">
      <c r="V8632" s="5"/>
    </row>
    <row r="8633" spans="22:22" x14ac:dyDescent="0.2">
      <c r="V8633" s="5"/>
    </row>
    <row r="8634" spans="22:22" x14ac:dyDescent="0.2">
      <c r="V8634" s="5"/>
    </row>
    <row r="8635" spans="22:22" x14ac:dyDescent="0.2">
      <c r="V8635" s="5"/>
    </row>
    <row r="8636" spans="22:22" x14ac:dyDescent="0.2">
      <c r="V8636" s="5"/>
    </row>
    <row r="8637" spans="22:22" x14ac:dyDescent="0.2">
      <c r="V8637" s="5"/>
    </row>
    <row r="8638" spans="22:22" x14ac:dyDescent="0.2">
      <c r="V8638" s="5"/>
    </row>
    <row r="8639" spans="22:22" x14ac:dyDescent="0.2">
      <c r="V8639" s="5"/>
    </row>
    <row r="8640" spans="22:22" x14ac:dyDescent="0.2">
      <c r="V8640" s="5"/>
    </row>
    <row r="8641" spans="22:22" x14ac:dyDescent="0.2">
      <c r="V8641" s="5"/>
    </row>
    <row r="8642" spans="22:22" x14ac:dyDescent="0.2">
      <c r="V8642" s="5"/>
    </row>
    <row r="8643" spans="22:22" x14ac:dyDescent="0.2">
      <c r="V8643" s="5"/>
    </row>
    <row r="8644" spans="22:22" x14ac:dyDescent="0.2">
      <c r="V8644" s="5"/>
    </row>
    <row r="8645" spans="22:22" x14ac:dyDescent="0.2">
      <c r="V8645" s="5"/>
    </row>
    <row r="8646" spans="22:22" x14ac:dyDescent="0.2">
      <c r="V8646" s="5"/>
    </row>
    <row r="8647" spans="22:22" x14ac:dyDescent="0.2">
      <c r="V8647" s="5"/>
    </row>
    <row r="8648" spans="22:22" x14ac:dyDescent="0.2">
      <c r="V8648" s="5"/>
    </row>
    <row r="8649" spans="22:22" x14ac:dyDescent="0.2">
      <c r="V8649" s="5"/>
    </row>
    <row r="8650" spans="22:22" x14ac:dyDescent="0.2">
      <c r="V8650" s="5"/>
    </row>
    <row r="8651" spans="22:22" x14ac:dyDescent="0.2">
      <c r="V8651" s="5"/>
    </row>
    <row r="8652" spans="22:22" x14ac:dyDescent="0.2">
      <c r="V8652" s="5"/>
    </row>
    <row r="8653" spans="22:22" x14ac:dyDescent="0.2">
      <c r="V8653" s="5"/>
    </row>
    <row r="8654" spans="22:22" x14ac:dyDescent="0.2">
      <c r="V8654" s="5"/>
    </row>
    <row r="8655" spans="22:22" x14ac:dyDescent="0.2">
      <c r="V8655" s="5"/>
    </row>
    <row r="8656" spans="22:22" x14ac:dyDescent="0.2">
      <c r="V8656" s="5"/>
    </row>
    <row r="8657" spans="22:22" x14ac:dyDescent="0.2">
      <c r="V8657" s="5"/>
    </row>
    <row r="8658" spans="22:22" x14ac:dyDescent="0.2">
      <c r="V8658" s="5"/>
    </row>
    <row r="8659" spans="22:22" x14ac:dyDescent="0.2">
      <c r="V8659" s="5"/>
    </row>
    <row r="8660" spans="22:22" x14ac:dyDescent="0.2">
      <c r="V8660" s="5"/>
    </row>
    <row r="8661" spans="22:22" x14ac:dyDescent="0.2">
      <c r="V8661" s="5"/>
    </row>
    <row r="8662" spans="22:22" x14ac:dyDescent="0.2">
      <c r="V8662" s="5"/>
    </row>
    <row r="8663" spans="22:22" x14ac:dyDescent="0.2">
      <c r="V8663" s="5"/>
    </row>
    <row r="8664" spans="22:22" x14ac:dyDescent="0.2">
      <c r="V8664" s="5"/>
    </row>
    <row r="8665" spans="22:22" x14ac:dyDescent="0.2">
      <c r="V8665" s="5"/>
    </row>
    <row r="8666" spans="22:22" x14ac:dyDescent="0.2">
      <c r="V8666" s="5"/>
    </row>
    <row r="8667" spans="22:22" x14ac:dyDescent="0.2">
      <c r="V8667" s="5"/>
    </row>
    <row r="8668" spans="22:22" x14ac:dyDescent="0.2">
      <c r="V8668" s="5"/>
    </row>
    <row r="8669" spans="22:22" x14ac:dyDescent="0.2">
      <c r="V8669" s="5"/>
    </row>
    <row r="8670" spans="22:22" x14ac:dyDescent="0.2">
      <c r="V8670" s="5"/>
    </row>
    <row r="8671" spans="22:22" x14ac:dyDescent="0.2">
      <c r="V8671" s="5"/>
    </row>
    <row r="8672" spans="22:22" x14ac:dyDescent="0.2">
      <c r="V8672" s="5"/>
    </row>
    <row r="8673" spans="22:22" x14ac:dyDescent="0.2">
      <c r="V8673" s="5"/>
    </row>
    <row r="8674" spans="22:22" x14ac:dyDescent="0.2">
      <c r="V8674" s="5"/>
    </row>
    <row r="8675" spans="22:22" x14ac:dyDescent="0.2">
      <c r="V8675" s="5"/>
    </row>
    <row r="8676" spans="22:22" x14ac:dyDescent="0.2">
      <c r="V8676" s="5"/>
    </row>
    <row r="8677" spans="22:22" x14ac:dyDescent="0.2">
      <c r="V8677" s="5"/>
    </row>
    <row r="8678" spans="22:22" x14ac:dyDescent="0.2">
      <c r="V8678" s="5"/>
    </row>
    <row r="8679" spans="22:22" x14ac:dyDescent="0.2">
      <c r="V8679" s="5"/>
    </row>
    <row r="8680" spans="22:22" x14ac:dyDescent="0.2">
      <c r="V8680" s="5"/>
    </row>
    <row r="8681" spans="22:22" x14ac:dyDescent="0.2">
      <c r="V8681" s="5"/>
    </row>
    <row r="8682" spans="22:22" x14ac:dyDescent="0.2">
      <c r="V8682" s="5"/>
    </row>
    <row r="8683" spans="22:22" x14ac:dyDescent="0.2">
      <c r="V8683" s="5"/>
    </row>
    <row r="8684" spans="22:22" x14ac:dyDescent="0.2">
      <c r="V8684" s="5"/>
    </row>
    <row r="8685" spans="22:22" x14ac:dyDescent="0.2">
      <c r="V8685" s="5"/>
    </row>
    <row r="8686" spans="22:22" x14ac:dyDescent="0.2">
      <c r="V8686" s="5"/>
    </row>
    <row r="8687" spans="22:22" x14ac:dyDescent="0.2">
      <c r="V8687" s="5"/>
    </row>
    <row r="8688" spans="22:22" x14ac:dyDescent="0.2">
      <c r="V8688" s="5"/>
    </row>
    <row r="8689" spans="22:22" x14ac:dyDescent="0.2">
      <c r="V8689" s="5"/>
    </row>
    <row r="8690" spans="22:22" x14ac:dyDescent="0.2">
      <c r="V8690" s="5"/>
    </row>
    <row r="8691" spans="22:22" x14ac:dyDescent="0.2">
      <c r="V8691" s="5"/>
    </row>
    <row r="8692" spans="22:22" x14ac:dyDescent="0.2">
      <c r="V8692" s="5"/>
    </row>
    <row r="8693" spans="22:22" x14ac:dyDescent="0.2">
      <c r="V8693" s="5"/>
    </row>
    <row r="8694" spans="22:22" x14ac:dyDescent="0.2">
      <c r="V8694" s="5"/>
    </row>
    <row r="8695" spans="22:22" x14ac:dyDescent="0.2">
      <c r="V8695" s="5"/>
    </row>
    <row r="8696" spans="22:22" x14ac:dyDescent="0.2">
      <c r="V8696" s="5"/>
    </row>
    <row r="8697" spans="22:22" x14ac:dyDescent="0.2">
      <c r="V8697" s="5"/>
    </row>
    <row r="8698" spans="22:22" x14ac:dyDescent="0.2">
      <c r="V8698" s="5"/>
    </row>
    <row r="8699" spans="22:22" x14ac:dyDescent="0.2">
      <c r="V8699" s="5"/>
    </row>
    <row r="8700" spans="22:22" x14ac:dyDescent="0.2">
      <c r="V8700" s="5"/>
    </row>
    <row r="8701" spans="22:22" x14ac:dyDescent="0.2">
      <c r="V8701" s="5"/>
    </row>
    <row r="8702" spans="22:22" x14ac:dyDescent="0.2">
      <c r="V8702" s="5"/>
    </row>
    <row r="8703" spans="22:22" x14ac:dyDescent="0.2">
      <c r="V8703" s="5"/>
    </row>
    <row r="8704" spans="22:22" x14ac:dyDescent="0.2">
      <c r="V8704" s="5"/>
    </row>
    <row r="8705" spans="22:22" x14ac:dyDescent="0.2">
      <c r="V8705" s="5"/>
    </row>
    <row r="8706" spans="22:22" x14ac:dyDescent="0.2">
      <c r="V8706" s="5"/>
    </row>
    <row r="8707" spans="22:22" x14ac:dyDescent="0.2">
      <c r="V8707" s="5"/>
    </row>
    <row r="8708" spans="22:22" x14ac:dyDescent="0.2">
      <c r="V8708" s="5"/>
    </row>
    <row r="8709" spans="22:22" x14ac:dyDescent="0.2">
      <c r="V8709" s="5"/>
    </row>
    <row r="8710" spans="22:22" x14ac:dyDescent="0.2">
      <c r="V8710" s="5"/>
    </row>
    <row r="8711" spans="22:22" x14ac:dyDescent="0.2">
      <c r="V8711" s="5"/>
    </row>
    <row r="8712" spans="22:22" x14ac:dyDescent="0.2">
      <c r="V8712" s="5"/>
    </row>
    <row r="8713" spans="22:22" x14ac:dyDescent="0.2">
      <c r="V8713" s="5"/>
    </row>
    <row r="8714" spans="22:22" x14ac:dyDescent="0.2">
      <c r="V8714" s="5"/>
    </row>
    <row r="8715" spans="22:22" x14ac:dyDescent="0.2">
      <c r="V8715" s="5"/>
    </row>
    <row r="8716" spans="22:22" x14ac:dyDescent="0.2">
      <c r="V8716" s="5"/>
    </row>
    <row r="8717" spans="22:22" x14ac:dyDescent="0.2">
      <c r="V8717" s="5"/>
    </row>
    <row r="8718" spans="22:22" x14ac:dyDescent="0.2">
      <c r="V8718" s="5"/>
    </row>
    <row r="8719" spans="22:22" x14ac:dyDescent="0.2">
      <c r="V8719" s="5"/>
    </row>
    <row r="8720" spans="22:22" x14ac:dyDescent="0.2">
      <c r="V8720" s="5"/>
    </row>
    <row r="8721" spans="22:22" x14ac:dyDescent="0.2">
      <c r="V8721" s="5"/>
    </row>
    <row r="8722" spans="22:22" x14ac:dyDescent="0.2">
      <c r="V8722" s="5"/>
    </row>
    <row r="8723" spans="22:22" x14ac:dyDescent="0.2">
      <c r="V8723" s="5"/>
    </row>
    <row r="8724" spans="22:22" x14ac:dyDescent="0.2">
      <c r="V8724" s="5"/>
    </row>
    <row r="8725" spans="22:22" x14ac:dyDescent="0.2">
      <c r="V8725" s="5"/>
    </row>
    <row r="8726" spans="22:22" x14ac:dyDescent="0.2">
      <c r="V8726" s="5"/>
    </row>
    <row r="8727" spans="22:22" x14ac:dyDescent="0.2">
      <c r="V8727" s="5"/>
    </row>
    <row r="8728" spans="22:22" x14ac:dyDescent="0.2">
      <c r="V8728" s="5"/>
    </row>
    <row r="8729" spans="22:22" x14ac:dyDescent="0.2">
      <c r="V8729" s="5"/>
    </row>
    <row r="8730" spans="22:22" x14ac:dyDescent="0.2">
      <c r="V8730" s="5"/>
    </row>
    <row r="8731" spans="22:22" x14ac:dyDescent="0.2">
      <c r="V8731" s="5"/>
    </row>
    <row r="8732" spans="22:22" x14ac:dyDescent="0.2">
      <c r="V8732" s="5"/>
    </row>
    <row r="8733" spans="22:22" x14ac:dyDescent="0.2">
      <c r="V8733" s="5"/>
    </row>
    <row r="8734" spans="22:22" x14ac:dyDescent="0.2">
      <c r="V8734" s="5"/>
    </row>
    <row r="8735" spans="22:22" x14ac:dyDescent="0.2">
      <c r="V8735" s="5"/>
    </row>
    <row r="8736" spans="22:22" x14ac:dyDescent="0.2">
      <c r="V8736" s="5"/>
    </row>
    <row r="8737" spans="22:22" x14ac:dyDescent="0.2">
      <c r="V8737" s="5"/>
    </row>
    <row r="8738" spans="22:22" x14ac:dyDescent="0.2">
      <c r="V8738" s="5"/>
    </row>
    <row r="8739" spans="22:22" x14ac:dyDescent="0.2">
      <c r="V8739" s="5"/>
    </row>
    <row r="8740" spans="22:22" x14ac:dyDescent="0.2">
      <c r="V8740" s="5"/>
    </row>
    <row r="8741" spans="22:22" x14ac:dyDescent="0.2">
      <c r="V8741" s="5"/>
    </row>
    <row r="8742" spans="22:22" x14ac:dyDescent="0.2">
      <c r="V8742" s="5"/>
    </row>
    <row r="8743" spans="22:22" x14ac:dyDescent="0.2">
      <c r="V8743" s="5"/>
    </row>
    <row r="8744" spans="22:22" x14ac:dyDescent="0.2">
      <c r="V8744" s="5"/>
    </row>
    <row r="8745" spans="22:22" x14ac:dyDescent="0.2">
      <c r="V8745" s="5"/>
    </row>
    <row r="8746" spans="22:22" x14ac:dyDescent="0.2">
      <c r="V8746" s="5"/>
    </row>
    <row r="8747" spans="22:22" x14ac:dyDescent="0.2">
      <c r="V8747" s="5"/>
    </row>
    <row r="8748" spans="22:22" x14ac:dyDescent="0.2">
      <c r="V8748" s="5"/>
    </row>
    <row r="8749" spans="22:22" x14ac:dyDescent="0.2">
      <c r="V8749" s="5"/>
    </row>
    <row r="8750" spans="22:22" x14ac:dyDescent="0.2">
      <c r="V8750" s="5"/>
    </row>
    <row r="8751" spans="22:22" x14ac:dyDescent="0.2">
      <c r="V8751" s="5"/>
    </row>
    <row r="8752" spans="22:22" x14ac:dyDescent="0.2">
      <c r="V8752" s="5"/>
    </row>
    <row r="8753" spans="22:22" x14ac:dyDescent="0.2">
      <c r="V8753" s="5"/>
    </row>
    <row r="8754" spans="22:22" x14ac:dyDescent="0.2">
      <c r="V8754" s="5"/>
    </row>
    <row r="8755" spans="22:22" x14ac:dyDescent="0.2">
      <c r="V8755" s="5"/>
    </row>
    <row r="8756" spans="22:22" x14ac:dyDescent="0.2">
      <c r="V8756" s="5"/>
    </row>
    <row r="8757" spans="22:22" x14ac:dyDescent="0.2">
      <c r="V8757" s="5"/>
    </row>
    <row r="8758" spans="22:22" x14ac:dyDescent="0.2">
      <c r="V8758" s="5"/>
    </row>
    <row r="8759" spans="22:22" x14ac:dyDescent="0.2">
      <c r="V8759" s="5"/>
    </row>
    <row r="8760" spans="22:22" x14ac:dyDescent="0.2">
      <c r="V8760" s="5"/>
    </row>
    <row r="8761" spans="22:22" x14ac:dyDescent="0.2">
      <c r="V8761" s="5"/>
    </row>
    <row r="8762" spans="22:22" x14ac:dyDescent="0.2">
      <c r="V8762" s="5"/>
    </row>
    <row r="8763" spans="22:22" x14ac:dyDescent="0.2">
      <c r="V8763" s="5"/>
    </row>
    <row r="8764" spans="22:22" x14ac:dyDescent="0.2">
      <c r="V8764" s="5"/>
    </row>
    <row r="8765" spans="22:22" x14ac:dyDescent="0.2">
      <c r="V8765" s="5"/>
    </row>
    <row r="8766" spans="22:22" x14ac:dyDescent="0.2">
      <c r="V8766" s="5"/>
    </row>
    <row r="8767" spans="22:22" x14ac:dyDescent="0.2">
      <c r="V8767" s="5"/>
    </row>
    <row r="8768" spans="22:22" x14ac:dyDescent="0.2">
      <c r="V8768" s="5"/>
    </row>
    <row r="8769" spans="22:22" x14ac:dyDescent="0.2">
      <c r="V8769" s="5"/>
    </row>
    <row r="8770" spans="22:22" x14ac:dyDescent="0.2">
      <c r="V8770" s="5"/>
    </row>
    <row r="8771" spans="22:22" x14ac:dyDescent="0.2">
      <c r="V8771" s="5"/>
    </row>
    <row r="8772" spans="22:22" x14ac:dyDescent="0.2">
      <c r="V8772" s="5"/>
    </row>
    <row r="8773" spans="22:22" x14ac:dyDescent="0.2">
      <c r="V8773" s="5"/>
    </row>
    <row r="8774" spans="22:22" x14ac:dyDescent="0.2">
      <c r="V8774" s="5"/>
    </row>
    <row r="8775" spans="22:22" x14ac:dyDescent="0.2">
      <c r="V8775" s="5"/>
    </row>
    <row r="8776" spans="22:22" x14ac:dyDescent="0.2">
      <c r="V8776" s="5"/>
    </row>
    <row r="8777" spans="22:22" x14ac:dyDescent="0.2">
      <c r="V8777" s="5"/>
    </row>
    <row r="8778" spans="22:22" x14ac:dyDescent="0.2">
      <c r="V8778" s="5"/>
    </row>
    <row r="8779" spans="22:22" x14ac:dyDescent="0.2">
      <c r="V8779" s="5"/>
    </row>
    <row r="8780" spans="22:22" x14ac:dyDescent="0.2">
      <c r="V8780" s="5"/>
    </row>
    <row r="8781" spans="22:22" x14ac:dyDescent="0.2">
      <c r="V8781" s="5"/>
    </row>
    <row r="8782" spans="22:22" x14ac:dyDescent="0.2">
      <c r="V8782" s="5"/>
    </row>
    <row r="8783" spans="22:22" x14ac:dyDescent="0.2">
      <c r="V8783" s="5"/>
    </row>
    <row r="8784" spans="22:22" x14ac:dyDescent="0.2">
      <c r="V8784" s="5"/>
    </row>
    <row r="8785" spans="22:22" x14ac:dyDescent="0.2">
      <c r="V8785" s="5"/>
    </row>
    <row r="8786" spans="22:22" x14ac:dyDescent="0.2">
      <c r="V8786" s="5"/>
    </row>
    <row r="8787" spans="22:22" x14ac:dyDescent="0.2">
      <c r="V8787" s="5"/>
    </row>
    <row r="8788" spans="22:22" x14ac:dyDescent="0.2">
      <c r="V8788" s="5"/>
    </row>
    <row r="8789" spans="22:22" x14ac:dyDescent="0.2">
      <c r="V8789" s="5"/>
    </row>
    <row r="8790" spans="22:22" x14ac:dyDescent="0.2">
      <c r="V8790" s="5"/>
    </row>
    <row r="8791" spans="22:22" x14ac:dyDescent="0.2">
      <c r="V8791" s="5"/>
    </row>
    <row r="8792" spans="22:22" x14ac:dyDescent="0.2">
      <c r="V8792" s="5"/>
    </row>
    <row r="8793" spans="22:22" x14ac:dyDescent="0.2">
      <c r="V8793" s="5"/>
    </row>
    <row r="8794" spans="22:22" x14ac:dyDescent="0.2">
      <c r="V8794" s="5"/>
    </row>
    <row r="8795" spans="22:22" x14ac:dyDescent="0.2">
      <c r="V8795" s="5"/>
    </row>
    <row r="8796" spans="22:22" x14ac:dyDescent="0.2">
      <c r="V8796" s="5"/>
    </row>
    <row r="8797" spans="22:22" x14ac:dyDescent="0.2">
      <c r="V8797" s="5"/>
    </row>
    <row r="8798" spans="22:22" x14ac:dyDescent="0.2">
      <c r="V8798" s="5"/>
    </row>
    <row r="8799" spans="22:22" x14ac:dyDescent="0.2">
      <c r="V8799" s="5"/>
    </row>
    <row r="8800" spans="22:22" x14ac:dyDescent="0.2">
      <c r="V8800" s="5"/>
    </row>
    <row r="8801" spans="22:22" x14ac:dyDescent="0.2">
      <c r="V8801" s="5"/>
    </row>
    <row r="8802" spans="22:22" x14ac:dyDescent="0.2">
      <c r="V8802" s="5"/>
    </row>
    <row r="8803" spans="22:22" x14ac:dyDescent="0.2">
      <c r="V8803" s="5"/>
    </row>
    <row r="8804" spans="22:22" x14ac:dyDescent="0.2">
      <c r="V8804" s="5"/>
    </row>
    <row r="8805" spans="22:22" x14ac:dyDescent="0.2">
      <c r="V8805" s="5"/>
    </row>
    <row r="8806" spans="22:22" x14ac:dyDescent="0.2">
      <c r="V8806" s="5"/>
    </row>
    <row r="8807" spans="22:22" x14ac:dyDescent="0.2">
      <c r="V8807" s="5"/>
    </row>
    <row r="8808" spans="22:22" x14ac:dyDescent="0.2">
      <c r="V8808" s="5"/>
    </row>
    <row r="8809" spans="22:22" x14ac:dyDescent="0.2">
      <c r="V8809" s="5"/>
    </row>
    <row r="8810" spans="22:22" x14ac:dyDescent="0.2">
      <c r="V8810" s="5"/>
    </row>
    <row r="8811" spans="22:22" x14ac:dyDescent="0.2">
      <c r="V8811" s="5"/>
    </row>
    <row r="8812" spans="22:22" x14ac:dyDescent="0.2">
      <c r="V8812" s="5"/>
    </row>
    <row r="8813" spans="22:22" x14ac:dyDescent="0.2">
      <c r="V8813" s="5"/>
    </row>
    <row r="8814" spans="22:22" x14ac:dyDescent="0.2">
      <c r="V8814" s="5"/>
    </row>
    <row r="8815" spans="22:22" x14ac:dyDescent="0.2">
      <c r="V8815" s="5"/>
    </row>
    <row r="8816" spans="22:22" x14ac:dyDescent="0.2">
      <c r="V8816" s="5"/>
    </row>
    <row r="8817" spans="22:22" x14ac:dyDescent="0.2">
      <c r="V8817" s="5"/>
    </row>
    <row r="8818" spans="22:22" x14ac:dyDescent="0.2">
      <c r="V8818" s="5"/>
    </row>
    <row r="8819" spans="22:22" x14ac:dyDescent="0.2">
      <c r="V8819" s="5"/>
    </row>
    <row r="8820" spans="22:22" x14ac:dyDescent="0.2">
      <c r="V8820" s="5"/>
    </row>
    <row r="8821" spans="22:22" x14ac:dyDescent="0.2">
      <c r="V8821" s="5"/>
    </row>
    <row r="8822" spans="22:22" x14ac:dyDescent="0.2">
      <c r="V8822" s="5"/>
    </row>
    <row r="8823" spans="22:22" x14ac:dyDescent="0.2">
      <c r="V8823" s="5"/>
    </row>
    <row r="8824" spans="22:22" x14ac:dyDescent="0.2">
      <c r="V8824" s="5"/>
    </row>
    <row r="8825" spans="22:22" x14ac:dyDescent="0.2">
      <c r="V8825" s="5"/>
    </row>
    <row r="8826" spans="22:22" x14ac:dyDescent="0.2">
      <c r="V8826" s="5"/>
    </row>
    <row r="8827" spans="22:22" x14ac:dyDescent="0.2">
      <c r="V8827" s="5"/>
    </row>
    <row r="8828" spans="22:22" x14ac:dyDescent="0.2">
      <c r="V8828" s="5"/>
    </row>
    <row r="8829" spans="22:22" x14ac:dyDescent="0.2">
      <c r="V8829" s="5"/>
    </row>
    <row r="8830" spans="22:22" x14ac:dyDescent="0.2">
      <c r="V8830" s="5"/>
    </row>
    <row r="8831" spans="22:22" x14ac:dyDescent="0.2">
      <c r="V8831" s="5"/>
    </row>
    <row r="8832" spans="22:22" x14ac:dyDescent="0.2">
      <c r="V8832" s="5"/>
    </row>
    <row r="8833" spans="22:22" x14ac:dyDescent="0.2">
      <c r="V8833" s="5"/>
    </row>
    <row r="8834" spans="22:22" x14ac:dyDescent="0.2">
      <c r="V8834" s="5"/>
    </row>
    <row r="8835" spans="22:22" x14ac:dyDescent="0.2">
      <c r="V8835" s="5"/>
    </row>
    <row r="8836" spans="22:22" x14ac:dyDescent="0.2">
      <c r="V8836" s="5"/>
    </row>
    <row r="8837" spans="22:22" x14ac:dyDescent="0.2">
      <c r="V8837" s="5"/>
    </row>
    <row r="8838" spans="22:22" x14ac:dyDescent="0.2">
      <c r="V8838" s="5"/>
    </row>
    <row r="8839" spans="22:22" x14ac:dyDescent="0.2">
      <c r="V8839" s="5"/>
    </row>
    <row r="8840" spans="22:22" x14ac:dyDescent="0.2">
      <c r="V8840" s="5"/>
    </row>
    <row r="8841" spans="22:22" x14ac:dyDescent="0.2">
      <c r="V8841" s="5"/>
    </row>
    <row r="8842" spans="22:22" x14ac:dyDescent="0.2">
      <c r="V8842" s="5"/>
    </row>
    <row r="8843" spans="22:22" x14ac:dyDescent="0.2">
      <c r="V8843" s="5"/>
    </row>
    <row r="8844" spans="22:22" x14ac:dyDescent="0.2">
      <c r="V8844" s="5"/>
    </row>
    <row r="8845" spans="22:22" x14ac:dyDescent="0.2">
      <c r="V8845" s="5"/>
    </row>
    <row r="8846" spans="22:22" x14ac:dyDescent="0.2">
      <c r="V8846" s="5"/>
    </row>
    <row r="8847" spans="22:22" x14ac:dyDescent="0.2">
      <c r="V8847" s="5"/>
    </row>
    <row r="8848" spans="22:22" x14ac:dyDescent="0.2">
      <c r="V8848" s="5"/>
    </row>
    <row r="8849" spans="22:22" x14ac:dyDescent="0.2">
      <c r="V8849" s="5"/>
    </row>
    <row r="8850" spans="22:22" x14ac:dyDescent="0.2">
      <c r="V8850" s="5"/>
    </row>
    <row r="8851" spans="22:22" x14ac:dyDescent="0.2">
      <c r="V8851" s="5"/>
    </row>
    <row r="8852" spans="22:22" x14ac:dyDescent="0.2">
      <c r="V8852" s="5"/>
    </row>
    <row r="8853" spans="22:22" x14ac:dyDescent="0.2">
      <c r="V8853" s="5"/>
    </row>
    <row r="8854" spans="22:22" x14ac:dyDescent="0.2">
      <c r="V8854" s="5"/>
    </row>
    <row r="8855" spans="22:22" x14ac:dyDescent="0.2">
      <c r="V8855" s="5"/>
    </row>
    <row r="8856" spans="22:22" x14ac:dyDescent="0.2">
      <c r="V8856" s="5"/>
    </row>
    <row r="8857" spans="22:22" x14ac:dyDescent="0.2">
      <c r="V8857" s="5"/>
    </row>
    <row r="8858" spans="22:22" x14ac:dyDescent="0.2">
      <c r="V8858" s="5"/>
    </row>
    <row r="8859" spans="22:22" x14ac:dyDescent="0.2">
      <c r="V8859" s="5"/>
    </row>
    <row r="8860" spans="22:22" x14ac:dyDescent="0.2">
      <c r="V8860" s="5"/>
    </row>
    <row r="8861" spans="22:22" x14ac:dyDescent="0.2">
      <c r="V8861" s="5"/>
    </row>
    <row r="8862" spans="22:22" x14ac:dyDescent="0.2">
      <c r="V8862" s="5"/>
    </row>
    <row r="8863" spans="22:22" x14ac:dyDescent="0.2">
      <c r="V8863" s="5"/>
    </row>
    <row r="8864" spans="22:22" x14ac:dyDescent="0.2">
      <c r="V8864" s="5"/>
    </row>
    <row r="8865" spans="22:22" x14ac:dyDescent="0.2">
      <c r="V8865" s="5"/>
    </row>
    <row r="8866" spans="22:22" x14ac:dyDescent="0.2">
      <c r="V8866" s="5"/>
    </row>
    <row r="8867" spans="22:22" x14ac:dyDescent="0.2">
      <c r="V8867" s="5"/>
    </row>
    <row r="8868" spans="22:22" x14ac:dyDescent="0.2">
      <c r="V8868" s="5"/>
    </row>
    <row r="8869" spans="22:22" x14ac:dyDescent="0.2">
      <c r="V8869" s="5"/>
    </row>
    <row r="8870" spans="22:22" x14ac:dyDescent="0.2">
      <c r="V8870" s="5"/>
    </row>
    <row r="8871" spans="22:22" x14ac:dyDescent="0.2">
      <c r="V8871" s="5"/>
    </row>
    <row r="8872" spans="22:22" x14ac:dyDescent="0.2">
      <c r="V8872" s="5"/>
    </row>
    <row r="8873" spans="22:22" x14ac:dyDescent="0.2">
      <c r="V8873" s="5"/>
    </row>
    <row r="8874" spans="22:22" x14ac:dyDescent="0.2">
      <c r="V8874" s="5"/>
    </row>
    <row r="8875" spans="22:22" x14ac:dyDescent="0.2">
      <c r="V8875" s="5"/>
    </row>
    <row r="8876" spans="22:22" x14ac:dyDescent="0.2">
      <c r="V8876" s="5"/>
    </row>
    <row r="8877" spans="22:22" x14ac:dyDescent="0.2">
      <c r="V8877" s="5"/>
    </row>
    <row r="8878" spans="22:22" x14ac:dyDescent="0.2">
      <c r="V8878" s="5"/>
    </row>
    <row r="8879" spans="22:22" x14ac:dyDescent="0.2">
      <c r="V8879" s="5"/>
    </row>
    <row r="8880" spans="22:22" x14ac:dyDescent="0.2">
      <c r="V8880" s="5"/>
    </row>
    <row r="8881" spans="22:22" x14ac:dyDescent="0.2">
      <c r="V8881" s="5"/>
    </row>
    <row r="8882" spans="22:22" x14ac:dyDescent="0.2">
      <c r="V8882" s="5"/>
    </row>
    <row r="8883" spans="22:22" x14ac:dyDescent="0.2">
      <c r="V8883" s="5"/>
    </row>
    <row r="8884" spans="22:22" x14ac:dyDescent="0.2">
      <c r="V8884" s="5"/>
    </row>
    <row r="8885" spans="22:22" x14ac:dyDescent="0.2">
      <c r="V8885" s="5"/>
    </row>
    <row r="8886" spans="22:22" x14ac:dyDescent="0.2">
      <c r="V8886" s="5"/>
    </row>
    <row r="8887" spans="22:22" x14ac:dyDescent="0.2">
      <c r="V8887" s="5"/>
    </row>
    <row r="8888" spans="22:22" x14ac:dyDescent="0.2">
      <c r="V8888" s="5"/>
    </row>
    <row r="8889" spans="22:22" x14ac:dyDescent="0.2">
      <c r="V8889" s="5"/>
    </row>
    <row r="8890" spans="22:22" x14ac:dyDescent="0.2">
      <c r="V8890" s="5"/>
    </row>
    <row r="8891" spans="22:22" x14ac:dyDescent="0.2">
      <c r="V8891" s="5"/>
    </row>
    <row r="8892" spans="22:22" x14ac:dyDescent="0.2">
      <c r="V8892" s="5"/>
    </row>
    <row r="8893" spans="22:22" x14ac:dyDescent="0.2">
      <c r="V8893" s="5"/>
    </row>
    <row r="8894" spans="22:22" x14ac:dyDescent="0.2">
      <c r="V8894" s="5"/>
    </row>
    <row r="8895" spans="22:22" x14ac:dyDescent="0.2">
      <c r="V8895" s="5"/>
    </row>
    <row r="8896" spans="22:22" x14ac:dyDescent="0.2">
      <c r="V8896" s="5"/>
    </row>
    <row r="8897" spans="22:22" x14ac:dyDescent="0.2">
      <c r="V8897" s="5"/>
    </row>
    <row r="8898" spans="22:22" x14ac:dyDescent="0.2">
      <c r="V8898" s="5"/>
    </row>
    <row r="8899" spans="22:22" x14ac:dyDescent="0.2">
      <c r="V8899" s="5"/>
    </row>
    <row r="8900" spans="22:22" x14ac:dyDescent="0.2">
      <c r="V8900" s="5"/>
    </row>
    <row r="8901" spans="22:22" x14ac:dyDescent="0.2">
      <c r="V8901" s="5"/>
    </row>
    <row r="8902" spans="22:22" x14ac:dyDescent="0.2">
      <c r="V8902" s="5"/>
    </row>
    <row r="8903" spans="22:22" x14ac:dyDescent="0.2">
      <c r="V8903" s="5"/>
    </row>
    <row r="8904" spans="22:22" x14ac:dyDescent="0.2">
      <c r="V8904" s="5"/>
    </row>
    <row r="8905" spans="22:22" x14ac:dyDescent="0.2">
      <c r="V8905" s="5"/>
    </row>
    <row r="8906" spans="22:22" x14ac:dyDescent="0.2">
      <c r="V8906" s="5"/>
    </row>
    <row r="8907" spans="22:22" x14ac:dyDescent="0.2">
      <c r="V8907" s="5"/>
    </row>
    <row r="8908" spans="22:22" x14ac:dyDescent="0.2">
      <c r="V8908" s="5"/>
    </row>
    <row r="8909" spans="22:22" x14ac:dyDescent="0.2">
      <c r="V8909" s="5"/>
    </row>
    <row r="8910" spans="22:22" x14ac:dyDescent="0.2">
      <c r="V8910" s="5"/>
    </row>
    <row r="8911" spans="22:22" x14ac:dyDescent="0.2">
      <c r="V8911" s="5"/>
    </row>
    <row r="8912" spans="22:22" x14ac:dyDescent="0.2">
      <c r="V8912" s="5"/>
    </row>
    <row r="8913" spans="22:22" x14ac:dyDescent="0.2">
      <c r="V8913" s="5"/>
    </row>
    <row r="8914" spans="22:22" x14ac:dyDescent="0.2">
      <c r="V8914" s="5"/>
    </row>
    <row r="8915" spans="22:22" x14ac:dyDescent="0.2">
      <c r="V8915" s="5"/>
    </row>
    <row r="8916" spans="22:22" x14ac:dyDescent="0.2">
      <c r="V8916" s="5"/>
    </row>
    <row r="8917" spans="22:22" x14ac:dyDescent="0.2">
      <c r="V8917" s="5"/>
    </row>
    <row r="8918" spans="22:22" x14ac:dyDescent="0.2">
      <c r="V8918" s="5"/>
    </row>
    <row r="8919" spans="22:22" x14ac:dyDescent="0.2">
      <c r="V8919" s="5"/>
    </row>
    <row r="8920" spans="22:22" x14ac:dyDescent="0.2">
      <c r="V8920" s="5"/>
    </row>
    <row r="8921" spans="22:22" x14ac:dyDescent="0.2">
      <c r="V8921" s="5"/>
    </row>
    <row r="8922" spans="22:22" x14ac:dyDescent="0.2">
      <c r="V8922" s="5"/>
    </row>
    <row r="8923" spans="22:22" x14ac:dyDescent="0.2">
      <c r="V8923" s="5"/>
    </row>
    <row r="8924" spans="22:22" x14ac:dyDescent="0.2">
      <c r="V8924" s="5"/>
    </row>
    <row r="8925" spans="22:22" x14ac:dyDescent="0.2">
      <c r="V8925" s="5"/>
    </row>
    <row r="8926" spans="22:22" x14ac:dyDescent="0.2">
      <c r="V8926" s="5"/>
    </row>
    <row r="8927" spans="22:22" x14ac:dyDescent="0.2">
      <c r="V8927" s="5"/>
    </row>
    <row r="8928" spans="22:22" x14ac:dyDescent="0.2">
      <c r="V8928" s="5"/>
    </row>
    <row r="8929" spans="22:22" x14ac:dyDescent="0.2">
      <c r="V8929" s="5"/>
    </row>
    <row r="8930" spans="22:22" x14ac:dyDescent="0.2">
      <c r="V8930" s="5"/>
    </row>
    <row r="8931" spans="22:22" x14ac:dyDescent="0.2">
      <c r="V8931" s="5"/>
    </row>
    <row r="8932" spans="22:22" x14ac:dyDescent="0.2">
      <c r="V8932" s="5"/>
    </row>
    <row r="8933" spans="22:22" x14ac:dyDescent="0.2">
      <c r="V8933" s="5"/>
    </row>
    <row r="8934" spans="22:22" x14ac:dyDescent="0.2">
      <c r="V8934" s="5"/>
    </row>
    <row r="8935" spans="22:22" x14ac:dyDescent="0.2">
      <c r="V8935" s="5"/>
    </row>
    <row r="8936" spans="22:22" x14ac:dyDescent="0.2">
      <c r="V8936" s="5"/>
    </row>
    <row r="8937" spans="22:22" x14ac:dyDescent="0.2">
      <c r="V8937" s="5"/>
    </row>
    <row r="8938" spans="22:22" x14ac:dyDescent="0.2">
      <c r="V8938" s="5"/>
    </row>
    <row r="8939" spans="22:22" x14ac:dyDescent="0.2">
      <c r="V8939" s="5"/>
    </row>
    <row r="8940" spans="22:22" x14ac:dyDescent="0.2">
      <c r="V8940" s="5"/>
    </row>
    <row r="8941" spans="22:22" x14ac:dyDescent="0.2">
      <c r="V8941" s="5"/>
    </row>
    <row r="8942" spans="22:22" x14ac:dyDescent="0.2">
      <c r="V8942" s="5"/>
    </row>
    <row r="8943" spans="22:22" x14ac:dyDescent="0.2">
      <c r="V8943" s="5"/>
    </row>
    <row r="8944" spans="22:22" x14ac:dyDescent="0.2">
      <c r="V8944" s="5"/>
    </row>
    <row r="8945" spans="22:22" x14ac:dyDescent="0.2">
      <c r="V8945" s="5"/>
    </row>
    <row r="8946" spans="22:22" x14ac:dyDescent="0.2">
      <c r="V8946" s="5"/>
    </row>
    <row r="8947" spans="22:22" x14ac:dyDescent="0.2">
      <c r="V8947" s="5"/>
    </row>
    <row r="8948" spans="22:22" x14ac:dyDescent="0.2">
      <c r="V8948" s="5"/>
    </row>
    <row r="8949" spans="22:22" x14ac:dyDescent="0.2">
      <c r="V8949" s="5"/>
    </row>
    <row r="8950" spans="22:22" x14ac:dyDescent="0.2">
      <c r="V8950" s="5"/>
    </row>
    <row r="8951" spans="22:22" x14ac:dyDescent="0.2">
      <c r="V8951" s="5"/>
    </row>
    <row r="8952" spans="22:22" x14ac:dyDescent="0.2">
      <c r="V8952" s="5"/>
    </row>
    <row r="8953" spans="22:22" x14ac:dyDescent="0.2">
      <c r="V8953" s="5"/>
    </row>
    <row r="8954" spans="22:22" x14ac:dyDescent="0.2">
      <c r="V8954" s="5"/>
    </row>
    <row r="8955" spans="22:22" x14ac:dyDescent="0.2">
      <c r="V8955" s="5"/>
    </row>
    <row r="8956" spans="22:22" x14ac:dyDescent="0.2">
      <c r="V8956" s="5"/>
    </row>
    <row r="8957" spans="22:22" x14ac:dyDescent="0.2">
      <c r="V8957" s="5"/>
    </row>
    <row r="8958" spans="22:22" x14ac:dyDescent="0.2">
      <c r="V8958" s="5"/>
    </row>
    <row r="8959" spans="22:22" x14ac:dyDescent="0.2">
      <c r="V8959" s="5"/>
    </row>
    <row r="8960" spans="22:22" x14ac:dyDescent="0.2">
      <c r="V8960" s="5"/>
    </row>
    <row r="8961" spans="22:22" x14ac:dyDescent="0.2">
      <c r="V8961" s="5"/>
    </row>
    <row r="8962" spans="22:22" x14ac:dyDescent="0.2">
      <c r="V8962" s="5"/>
    </row>
    <row r="8963" spans="22:22" x14ac:dyDescent="0.2">
      <c r="V8963" s="5"/>
    </row>
    <row r="8964" spans="22:22" x14ac:dyDescent="0.2">
      <c r="V8964" s="5"/>
    </row>
    <row r="8965" spans="22:22" x14ac:dyDescent="0.2">
      <c r="V8965" s="5"/>
    </row>
    <row r="8966" spans="22:22" x14ac:dyDescent="0.2">
      <c r="V8966" s="5"/>
    </row>
    <row r="8967" spans="22:22" x14ac:dyDescent="0.2">
      <c r="V8967" s="5"/>
    </row>
    <row r="8968" spans="22:22" x14ac:dyDescent="0.2">
      <c r="V8968" s="5"/>
    </row>
    <row r="8969" spans="22:22" x14ac:dyDescent="0.2">
      <c r="V8969" s="5"/>
    </row>
    <row r="8970" spans="22:22" x14ac:dyDescent="0.2">
      <c r="V8970" s="5"/>
    </row>
    <row r="8971" spans="22:22" x14ac:dyDescent="0.2">
      <c r="V8971" s="5"/>
    </row>
    <row r="8972" spans="22:22" x14ac:dyDescent="0.2">
      <c r="V8972" s="5"/>
    </row>
    <row r="8973" spans="22:22" x14ac:dyDescent="0.2">
      <c r="V8973" s="5"/>
    </row>
    <row r="8974" spans="22:22" x14ac:dyDescent="0.2">
      <c r="V8974" s="5"/>
    </row>
    <row r="8975" spans="22:22" x14ac:dyDescent="0.2">
      <c r="V8975" s="5"/>
    </row>
    <row r="8976" spans="22:22" x14ac:dyDescent="0.2">
      <c r="V8976" s="5"/>
    </row>
    <row r="8977" spans="22:22" x14ac:dyDescent="0.2">
      <c r="V8977" s="5"/>
    </row>
    <row r="8978" spans="22:22" x14ac:dyDescent="0.2">
      <c r="V8978" s="5"/>
    </row>
    <row r="8979" spans="22:22" x14ac:dyDescent="0.2">
      <c r="V8979" s="5"/>
    </row>
    <row r="8980" spans="22:22" x14ac:dyDescent="0.2">
      <c r="V8980" s="5"/>
    </row>
    <row r="8981" spans="22:22" x14ac:dyDescent="0.2">
      <c r="V8981" s="5"/>
    </row>
    <row r="8982" spans="22:22" x14ac:dyDescent="0.2">
      <c r="V8982" s="5"/>
    </row>
    <row r="8983" spans="22:22" x14ac:dyDescent="0.2">
      <c r="V8983" s="5"/>
    </row>
    <row r="8984" spans="22:22" x14ac:dyDescent="0.2">
      <c r="V8984" s="5"/>
    </row>
    <row r="8985" spans="22:22" x14ac:dyDescent="0.2">
      <c r="V8985" s="5"/>
    </row>
    <row r="8986" spans="22:22" x14ac:dyDescent="0.2">
      <c r="V8986" s="5"/>
    </row>
    <row r="8987" spans="22:22" x14ac:dyDescent="0.2">
      <c r="V8987" s="5"/>
    </row>
    <row r="8988" spans="22:22" x14ac:dyDescent="0.2">
      <c r="V8988" s="5"/>
    </row>
    <row r="8989" spans="22:22" x14ac:dyDescent="0.2">
      <c r="V8989" s="5"/>
    </row>
    <row r="8990" spans="22:22" x14ac:dyDescent="0.2">
      <c r="V8990" s="5"/>
    </row>
    <row r="8991" spans="22:22" x14ac:dyDescent="0.2">
      <c r="V8991" s="5"/>
    </row>
    <row r="8992" spans="22:22" x14ac:dyDescent="0.2">
      <c r="V8992" s="5"/>
    </row>
    <row r="8993" spans="22:22" x14ac:dyDescent="0.2">
      <c r="V8993" s="5"/>
    </row>
    <row r="8994" spans="22:22" x14ac:dyDescent="0.2">
      <c r="V8994" s="5"/>
    </row>
    <row r="8995" spans="22:22" x14ac:dyDescent="0.2">
      <c r="V8995" s="5"/>
    </row>
    <row r="8996" spans="22:22" x14ac:dyDescent="0.2">
      <c r="V8996" s="5"/>
    </row>
    <row r="8997" spans="22:22" x14ac:dyDescent="0.2">
      <c r="V8997" s="5"/>
    </row>
    <row r="8998" spans="22:22" x14ac:dyDescent="0.2">
      <c r="V8998" s="5"/>
    </row>
    <row r="8999" spans="22:22" x14ac:dyDescent="0.2">
      <c r="V8999" s="5"/>
    </row>
    <row r="9000" spans="22:22" x14ac:dyDescent="0.2">
      <c r="V9000" s="5"/>
    </row>
    <row r="9001" spans="22:22" x14ac:dyDescent="0.2">
      <c r="V9001" s="5"/>
    </row>
    <row r="9002" spans="22:22" x14ac:dyDescent="0.2">
      <c r="V9002" s="5"/>
    </row>
    <row r="9003" spans="22:22" x14ac:dyDescent="0.2">
      <c r="V9003" s="5"/>
    </row>
    <row r="9004" spans="22:22" x14ac:dyDescent="0.2">
      <c r="V9004" s="5"/>
    </row>
    <row r="9005" spans="22:22" x14ac:dyDescent="0.2">
      <c r="V9005" s="5"/>
    </row>
    <row r="9006" spans="22:22" x14ac:dyDescent="0.2">
      <c r="V9006" s="5"/>
    </row>
    <row r="9007" spans="22:22" x14ac:dyDescent="0.2">
      <c r="V9007" s="5"/>
    </row>
    <row r="9008" spans="22:22" x14ac:dyDescent="0.2">
      <c r="V9008" s="5"/>
    </row>
    <row r="9009" spans="22:22" x14ac:dyDescent="0.2">
      <c r="V9009" s="5"/>
    </row>
    <row r="9010" spans="22:22" x14ac:dyDescent="0.2">
      <c r="V9010" s="5"/>
    </row>
    <row r="9011" spans="22:22" x14ac:dyDescent="0.2">
      <c r="V9011" s="5"/>
    </row>
    <row r="9012" spans="22:22" x14ac:dyDescent="0.2">
      <c r="V9012" s="5"/>
    </row>
    <row r="9013" spans="22:22" x14ac:dyDescent="0.2">
      <c r="V9013" s="5"/>
    </row>
    <row r="9014" spans="22:22" x14ac:dyDescent="0.2">
      <c r="V9014" s="5"/>
    </row>
    <row r="9015" spans="22:22" x14ac:dyDescent="0.2">
      <c r="V9015" s="5"/>
    </row>
    <row r="9016" spans="22:22" x14ac:dyDescent="0.2">
      <c r="V9016" s="5"/>
    </row>
    <row r="9017" spans="22:22" x14ac:dyDescent="0.2">
      <c r="V9017" s="5"/>
    </row>
    <row r="9018" spans="22:22" x14ac:dyDescent="0.2">
      <c r="V9018" s="5"/>
    </row>
    <row r="9019" spans="22:22" x14ac:dyDescent="0.2">
      <c r="V9019" s="5"/>
    </row>
    <row r="9020" spans="22:22" x14ac:dyDescent="0.2">
      <c r="V9020" s="5"/>
    </row>
    <row r="9021" spans="22:22" x14ac:dyDescent="0.2">
      <c r="V9021" s="5"/>
    </row>
    <row r="9022" spans="22:22" x14ac:dyDescent="0.2">
      <c r="V9022" s="5"/>
    </row>
    <row r="9023" spans="22:22" x14ac:dyDescent="0.2">
      <c r="V9023" s="5"/>
    </row>
    <row r="9024" spans="22:22" x14ac:dyDescent="0.2">
      <c r="V9024" s="5"/>
    </row>
    <row r="9025" spans="22:22" x14ac:dyDescent="0.2">
      <c r="V9025" s="5"/>
    </row>
    <row r="9026" spans="22:22" x14ac:dyDescent="0.2">
      <c r="V9026" s="5"/>
    </row>
    <row r="9027" spans="22:22" x14ac:dyDescent="0.2">
      <c r="V9027" s="5"/>
    </row>
    <row r="9028" spans="22:22" x14ac:dyDescent="0.2">
      <c r="V9028" s="5"/>
    </row>
    <row r="9029" spans="22:22" x14ac:dyDescent="0.2">
      <c r="V9029" s="5"/>
    </row>
    <row r="9030" spans="22:22" x14ac:dyDescent="0.2">
      <c r="V9030" s="5"/>
    </row>
    <row r="9031" spans="22:22" x14ac:dyDescent="0.2">
      <c r="V9031" s="5"/>
    </row>
    <row r="9032" spans="22:22" x14ac:dyDescent="0.2">
      <c r="V9032" s="5"/>
    </row>
    <row r="9033" spans="22:22" x14ac:dyDescent="0.2">
      <c r="V9033" s="5"/>
    </row>
    <row r="9034" spans="22:22" x14ac:dyDescent="0.2">
      <c r="V9034" s="5"/>
    </row>
    <row r="9035" spans="22:22" x14ac:dyDescent="0.2">
      <c r="V9035" s="5"/>
    </row>
    <row r="9036" spans="22:22" x14ac:dyDescent="0.2">
      <c r="V9036" s="5"/>
    </row>
    <row r="9037" spans="22:22" x14ac:dyDescent="0.2">
      <c r="V9037" s="5"/>
    </row>
    <row r="9038" spans="22:22" x14ac:dyDescent="0.2">
      <c r="V9038" s="5"/>
    </row>
    <row r="9039" spans="22:22" x14ac:dyDescent="0.2">
      <c r="V9039" s="5"/>
    </row>
    <row r="9040" spans="22:22" x14ac:dyDescent="0.2">
      <c r="V9040" s="5"/>
    </row>
    <row r="9041" spans="22:22" x14ac:dyDescent="0.2">
      <c r="V9041" s="5"/>
    </row>
    <row r="9042" spans="22:22" x14ac:dyDescent="0.2">
      <c r="V9042" s="5"/>
    </row>
    <row r="9043" spans="22:22" x14ac:dyDescent="0.2">
      <c r="V9043" s="5"/>
    </row>
    <row r="9044" spans="22:22" x14ac:dyDescent="0.2">
      <c r="V9044" s="5"/>
    </row>
    <row r="9045" spans="22:22" x14ac:dyDescent="0.2">
      <c r="V9045" s="5"/>
    </row>
    <row r="9046" spans="22:22" x14ac:dyDescent="0.2">
      <c r="V9046" s="5"/>
    </row>
    <row r="9047" spans="22:22" x14ac:dyDescent="0.2">
      <c r="V9047" s="5"/>
    </row>
    <row r="9048" spans="22:22" x14ac:dyDescent="0.2">
      <c r="V9048" s="5"/>
    </row>
    <row r="9049" spans="22:22" x14ac:dyDescent="0.2">
      <c r="V9049" s="5"/>
    </row>
    <row r="9050" spans="22:22" x14ac:dyDescent="0.2">
      <c r="V9050" s="5"/>
    </row>
    <row r="9051" spans="22:22" x14ac:dyDescent="0.2">
      <c r="V9051" s="5"/>
    </row>
    <row r="9052" spans="22:22" x14ac:dyDescent="0.2">
      <c r="V9052" s="5"/>
    </row>
    <row r="9053" spans="22:22" x14ac:dyDescent="0.2">
      <c r="V9053" s="5"/>
    </row>
    <row r="9054" spans="22:22" x14ac:dyDescent="0.2">
      <c r="V9054" s="5"/>
    </row>
    <row r="9055" spans="22:22" x14ac:dyDescent="0.2">
      <c r="V9055" s="5"/>
    </row>
    <row r="9056" spans="22:22" x14ac:dyDescent="0.2">
      <c r="V9056" s="5"/>
    </row>
    <row r="9057" spans="22:22" x14ac:dyDescent="0.2">
      <c r="V9057" s="5"/>
    </row>
    <row r="9058" spans="22:22" x14ac:dyDescent="0.2">
      <c r="V9058" s="5"/>
    </row>
    <row r="9059" spans="22:22" x14ac:dyDescent="0.2">
      <c r="V9059" s="5"/>
    </row>
    <row r="9060" spans="22:22" x14ac:dyDescent="0.2">
      <c r="V9060" s="5"/>
    </row>
    <row r="9061" spans="22:22" x14ac:dyDescent="0.2">
      <c r="V9061" s="5"/>
    </row>
    <row r="9062" spans="22:22" x14ac:dyDescent="0.2">
      <c r="V9062" s="5"/>
    </row>
    <row r="9063" spans="22:22" x14ac:dyDescent="0.2">
      <c r="V9063" s="5"/>
    </row>
    <row r="9064" spans="22:22" x14ac:dyDescent="0.2">
      <c r="V9064" s="5"/>
    </row>
    <row r="9065" spans="22:22" x14ac:dyDescent="0.2">
      <c r="V9065" s="5"/>
    </row>
    <row r="9066" spans="22:22" x14ac:dyDescent="0.2">
      <c r="V9066" s="5"/>
    </row>
    <row r="9067" spans="22:22" x14ac:dyDescent="0.2">
      <c r="V9067" s="5"/>
    </row>
    <row r="9068" spans="22:22" x14ac:dyDescent="0.2">
      <c r="V9068" s="5"/>
    </row>
    <row r="9069" spans="22:22" x14ac:dyDescent="0.2">
      <c r="V9069" s="5"/>
    </row>
    <row r="9070" spans="22:22" x14ac:dyDescent="0.2">
      <c r="V9070" s="5"/>
    </row>
    <row r="9071" spans="22:22" x14ac:dyDescent="0.2">
      <c r="V9071" s="5"/>
    </row>
    <row r="9072" spans="22:22" x14ac:dyDescent="0.2">
      <c r="V9072" s="5"/>
    </row>
    <row r="9073" spans="22:22" x14ac:dyDescent="0.2">
      <c r="V9073" s="5"/>
    </row>
    <row r="9074" spans="22:22" x14ac:dyDescent="0.2">
      <c r="V9074" s="5"/>
    </row>
    <row r="9075" spans="22:22" x14ac:dyDescent="0.2">
      <c r="V9075" s="5"/>
    </row>
    <row r="9076" spans="22:22" x14ac:dyDescent="0.2">
      <c r="V9076" s="5"/>
    </row>
    <row r="9077" spans="22:22" x14ac:dyDescent="0.2">
      <c r="V9077" s="5"/>
    </row>
    <row r="9078" spans="22:22" x14ac:dyDescent="0.2">
      <c r="V9078" s="5"/>
    </row>
    <row r="9079" spans="22:22" x14ac:dyDescent="0.2">
      <c r="V9079" s="5"/>
    </row>
    <row r="9080" spans="22:22" x14ac:dyDescent="0.2">
      <c r="V9080" s="5"/>
    </row>
    <row r="9081" spans="22:22" x14ac:dyDescent="0.2">
      <c r="V9081" s="5"/>
    </row>
    <row r="9082" spans="22:22" x14ac:dyDescent="0.2">
      <c r="V9082" s="5"/>
    </row>
    <row r="9083" spans="22:22" x14ac:dyDescent="0.2">
      <c r="V9083" s="5"/>
    </row>
    <row r="9084" spans="22:22" x14ac:dyDescent="0.2">
      <c r="V9084" s="5"/>
    </row>
    <row r="9085" spans="22:22" x14ac:dyDescent="0.2">
      <c r="V9085" s="5"/>
    </row>
    <row r="9086" spans="22:22" x14ac:dyDescent="0.2">
      <c r="V9086" s="5"/>
    </row>
    <row r="9087" spans="22:22" x14ac:dyDescent="0.2">
      <c r="V9087" s="5"/>
    </row>
    <row r="9088" spans="22:22" x14ac:dyDescent="0.2">
      <c r="V9088" s="5"/>
    </row>
    <row r="9089" spans="22:22" x14ac:dyDescent="0.2">
      <c r="V9089" s="5"/>
    </row>
    <row r="9090" spans="22:22" x14ac:dyDescent="0.2">
      <c r="V9090" s="5"/>
    </row>
    <row r="9091" spans="22:22" x14ac:dyDescent="0.2">
      <c r="V9091" s="5"/>
    </row>
    <row r="9092" spans="22:22" x14ac:dyDescent="0.2">
      <c r="V9092" s="5"/>
    </row>
    <row r="9093" spans="22:22" x14ac:dyDescent="0.2">
      <c r="V9093" s="5"/>
    </row>
    <row r="9094" spans="22:22" x14ac:dyDescent="0.2">
      <c r="V9094" s="5"/>
    </row>
    <row r="9095" spans="22:22" x14ac:dyDescent="0.2">
      <c r="V9095" s="5"/>
    </row>
    <row r="9096" spans="22:22" x14ac:dyDescent="0.2">
      <c r="V9096" s="5"/>
    </row>
    <row r="9097" spans="22:22" x14ac:dyDescent="0.2">
      <c r="V9097" s="5"/>
    </row>
    <row r="9098" spans="22:22" x14ac:dyDescent="0.2">
      <c r="V9098" s="5"/>
    </row>
    <row r="9099" spans="22:22" x14ac:dyDescent="0.2">
      <c r="V9099" s="5"/>
    </row>
    <row r="9100" spans="22:22" x14ac:dyDescent="0.2">
      <c r="V9100" s="5"/>
    </row>
    <row r="9101" spans="22:22" x14ac:dyDescent="0.2">
      <c r="V9101" s="5"/>
    </row>
    <row r="9102" spans="22:22" x14ac:dyDescent="0.2">
      <c r="V9102" s="5"/>
    </row>
    <row r="9103" spans="22:22" x14ac:dyDescent="0.2">
      <c r="V9103" s="5"/>
    </row>
    <row r="9104" spans="22:22" x14ac:dyDescent="0.2">
      <c r="V9104" s="5"/>
    </row>
    <row r="9105" spans="22:22" x14ac:dyDescent="0.2">
      <c r="V9105" s="5"/>
    </row>
    <row r="9106" spans="22:22" x14ac:dyDescent="0.2">
      <c r="V9106" s="5"/>
    </row>
    <row r="9107" spans="22:22" x14ac:dyDescent="0.2">
      <c r="V9107" s="5"/>
    </row>
    <row r="9108" spans="22:22" x14ac:dyDescent="0.2">
      <c r="V9108" s="5"/>
    </row>
    <row r="9109" spans="22:22" x14ac:dyDescent="0.2">
      <c r="V9109" s="5"/>
    </row>
    <row r="9110" spans="22:22" x14ac:dyDescent="0.2">
      <c r="V9110" s="5"/>
    </row>
    <row r="9111" spans="22:22" x14ac:dyDescent="0.2">
      <c r="V9111" s="5"/>
    </row>
    <row r="9112" spans="22:22" x14ac:dyDescent="0.2">
      <c r="V9112" s="5"/>
    </row>
    <row r="9113" spans="22:22" x14ac:dyDescent="0.2">
      <c r="V9113" s="5"/>
    </row>
    <row r="9114" spans="22:22" x14ac:dyDescent="0.2">
      <c r="V9114" s="5"/>
    </row>
    <row r="9115" spans="22:22" x14ac:dyDescent="0.2">
      <c r="V9115" s="5"/>
    </row>
    <row r="9116" spans="22:22" x14ac:dyDescent="0.2">
      <c r="V9116" s="5"/>
    </row>
    <row r="9117" spans="22:22" x14ac:dyDescent="0.2">
      <c r="V9117" s="5"/>
    </row>
    <row r="9118" spans="22:22" x14ac:dyDescent="0.2">
      <c r="V9118" s="5"/>
    </row>
    <row r="9119" spans="22:22" x14ac:dyDescent="0.2">
      <c r="V9119" s="5"/>
    </row>
    <row r="9120" spans="22:22" x14ac:dyDescent="0.2">
      <c r="V9120" s="5"/>
    </row>
    <row r="9121" spans="22:22" x14ac:dyDescent="0.2">
      <c r="V9121" s="5"/>
    </row>
    <row r="9122" spans="22:22" x14ac:dyDescent="0.2">
      <c r="V9122" s="5"/>
    </row>
    <row r="9123" spans="22:22" x14ac:dyDescent="0.2">
      <c r="V9123" s="5"/>
    </row>
    <row r="9124" spans="22:22" x14ac:dyDescent="0.2">
      <c r="V9124" s="5"/>
    </row>
    <row r="9125" spans="22:22" x14ac:dyDescent="0.2">
      <c r="V9125" s="5"/>
    </row>
    <row r="9126" spans="22:22" x14ac:dyDescent="0.2">
      <c r="V9126" s="5"/>
    </row>
    <row r="9127" spans="22:22" x14ac:dyDescent="0.2">
      <c r="V9127" s="5"/>
    </row>
    <row r="9128" spans="22:22" x14ac:dyDescent="0.2">
      <c r="V9128" s="5"/>
    </row>
    <row r="9129" spans="22:22" x14ac:dyDescent="0.2">
      <c r="V9129" s="5"/>
    </row>
    <row r="9130" spans="22:22" x14ac:dyDescent="0.2">
      <c r="V9130" s="5"/>
    </row>
    <row r="9131" spans="22:22" x14ac:dyDescent="0.2">
      <c r="V9131" s="5"/>
    </row>
    <row r="9132" spans="22:22" x14ac:dyDescent="0.2">
      <c r="V9132" s="5"/>
    </row>
    <row r="9133" spans="22:22" x14ac:dyDescent="0.2">
      <c r="V9133" s="5"/>
    </row>
    <row r="9134" spans="22:22" x14ac:dyDescent="0.2">
      <c r="V9134" s="5"/>
    </row>
    <row r="9135" spans="22:22" x14ac:dyDescent="0.2">
      <c r="V9135" s="5"/>
    </row>
    <row r="9136" spans="22:22" x14ac:dyDescent="0.2">
      <c r="V9136" s="5"/>
    </row>
    <row r="9137" spans="22:22" x14ac:dyDescent="0.2">
      <c r="V9137" s="5"/>
    </row>
    <row r="9138" spans="22:22" x14ac:dyDescent="0.2">
      <c r="V9138" s="5"/>
    </row>
    <row r="9139" spans="22:22" x14ac:dyDescent="0.2">
      <c r="V9139" s="5"/>
    </row>
    <row r="9140" spans="22:22" x14ac:dyDescent="0.2">
      <c r="V9140" s="5"/>
    </row>
    <row r="9141" spans="22:22" x14ac:dyDescent="0.2">
      <c r="V9141" s="5"/>
    </row>
    <row r="9142" spans="22:22" x14ac:dyDescent="0.2">
      <c r="V9142" s="5"/>
    </row>
    <row r="9143" spans="22:22" x14ac:dyDescent="0.2">
      <c r="V9143" s="5"/>
    </row>
    <row r="9144" spans="22:22" x14ac:dyDescent="0.2">
      <c r="V9144" s="5"/>
    </row>
    <row r="9145" spans="22:22" x14ac:dyDescent="0.2">
      <c r="V9145" s="5"/>
    </row>
    <row r="9146" spans="22:22" x14ac:dyDescent="0.2">
      <c r="V9146" s="5"/>
    </row>
    <row r="9147" spans="22:22" x14ac:dyDescent="0.2">
      <c r="V9147" s="5"/>
    </row>
    <row r="9148" spans="22:22" x14ac:dyDescent="0.2">
      <c r="V9148" s="5"/>
    </row>
    <row r="9149" spans="22:22" x14ac:dyDescent="0.2">
      <c r="V9149" s="5"/>
    </row>
    <row r="9150" spans="22:22" x14ac:dyDescent="0.2">
      <c r="V9150" s="5"/>
    </row>
    <row r="9151" spans="22:22" x14ac:dyDescent="0.2">
      <c r="V9151" s="5"/>
    </row>
    <row r="9152" spans="22:22" x14ac:dyDescent="0.2">
      <c r="V9152" s="5"/>
    </row>
    <row r="9153" spans="22:22" x14ac:dyDescent="0.2">
      <c r="V9153" s="5"/>
    </row>
    <row r="9154" spans="22:22" x14ac:dyDescent="0.2">
      <c r="V9154" s="5"/>
    </row>
    <row r="9155" spans="22:22" x14ac:dyDescent="0.2">
      <c r="V9155" s="5"/>
    </row>
    <row r="9156" spans="22:22" x14ac:dyDescent="0.2">
      <c r="V9156" s="5"/>
    </row>
    <row r="9157" spans="22:22" x14ac:dyDescent="0.2">
      <c r="V9157" s="5"/>
    </row>
    <row r="9158" spans="22:22" x14ac:dyDescent="0.2">
      <c r="V9158" s="5"/>
    </row>
    <row r="9159" spans="22:22" x14ac:dyDescent="0.2">
      <c r="V9159" s="5"/>
    </row>
    <row r="9160" spans="22:22" x14ac:dyDescent="0.2">
      <c r="V9160" s="5"/>
    </row>
    <row r="9161" spans="22:22" x14ac:dyDescent="0.2">
      <c r="V9161" s="5"/>
    </row>
    <row r="9162" spans="22:22" x14ac:dyDescent="0.2">
      <c r="V9162" s="5"/>
    </row>
    <row r="9163" spans="22:22" x14ac:dyDescent="0.2">
      <c r="V9163" s="5"/>
    </row>
    <row r="9164" spans="22:22" x14ac:dyDescent="0.2">
      <c r="V9164" s="5"/>
    </row>
    <row r="9165" spans="22:22" x14ac:dyDescent="0.2">
      <c r="V9165" s="5"/>
    </row>
    <row r="9166" spans="22:22" x14ac:dyDescent="0.2">
      <c r="V9166" s="5"/>
    </row>
    <row r="9167" spans="22:22" x14ac:dyDescent="0.2">
      <c r="V9167" s="5"/>
    </row>
    <row r="9168" spans="22:22" x14ac:dyDescent="0.2">
      <c r="V9168" s="5"/>
    </row>
    <row r="9169" spans="22:22" x14ac:dyDescent="0.2">
      <c r="V9169" s="5"/>
    </row>
    <row r="9170" spans="22:22" x14ac:dyDescent="0.2">
      <c r="V9170" s="5"/>
    </row>
    <row r="9171" spans="22:22" x14ac:dyDescent="0.2">
      <c r="V9171" s="5"/>
    </row>
    <row r="9172" spans="22:22" x14ac:dyDescent="0.2">
      <c r="V9172" s="5"/>
    </row>
    <row r="9173" spans="22:22" x14ac:dyDescent="0.2">
      <c r="V9173" s="5"/>
    </row>
    <row r="9174" spans="22:22" x14ac:dyDescent="0.2">
      <c r="V9174" s="5"/>
    </row>
    <row r="9175" spans="22:22" x14ac:dyDescent="0.2">
      <c r="V9175" s="5"/>
    </row>
    <row r="9176" spans="22:22" x14ac:dyDescent="0.2">
      <c r="V9176" s="5"/>
    </row>
    <row r="9177" spans="22:22" x14ac:dyDescent="0.2">
      <c r="V9177" s="5"/>
    </row>
    <row r="9178" spans="22:22" x14ac:dyDescent="0.2">
      <c r="V9178" s="5"/>
    </row>
    <row r="9179" spans="22:22" x14ac:dyDescent="0.2">
      <c r="V9179" s="5"/>
    </row>
    <row r="9180" spans="22:22" x14ac:dyDescent="0.2">
      <c r="V9180" s="5"/>
    </row>
    <row r="9181" spans="22:22" x14ac:dyDescent="0.2">
      <c r="V9181" s="5"/>
    </row>
    <row r="9182" spans="22:22" x14ac:dyDescent="0.2">
      <c r="V9182" s="5"/>
    </row>
    <row r="9183" spans="22:22" x14ac:dyDescent="0.2">
      <c r="V9183" s="5"/>
    </row>
    <row r="9184" spans="22:22" x14ac:dyDescent="0.2">
      <c r="V9184" s="5"/>
    </row>
    <row r="9185" spans="22:22" x14ac:dyDescent="0.2">
      <c r="V9185" s="5"/>
    </row>
    <row r="9186" spans="22:22" x14ac:dyDescent="0.2">
      <c r="V9186" s="5"/>
    </row>
    <row r="9187" spans="22:22" x14ac:dyDescent="0.2">
      <c r="V9187" s="5"/>
    </row>
    <row r="9188" spans="22:22" x14ac:dyDescent="0.2">
      <c r="V9188" s="5"/>
    </row>
    <row r="9189" spans="22:22" x14ac:dyDescent="0.2">
      <c r="V9189" s="5"/>
    </row>
    <row r="9190" spans="22:22" x14ac:dyDescent="0.2">
      <c r="V9190" s="5"/>
    </row>
    <row r="9191" spans="22:22" x14ac:dyDescent="0.2">
      <c r="V9191" s="5"/>
    </row>
    <row r="9192" spans="22:22" x14ac:dyDescent="0.2">
      <c r="V9192" s="5"/>
    </row>
    <row r="9193" spans="22:22" x14ac:dyDescent="0.2">
      <c r="V9193" s="5"/>
    </row>
    <row r="9194" spans="22:22" x14ac:dyDescent="0.2">
      <c r="V9194" s="5"/>
    </row>
    <row r="9195" spans="22:22" x14ac:dyDescent="0.2">
      <c r="V9195" s="5"/>
    </row>
    <row r="9196" spans="22:22" x14ac:dyDescent="0.2">
      <c r="V9196" s="5"/>
    </row>
    <row r="9197" spans="22:22" x14ac:dyDescent="0.2">
      <c r="V9197" s="5"/>
    </row>
    <row r="9198" spans="22:22" x14ac:dyDescent="0.2">
      <c r="V9198" s="5"/>
    </row>
    <row r="9199" spans="22:22" x14ac:dyDescent="0.2">
      <c r="V9199" s="5"/>
    </row>
    <row r="9200" spans="22:22" x14ac:dyDescent="0.2">
      <c r="V9200" s="5"/>
    </row>
    <row r="9201" spans="22:22" x14ac:dyDescent="0.2">
      <c r="V9201" s="5"/>
    </row>
    <row r="9202" spans="22:22" x14ac:dyDescent="0.2">
      <c r="V9202" s="5"/>
    </row>
    <row r="9203" spans="22:22" x14ac:dyDescent="0.2">
      <c r="V9203" s="5"/>
    </row>
    <row r="9204" spans="22:22" x14ac:dyDescent="0.2">
      <c r="V9204" s="5"/>
    </row>
    <row r="9205" spans="22:22" x14ac:dyDescent="0.2">
      <c r="V9205" s="5"/>
    </row>
    <row r="9206" spans="22:22" x14ac:dyDescent="0.2">
      <c r="V9206" s="5"/>
    </row>
    <row r="9207" spans="22:22" x14ac:dyDescent="0.2">
      <c r="V9207" s="5"/>
    </row>
    <row r="9208" spans="22:22" x14ac:dyDescent="0.2">
      <c r="V9208" s="5"/>
    </row>
    <row r="9209" spans="22:22" x14ac:dyDescent="0.2">
      <c r="V9209" s="5"/>
    </row>
    <row r="9210" spans="22:22" x14ac:dyDescent="0.2">
      <c r="V9210" s="5"/>
    </row>
    <row r="9211" spans="22:22" x14ac:dyDescent="0.2">
      <c r="V9211" s="5"/>
    </row>
    <row r="9212" spans="22:22" x14ac:dyDescent="0.2">
      <c r="V9212" s="5"/>
    </row>
    <row r="9213" spans="22:22" x14ac:dyDescent="0.2">
      <c r="V9213" s="5"/>
    </row>
    <row r="9214" spans="22:22" x14ac:dyDescent="0.2">
      <c r="V9214" s="5"/>
    </row>
    <row r="9215" spans="22:22" x14ac:dyDescent="0.2">
      <c r="V9215" s="5"/>
    </row>
    <row r="9216" spans="22:22" x14ac:dyDescent="0.2">
      <c r="V9216" s="5"/>
    </row>
    <row r="9217" spans="22:22" x14ac:dyDescent="0.2">
      <c r="V9217" s="5"/>
    </row>
    <row r="9218" spans="22:22" x14ac:dyDescent="0.2">
      <c r="V9218" s="5"/>
    </row>
    <row r="9219" spans="22:22" x14ac:dyDescent="0.2">
      <c r="V9219" s="5"/>
    </row>
    <row r="9220" spans="22:22" x14ac:dyDescent="0.2">
      <c r="V9220" s="5"/>
    </row>
    <row r="9221" spans="22:22" x14ac:dyDescent="0.2">
      <c r="V9221" s="5"/>
    </row>
    <row r="9222" spans="22:22" x14ac:dyDescent="0.2">
      <c r="V9222" s="5"/>
    </row>
    <row r="9223" spans="22:22" x14ac:dyDescent="0.2">
      <c r="V9223" s="5"/>
    </row>
    <row r="9224" spans="22:22" x14ac:dyDescent="0.2">
      <c r="V9224" s="5"/>
    </row>
    <row r="9225" spans="22:22" x14ac:dyDescent="0.2">
      <c r="V9225" s="5"/>
    </row>
    <row r="9226" spans="22:22" x14ac:dyDescent="0.2">
      <c r="V9226" s="5"/>
    </row>
    <row r="9227" spans="22:22" x14ac:dyDescent="0.2">
      <c r="V9227" s="5"/>
    </row>
    <row r="9228" spans="22:22" x14ac:dyDescent="0.2">
      <c r="V9228" s="5"/>
    </row>
    <row r="9229" spans="22:22" x14ac:dyDescent="0.2">
      <c r="V9229" s="5"/>
    </row>
    <row r="9230" spans="22:22" x14ac:dyDescent="0.2">
      <c r="V9230" s="5"/>
    </row>
    <row r="9231" spans="22:22" x14ac:dyDescent="0.2">
      <c r="V9231" s="5"/>
    </row>
    <row r="9232" spans="22:22" x14ac:dyDescent="0.2">
      <c r="V9232" s="5"/>
    </row>
    <row r="9233" spans="22:22" x14ac:dyDescent="0.2">
      <c r="V9233" s="5"/>
    </row>
    <row r="9234" spans="22:22" x14ac:dyDescent="0.2">
      <c r="V9234" s="5"/>
    </row>
    <row r="9235" spans="22:22" x14ac:dyDescent="0.2">
      <c r="V9235" s="5"/>
    </row>
    <row r="9236" spans="22:22" x14ac:dyDescent="0.2">
      <c r="V9236" s="5"/>
    </row>
    <row r="9237" spans="22:22" x14ac:dyDescent="0.2">
      <c r="V9237" s="5"/>
    </row>
    <row r="9238" spans="22:22" x14ac:dyDescent="0.2">
      <c r="V9238" s="5"/>
    </row>
    <row r="9239" spans="22:22" x14ac:dyDescent="0.2">
      <c r="V9239" s="5"/>
    </row>
    <row r="9240" spans="22:22" x14ac:dyDescent="0.2">
      <c r="V9240" s="5"/>
    </row>
    <row r="9241" spans="22:22" x14ac:dyDescent="0.2">
      <c r="V9241" s="5"/>
    </row>
    <row r="9242" spans="22:22" x14ac:dyDescent="0.2">
      <c r="V9242" s="5"/>
    </row>
    <row r="9243" spans="22:22" x14ac:dyDescent="0.2">
      <c r="V9243" s="5"/>
    </row>
    <row r="9244" spans="22:22" x14ac:dyDescent="0.2">
      <c r="V9244" s="5"/>
    </row>
    <row r="9245" spans="22:22" x14ac:dyDescent="0.2">
      <c r="V9245" s="5"/>
    </row>
    <row r="9246" spans="22:22" x14ac:dyDescent="0.2">
      <c r="V9246" s="5"/>
    </row>
    <row r="9247" spans="22:22" x14ac:dyDescent="0.2">
      <c r="V9247" s="5"/>
    </row>
    <row r="9248" spans="22:22" x14ac:dyDescent="0.2">
      <c r="V9248" s="5"/>
    </row>
    <row r="9249" spans="22:22" x14ac:dyDescent="0.2">
      <c r="V9249" s="5"/>
    </row>
    <row r="9250" spans="22:22" x14ac:dyDescent="0.2">
      <c r="V9250" s="5"/>
    </row>
    <row r="9251" spans="22:22" x14ac:dyDescent="0.2">
      <c r="V9251" s="5"/>
    </row>
    <row r="9252" spans="22:22" x14ac:dyDescent="0.2">
      <c r="V9252" s="5"/>
    </row>
    <row r="9253" spans="22:22" x14ac:dyDescent="0.2">
      <c r="V9253" s="5"/>
    </row>
    <row r="9254" spans="22:22" x14ac:dyDescent="0.2">
      <c r="V9254" s="5"/>
    </row>
    <row r="9255" spans="22:22" x14ac:dyDescent="0.2">
      <c r="V9255" s="5"/>
    </row>
    <row r="9256" spans="22:22" x14ac:dyDescent="0.2">
      <c r="V9256" s="5"/>
    </row>
    <row r="9257" spans="22:22" x14ac:dyDescent="0.2">
      <c r="V9257" s="5"/>
    </row>
    <row r="9258" spans="22:22" x14ac:dyDescent="0.2">
      <c r="V9258" s="5"/>
    </row>
    <row r="9259" spans="22:22" x14ac:dyDescent="0.2">
      <c r="V9259" s="5"/>
    </row>
    <row r="9260" spans="22:22" x14ac:dyDescent="0.2">
      <c r="V9260" s="5"/>
    </row>
    <row r="9261" spans="22:22" x14ac:dyDescent="0.2">
      <c r="V9261" s="5"/>
    </row>
    <row r="9262" spans="22:22" x14ac:dyDescent="0.2">
      <c r="V9262" s="5"/>
    </row>
    <row r="9263" spans="22:22" x14ac:dyDescent="0.2">
      <c r="V9263" s="5"/>
    </row>
    <row r="9264" spans="22:22" x14ac:dyDescent="0.2">
      <c r="V9264" s="5"/>
    </row>
    <row r="9265" spans="22:22" x14ac:dyDescent="0.2">
      <c r="V9265" s="5"/>
    </row>
    <row r="9266" spans="22:22" x14ac:dyDescent="0.2">
      <c r="V9266" s="5"/>
    </row>
    <row r="9267" spans="22:22" x14ac:dyDescent="0.2">
      <c r="V9267" s="5"/>
    </row>
    <row r="9268" spans="22:22" x14ac:dyDescent="0.2">
      <c r="V9268" s="5"/>
    </row>
    <row r="9269" spans="22:22" x14ac:dyDescent="0.2">
      <c r="V9269" s="5"/>
    </row>
    <row r="9270" spans="22:22" x14ac:dyDescent="0.2">
      <c r="V9270" s="5"/>
    </row>
    <row r="9271" spans="22:22" x14ac:dyDescent="0.2">
      <c r="V9271" s="5"/>
    </row>
    <row r="9272" spans="22:22" x14ac:dyDescent="0.2">
      <c r="V9272" s="5"/>
    </row>
    <row r="9273" spans="22:22" x14ac:dyDescent="0.2">
      <c r="V9273" s="5"/>
    </row>
    <row r="9274" spans="22:22" x14ac:dyDescent="0.2">
      <c r="V9274" s="5"/>
    </row>
    <row r="9275" spans="22:22" x14ac:dyDescent="0.2">
      <c r="V9275" s="5"/>
    </row>
    <row r="9276" spans="22:22" x14ac:dyDescent="0.2">
      <c r="V9276" s="5"/>
    </row>
    <row r="9277" spans="22:22" x14ac:dyDescent="0.2">
      <c r="V9277" s="5"/>
    </row>
    <row r="9278" spans="22:22" x14ac:dyDescent="0.2">
      <c r="V9278" s="5"/>
    </row>
    <row r="9279" spans="22:22" x14ac:dyDescent="0.2">
      <c r="V9279" s="5"/>
    </row>
    <row r="9280" spans="22:22" x14ac:dyDescent="0.2">
      <c r="V9280" s="5"/>
    </row>
    <row r="9281" spans="22:22" x14ac:dyDescent="0.2">
      <c r="V9281" s="5"/>
    </row>
    <row r="9282" spans="22:22" x14ac:dyDescent="0.2">
      <c r="V9282" s="5"/>
    </row>
    <row r="9283" spans="22:22" x14ac:dyDescent="0.2">
      <c r="V9283" s="5"/>
    </row>
    <row r="9284" spans="22:22" x14ac:dyDescent="0.2">
      <c r="V9284" s="5"/>
    </row>
    <row r="9285" spans="22:22" x14ac:dyDescent="0.2">
      <c r="V9285" s="5"/>
    </row>
    <row r="9286" spans="22:22" x14ac:dyDescent="0.2">
      <c r="V9286" s="5"/>
    </row>
    <row r="9287" spans="22:22" x14ac:dyDescent="0.2">
      <c r="V9287" s="5"/>
    </row>
    <row r="9288" spans="22:22" x14ac:dyDescent="0.2">
      <c r="V9288" s="5"/>
    </row>
    <row r="9289" spans="22:22" x14ac:dyDescent="0.2">
      <c r="V9289" s="5"/>
    </row>
    <row r="9290" spans="22:22" x14ac:dyDescent="0.2">
      <c r="V9290" s="5"/>
    </row>
    <row r="9291" spans="22:22" x14ac:dyDescent="0.2">
      <c r="V9291" s="5"/>
    </row>
    <row r="9292" spans="22:22" x14ac:dyDescent="0.2">
      <c r="V9292" s="5"/>
    </row>
    <row r="9293" spans="22:22" x14ac:dyDescent="0.2">
      <c r="V9293" s="5"/>
    </row>
    <row r="9294" spans="22:22" x14ac:dyDescent="0.2">
      <c r="V9294" s="5"/>
    </row>
    <row r="9295" spans="22:22" x14ac:dyDescent="0.2">
      <c r="V9295" s="5"/>
    </row>
    <row r="9296" spans="22:22" x14ac:dyDescent="0.2">
      <c r="V9296" s="5"/>
    </row>
    <row r="9297" spans="22:22" x14ac:dyDescent="0.2">
      <c r="V9297" s="5"/>
    </row>
    <row r="9298" spans="22:22" x14ac:dyDescent="0.2">
      <c r="V9298" s="5"/>
    </row>
    <row r="9299" spans="22:22" x14ac:dyDescent="0.2">
      <c r="V9299" s="5"/>
    </row>
    <row r="9300" spans="22:22" x14ac:dyDescent="0.2">
      <c r="V9300" s="5"/>
    </row>
    <row r="9301" spans="22:22" x14ac:dyDescent="0.2">
      <c r="V9301" s="5"/>
    </row>
    <row r="9302" spans="22:22" x14ac:dyDescent="0.2">
      <c r="V9302" s="5"/>
    </row>
    <row r="9303" spans="22:22" x14ac:dyDescent="0.2">
      <c r="V9303" s="5"/>
    </row>
    <row r="9304" spans="22:22" x14ac:dyDescent="0.2">
      <c r="V9304" s="5"/>
    </row>
    <row r="9305" spans="22:22" x14ac:dyDescent="0.2">
      <c r="V9305" s="5"/>
    </row>
    <row r="9306" spans="22:22" x14ac:dyDescent="0.2">
      <c r="V9306" s="5"/>
    </row>
    <row r="9307" spans="22:22" x14ac:dyDescent="0.2">
      <c r="V9307" s="5"/>
    </row>
    <row r="9308" spans="22:22" x14ac:dyDescent="0.2">
      <c r="V9308" s="5"/>
    </row>
    <row r="9309" spans="22:22" x14ac:dyDescent="0.2">
      <c r="V9309" s="5"/>
    </row>
    <row r="9310" spans="22:22" x14ac:dyDescent="0.2">
      <c r="V9310" s="5"/>
    </row>
    <row r="9311" spans="22:22" x14ac:dyDescent="0.2">
      <c r="V9311" s="5"/>
    </row>
    <row r="9312" spans="22:22" x14ac:dyDescent="0.2">
      <c r="V9312" s="5"/>
    </row>
    <row r="9313" spans="22:22" x14ac:dyDescent="0.2">
      <c r="V9313" s="5"/>
    </row>
    <row r="9314" spans="22:22" x14ac:dyDescent="0.2">
      <c r="V9314" s="5"/>
    </row>
    <row r="9315" spans="22:22" x14ac:dyDescent="0.2">
      <c r="V9315" s="5"/>
    </row>
    <row r="9316" spans="22:22" x14ac:dyDescent="0.2">
      <c r="V9316" s="5"/>
    </row>
    <row r="9317" spans="22:22" x14ac:dyDescent="0.2">
      <c r="V9317" s="5"/>
    </row>
    <row r="9318" spans="22:22" x14ac:dyDescent="0.2">
      <c r="V9318" s="5"/>
    </row>
    <row r="9319" spans="22:22" x14ac:dyDescent="0.2">
      <c r="V9319" s="5"/>
    </row>
    <row r="9320" spans="22:22" x14ac:dyDescent="0.2">
      <c r="V9320" s="5"/>
    </row>
    <row r="9321" spans="22:22" x14ac:dyDescent="0.2">
      <c r="V9321" s="5"/>
    </row>
    <row r="9322" spans="22:22" x14ac:dyDescent="0.2">
      <c r="V9322" s="5"/>
    </row>
    <row r="9323" spans="22:22" x14ac:dyDescent="0.2">
      <c r="V9323" s="5"/>
    </row>
    <row r="9324" spans="22:22" x14ac:dyDescent="0.2">
      <c r="V9324" s="5"/>
    </row>
    <row r="9325" spans="22:22" x14ac:dyDescent="0.2">
      <c r="V9325" s="5"/>
    </row>
    <row r="9326" spans="22:22" x14ac:dyDescent="0.2">
      <c r="V9326" s="5"/>
    </row>
    <row r="9327" spans="22:22" x14ac:dyDescent="0.2">
      <c r="V9327" s="5"/>
    </row>
    <row r="9328" spans="22:22" x14ac:dyDescent="0.2">
      <c r="V9328" s="5"/>
    </row>
    <row r="9329" spans="22:22" x14ac:dyDescent="0.2">
      <c r="V9329" s="5"/>
    </row>
    <row r="9330" spans="22:22" x14ac:dyDescent="0.2">
      <c r="V9330" s="5"/>
    </row>
    <row r="9331" spans="22:22" x14ac:dyDescent="0.2">
      <c r="V9331" s="5"/>
    </row>
    <row r="9332" spans="22:22" x14ac:dyDescent="0.2">
      <c r="V9332" s="5"/>
    </row>
    <row r="9333" spans="22:22" x14ac:dyDescent="0.2">
      <c r="V9333" s="5"/>
    </row>
    <row r="9334" spans="22:22" x14ac:dyDescent="0.2">
      <c r="V9334" s="5"/>
    </row>
    <row r="9335" spans="22:22" x14ac:dyDescent="0.2">
      <c r="V9335" s="5"/>
    </row>
    <row r="9336" spans="22:22" x14ac:dyDescent="0.2">
      <c r="V9336" s="5"/>
    </row>
    <row r="9337" spans="22:22" x14ac:dyDescent="0.2">
      <c r="V9337" s="5"/>
    </row>
    <row r="9338" spans="22:22" x14ac:dyDescent="0.2">
      <c r="V9338" s="5"/>
    </row>
    <row r="9339" spans="22:22" x14ac:dyDescent="0.2">
      <c r="V9339" s="5"/>
    </row>
    <row r="9340" spans="22:22" x14ac:dyDescent="0.2">
      <c r="V9340" s="5"/>
    </row>
    <row r="9341" spans="22:22" x14ac:dyDescent="0.2">
      <c r="V9341" s="5"/>
    </row>
    <row r="9342" spans="22:22" x14ac:dyDescent="0.2">
      <c r="V9342" s="5"/>
    </row>
    <row r="9343" spans="22:22" x14ac:dyDescent="0.2">
      <c r="V9343" s="5"/>
    </row>
    <row r="9344" spans="22:22" x14ac:dyDescent="0.2">
      <c r="V9344" s="5"/>
    </row>
    <row r="9345" spans="22:22" x14ac:dyDescent="0.2">
      <c r="V9345" s="5"/>
    </row>
    <row r="9346" spans="22:22" x14ac:dyDescent="0.2">
      <c r="V9346" s="5"/>
    </row>
    <row r="9347" spans="22:22" x14ac:dyDescent="0.2">
      <c r="V9347" s="5"/>
    </row>
    <row r="9348" spans="22:22" x14ac:dyDescent="0.2">
      <c r="V9348" s="5"/>
    </row>
    <row r="9349" spans="22:22" x14ac:dyDescent="0.2">
      <c r="V9349" s="5"/>
    </row>
    <row r="9350" spans="22:22" x14ac:dyDescent="0.2">
      <c r="V9350" s="5"/>
    </row>
    <row r="9351" spans="22:22" x14ac:dyDescent="0.2">
      <c r="V9351" s="5"/>
    </row>
    <row r="9352" spans="22:22" x14ac:dyDescent="0.2">
      <c r="V9352" s="5"/>
    </row>
    <row r="9353" spans="22:22" x14ac:dyDescent="0.2">
      <c r="V9353" s="5"/>
    </row>
    <row r="9354" spans="22:22" x14ac:dyDescent="0.2">
      <c r="V9354" s="5"/>
    </row>
    <row r="9355" spans="22:22" x14ac:dyDescent="0.2">
      <c r="V9355" s="5"/>
    </row>
    <row r="9356" spans="22:22" x14ac:dyDescent="0.2">
      <c r="V9356" s="5"/>
    </row>
    <row r="9357" spans="22:22" x14ac:dyDescent="0.2">
      <c r="V9357" s="5"/>
    </row>
    <row r="9358" spans="22:22" x14ac:dyDescent="0.2">
      <c r="V9358" s="5"/>
    </row>
    <row r="9359" spans="22:22" x14ac:dyDescent="0.2">
      <c r="V9359" s="5"/>
    </row>
    <row r="9360" spans="22:22" x14ac:dyDescent="0.2">
      <c r="V9360" s="5"/>
    </row>
    <row r="9361" spans="22:22" x14ac:dyDescent="0.2">
      <c r="V9361" s="5"/>
    </row>
    <row r="9362" spans="22:22" x14ac:dyDescent="0.2">
      <c r="V9362" s="5"/>
    </row>
    <row r="9363" spans="22:22" x14ac:dyDescent="0.2">
      <c r="V9363" s="5"/>
    </row>
    <row r="9364" spans="22:22" x14ac:dyDescent="0.2">
      <c r="V9364" s="5"/>
    </row>
    <row r="9365" spans="22:22" x14ac:dyDescent="0.2">
      <c r="V9365" s="5"/>
    </row>
    <row r="9366" spans="22:22" x14ac:dyDescent="0.2">
      <c r="V9366" s="5"/>
    </row>
    <row r="9367" spans="22:22" x14ac:dyDescent="0.2">
      <c r="V9367" s="5"/>
    </row>
    <row r="9368" spans="22:22" x14ac:dyDescent="0.2">
      <c r="V9368" s="5"/>
    </row>
    <row r="9369" spans="22:22" x14ac:dyDescent="0.2">
      <c r="V9369" s="5"/>
    </row>
    <row r="9370" spans="22:22" x14ac:dyDescent="0.2">
      <c r="V9370" s="5"/>
    </row>
    <row r="9371" spans="22:22" x14ac:dyDescent="0.2">
      <c r="V9371" s="5"/>
    </row>
    <row r="9372" spans="22:22" x14ac:dyDescent="0.2">
      <c r="V9372" s="5"/>
    </row>
    <row r="9373" spans="22:22" x14ac:dyDescent="0.2">
      <c r="V9373" s="5"/>
    </row>
    <row r="9374" spans="22:22" x14ac:dyDescent="0.2">
      <c r="V9374" s="5"/>
    </row>
    <row r="9375" spans="22:22" x14ac:dyDescent="0.2">
      <c r="V9375" s="5"/>
    </row>
    <row r="9376" spans="22:22" x14ac:dyDescent="0.2">
      <c r="V9376" s="5"/>
    </row>
    <row r="9377" spans="22:22" x14ac:dyDescent="0.2">
      <c r="V9377" s="5"/>
    </row>
    <row r="9378" spans="22:22" x14ac:dyDescent="0.2">
      <c r="V9378" s="5"/>
    </row>
    <row r="9379" spans="22:22" x14ac:dyDescent="0.2">
      <c r="V9379" s="5"/>
    </row>
    <row r="9380" spans="22:22" x14ac:dyDescent="0.2">
      <c r="V9380" s="5"/>
    </row>
    <row r="9381" spans="22:22" x14ac:dyDescent="0.2">
      <c r="V9381" s="5"/>
    </row>
    <row r="9382" spans="22:22" x14ac:dyDescent="0.2">
      <c r="V9382" s="5"/>
    </row>
    <row r="9383" spans="22:22" x14ac:dyDescent="0.2">
      <c r="V9383" s="5"/>
    </row>
    <row r="9384" spans="22:22" x14ac:dyDescent="0.2">
      <c r="V9384" s="5"/>
    </row>
    <row r="9385" spans="22:22" x14ac:dyDescent="0.2">
      <c r="V9385" s="5"/>
    </row>
    <row r="9386" spans="22:22" x14ac:dyDescent="0.2">
      <c r="V9386" s="5"/>
    </row>
    <row r="9387" spans="22:22" x14ac:dyDescent="0.2">
      <c r="V9387" s="5"/>
    </row>
    <row r="9388" spans="22:22" x14ac:dyDescent="0.2">
      <c r="V9388" s="5"/>
    </row>
    <row r="9389" spans="22:22" x14ac:dyDescent="0.2">
      <c r="V9389" s="5"/>
    </row>
    <row r="9390" spans="22:22" x14ac:dyDescent="0.2">
      <c r="V9390" s="5"/>
    </row>
    <row r="9391" spans="22:22" x14ac:dyDescent="0.2">
      <c r="V9391" s="5"/>
    </row>
    <row r="9392" spans="22:22" x14ac:dyDescent="0.2">
      <c r="V9392" s="5"/>
    </row>
    <row r="9393" spans="22:22" x14ac:dyDescent="0.2">
      <c r="V9393" s="5"/>
    </row>
    <row r="9394" spans="22:22" x14ac:dyDescent="0.2">
      <c r="V9394" s="5"/>
    </row>
    <row r="9395" spans="22:22" x14ac:dyDescent="0.2">
      <c r="V9395" s="5"/>
    </row>
    <row r="9396" spans="22:22" x14ac:dyDescent="0.2">
      <c r="V9396" s="5"/>
    </row>
    <row r="9397" spans="22:22" x14ac:dyDescent="0.2">
      <c r="V9397" s="5"/>
    </row>
    <row r="9398" spans="22:22" x14ac:dyDescent="0.2">
      <c r="V9398" s="5"/>
    </row>
    <row r="9399" spans="22:22" x14ac:dyDescent="0.2">
      <c r="V9399" s="5"/>
    </row>
    <row r="9400" spans="22:22" x14ac:dyDescent="0.2">
      <c r="V9400" s="5"/>
    </row>
    <row r="9401" spans="22:22" x14ac:dyDescent="0.2">
      <c r="V9401" s="5"/>
    </row>
    <row r="9402" spans="22:22" x14ac:dyDescent="0.2">
      <c r="V9402" s="5"/>
    </row>
    <row r="9403" spans="22:22" x14ac:dyDescent="0.2">
      <c r="V9403" s="5"/>
    </row>
    <row r="9404" spans="22:22" x14ac:dyDescent="0.2">
      <c r="V9404" s="5"/>
    </row>
    <row r="9405" spans="22:22" x14ac:dyDescent="0.2">
      <c r="V9405" s="5"/>
    </row>
    <row r="9406" spans="22:22" x14ac:dyDescent="0.2">
      <c r="V9406" s="5"/>
    </row>
    <row r="9407" spans="22:22" x14ac:dyDescent="0.2">
      <c r="V9407" s="5"/>
    </row>
    <row r="9408" spans="22:22" x14ac:dyDescent="0.2">
      <c r="V9408" s="5"/>
    </row>
    <row r="9409" spans="22:22" x14ac:dyDescent="0.2">
      <c r="V9409" s="5"/>
    </row>
    <row r="9410" spans="22:22" x14ac:dyDescent="0.2">
      <c r="V9410" s="5"/>
    </row>
    <row r="9411" spans="22:22" x14ac:dyDescent="0.2">
      <c r="V9411" s="5"/>
    </row>
    <row r="9412" spans="22:22" x14ac:dyDescent="0.2">
      <c r="V9412" s="5"/>
    </row>
    <row r="9413" spans="22:22" x14ac:dyDescent="0.2">
      <c r="V9413" s="5"/>
    </row>
    <row r="9414" spans="22:22" x14ac:dyDescent="0.2">
      <c r="V9414" s="5"/>
    </row>
    <row r="9415" spans="22:22" x14ac:dyDescent="0.2">
      <c r="V9415" s="5"/>
    </row>
    <row r="9416" spans="22:22" x14ac:dyDescent="0.2">
      <c r="V9416" s="5"/>
    </row>
    <row r="9417" spans="22:22" x14ac:dyDescent="0.2">
      <c r="V9417" s="5"/>
    </row>
    <row r="9418" spans="22:22" x14ac:dyDescent="0.2">
      <c r="V9418" s="5"/>
    </row>
    <row r="9419" spans="22:22" x14ac:dyDescent="0.2">
      <c r="V9419" s="5"/>
    </row>
    <row r="9420" spans="22:22" x14ac:dyDescent="0.2">
      <c r="V9420" s="5"/>
    </row>
    <row r="9421" spans="22:22" x14ac:dyDescent="0.2">
      <c r="V9421" s="5"/>
    </row>
    <row r="9422" spans="22:22" x14ac:dyDescent="0.2">
      <c r="V9422" s="5"/>
    </row>
    <row r="9423" spans="22:22" x14ac:dyDescent="0.2">
      <c r="V9423" s="5"/>
    </row>
    <row r="9424" spans="22:22" x14ac:dyDescent="0.2">
      <c r="V9424" s="5"/>
    </row>
    <row r="9425" spans="22:22" x14ac:dyDescent="0.2">
      <c r="V9425" s="5"/>
    </row>
    <row r="9426" spans="22:22" x14ac:dyDescent="0.2">
      <c r="V9426" s="5"/>
    </row>
    <row r="9427" spans="22:22" x14ac:dyDescent="0.2">
      <c r="V9427" s="5"/>
    </row>
    <row r="9428" spans="22:22" x14ac:dyDescent="0.2">
      <c r="V9428" s="5"/>
    </row>
    <row r="9429" spans="22:22" x14ac:dyDescent="0.2">
      <c r="V9429" s="5"/>
    </row>
    <row r="9430" spans="22:22" x14ac:dyDescent="0.2">
      <c r="V9430" s="5"/>
    </row>
    <row r="9431" spans="22:22" x14ac:dyDescent="0.2">
      <c r="V9431" s="5"/>
    </row>
    <row r="9432" spans="22:22" x14ac:dyDescent="0.2">
      <c r="V9432" s="5"/>
    </row>
    <row r="9433" spans="22:22" x14ac:dyDescent="0.2">
      <c r="V9433" s="5"/>
    </row>
    <row r="9434" spans="22:22" x14ac:dyDescent="0.2">
      <c r="V9434" s="5"/>
    </row>
    <row r="9435" spans="22:22" x14ac:dyDescent="0.2">
      <c r="V9435" s="5"/>
    </row>
    <row r="9436" spans="22:22" x14ac:dyDescent="0.2">
      <c r="V9436" s="5"/>
    </row>
    <row r="9437" spans="22:22" x14ac:dyDescent="0.2">
      <c r="V9437" s="5"/>
    </row>
    <row r="9438" spans="22:22" x14ac:dyDescent="0.2">
      <c r="V9438" s="5"/>
    </row>
    <row r="9439" spans="22:22" x14ac:dyDescent="0.2">
      <c r="V9439" s="5"/>
    </row>
    <row r="9440" spans="22:22" x14ac:dyDescent="0.2">
      <c r="V9440" s="5"/>
    </row>
    <row r="9441" spans="22:22" x14ac:dyDescent="0.2">
      <c r="V9441" s="5"/>
    </row>
    <row r="9442" spans="22:22" x14ac:dyDescent="0.2">
      <c r="V9442" s="5"/>
    </row>
    <row r="9443" spans="22:22" x14ac:dyDescent="0.2">
      <c r="V9443" s="5"/>
    </row>
    <row r="9444" spans="22:22" x14ac:dyDescent="0.2">
      <c r="V9444" s="5"/>
    </row>
    <row r="9445" spans="22:22" x14ac:dyDescent="0.2">
      <c r="V9445" s="5"/>
    </row>
    <row r="9446" spans="22:22" x14ac:dyDescent="0.2">
      <c r="V9446" s="5"/>
    </row>
    <row r="9447" spans="22:22" x14ac:dyDescent="0.2">
      <c r="V9447" s="5"/>
    </row>
    <row r="9448" spans="22:22" x14ac:dyDescent="0.2">
      <c r="V9448" s="5"/>
    </row>
    <row r="9449" spans="22:22" x14ac:dyDescent="0.2">
      <c r="V9449" s="5"/>
    </row>
    <row r="9450" spans="22:22" x14ac:dyDescent="0.2">
      <c r="V9450" s="5"/>
    </row>
    <row r="9451" spans="22:22" x14ac:dyDescent="0.2">
      <c r="V9451" s="5"/>
    </row>
    <row r="9452" spans="22:22" x14ac:dyDescent="0.2">
      <c r="V9452" s="5"/>
    </row>
    <row r="9453" spans="22:22" x14ac:dyDescent="0.2">
      <c r="V9453" s="5"/>
    </row>
    <row r="9454" spans="22:22" x14ac:dyDescent="0.2">
      <c r="V9454" s="5"/>
    </row>
    <row r="9455" spans="22:22" x14ac:dyDescent="0.2">
      <c r="V9455" s="5"/>
    </row>
    <row r="9456" spans="22:22" x14ac:dyDescent="0.2">
      <c r="V9456" s="5"/>
    </row>
    <row r="9457" spans="22:22" x14ac:dyDescent="0.2">
      <c r="V9457" s="5"/>
    </row>
    <row r="9458" spans="22:22" x14ac:dyDescent="0.2">
      <c r="V9458" s="5"/>
    </row>
    <row r="9459" spans="22:22" x14ac:dyDescent="0.2">
      <c r="V9459" s="5"/>
    </row>
    <row r="9460" spans="22:22" x14ac:dyDescent="0.2">
      <c r="V9460" s="5"/>
    </row>
    <row r="9461" spans="22:22" x14ac:dyDescent="0.2">
      <c r="V9461" s="5"/>
    </row>
    <row r="9462" spans="22:22" x14ac:dyDescent="0.2">
      <c r="V9462" s="5"/>
    </row>
    <row r="9463" spans="22:22" x14ac:dyDescent="0.2">
      <c r="V9463" s="5"/>
    </row>
    <row r="9464" spans="22:22" x14ac:dyDescent="0.2">
      <c r="V9464" s="5"/>
    </row>
    <row r="9465" spans="22:22" x14ac:dyDescent="0.2">
      <c r="V9465" s="5"/>
    </row>
    <row r="9466" spans="22:22" x14ac:dyDescent="0.2">
      <c r="V9466" s="5"/>
    </row>
    <row r="9467" spans="22:22" x14ac:dyDescent="0.2">
      <c r="V9467" s="5"/>
    </row>
    <row r="9468" spans="22:22" x14ac:dyDescent="0.2">
      <c r="V9468" s="5"/>
    </row>
    <row r="9469" spans="22:22" x14ac:dyDescent="0.2">
      <c r="V9469" s="5"/>
    </row>
    <row r="9470" spans="22:22" x14ac:dyDescent="0.2">
      <c r="V9470" s="5"/>
    </row>
    <row r="9471" spans="22:22" x14ac:dyDescent="0.2">
      <c r="V9471" s="5"/>
    </row>
    <row r="9472" spans="22:22" x14ac:dyDescent="0.2">
      <c r="V9472" s="5"/>
    </row>
    <row r="9473" spans="22:22" x14ac:dyDescent="0.2">
      <c r="V9473" s="5"/>
    </row>
    <row r="9474" spans="22:22" x14ac:dyDescent="0.2">
      <c r="V9474" s="5"/>
    </row>
    <row r="9475" spans="22:22" x14ac:dyDescent="0.2">
      <c r="V9475" s="5"/>
    </row>
    <row r="9476" spans="22:22" x14ac:dyDescent="0.2">
      <c r="V9476" s="5"/>
    </row>
    <row r="9477" spans="22:22" x14ac:dyDescent="0.2">
      <c r="V9477" s="5"/>
    </row>
    <row r="9478" spans="22:22" x14ac:dyDescent="0.2">
      <c r="V9478" s="5"/>
    </row>
    <row r="9479" spans="22:22" x14ac:dyDescent="0.2">
      <c r="V9479" s="5"/>
    </row>
    <row r="9480" spans="22:22" x14ac:dyDescent="0.2">
      <c r="V9480" s="5"/>
    </row>
    <row r="9481" spans="22:22" x14ac:dyDescent="0.2">
      <c r="V9481" s="5"/>
    </row>
    <row r="9482" spans="22:22" x14ac:dyDescent="0.2">
      <c r="V9482" s="5"/>
    </row>
    <row r="9483" spans="22:22" x14ac:dyDescent="0.2">
      <c r="V9483" s="5"/>
    </row>
    <row r="9484" spans="22:22" x14ac:dyDescent="0.2">
      <c r="V9484" s="5"/>
    </row>
    <row r="9485" spans="22:22" x14ac:dyDescent="0.2">
      <c r="V9485" s="5"/>
    </row>
    <row r="9486" spans="22:22" x14ac:dyDescent="0.2">
      <c r="V9486" s="5"/>
    </row>
    <row r="9487" spans="22:22" x14ac:dyDescent="0.2">
      <c r="V9487" s="5"/>
    </row>
    <row r="9488" spans="22:22" x14ac:dyDescent="0.2">
      <c r="V9488" s="5"/>
    </row>
    <row r="9489" spans="22:22" x14ac:dyDescent="0.2">
      <c r="V9489" s="5"/>
    </row>
    <row r="9490" spans="22:22" x14ac:dyDescent="0.2">
      <c r="V9490" s="5"/>
    </row>
    <row r="9491" spans="22:22" x14ac:dyDescent="0.2">
      <c r="V9491" s="5"/>
    </row>
    <row r="9492" spans="22:22" x14ac:dyDescent="0.2">
      <c r="V9492" s="5"/>
    </row>
    <row r="9493" spans="22:22" x14ac:dyDescent="0.2">
      <c r="V9493" s="5"/>
    </row>
    <row r="9494" spans="22:22" x14ac:dyDescent="0.2">
      <c r="V9494" s="5"/>
    </row>
    <row r="9495" spans="22:22" x14ac:dyDescent="0.2">
      <c r="V9495" s="5"/>
    </row>
    <row r="9496" spans="22:22" x14ac:dyDescent="0.2">
      <c r="V9496" s="5"/>
    </row>
    <row r="9497" spans="22:22" x14ac:dyDescent="0.2">
      <c r="V9497" s="5"/>
    </row>
    <row r="9498" spans="22:22" x14ac:dyDescent="0.2">
      <c r="V9498" s="5"/>
    </row>
    <row r="9499" spans="22:22" x14ac:dyDescent="0.2">
      <c r="V9499" s="5"/>
    </row>
    <row r="9500" spans="22:22" x14ac:dyDescent="0.2">
      <c r="V9500" s="5"/>
    </row>
    <row r="9501" spans="22:22" x14ac:dyDescent="0.2">
      <c r="V9501" s="5"/>
    </row>
    <row r="9502" spans="22:22" x14ac:dyDescent="0.2">
      <c r="V9502" s="5"/>
    </row>
    <row r="9503" spans="22:22" x14ac:dyDescent="0.2">
      <c r="V9503" s="5"/>
    </row>
    <row r="9504" spans="22:22" x14ac:dyDescent="0.2">
      <c r="V9504" s="5"/>
    </row>
    <row r="9505" spans="22:22" x14ac:dyDescent="0.2">
      <c r="V9505" s="5"/>
    </row>
    <row r="9506" spans="22:22" x14ac:dyDescent="0.2">
      <c r="V9506" s="5"/>
    </row>
    <row r="9507" spans="22:22" x14ac:dyDescent="0.2">
      <c r="V9507" s="5"/>
    </row>
    <row r="9508" spans="22:22" x14ac:dyDescent="0.2">
      <c r="V9508" s="5"/>
    </row>
    <row r="9509" spans="22:22" x14ac:dyDescent="0.2">
      <c r="V9509" s="5"/>
    </row>
    <row r="9510" spans="22:22" x14ac:dyDescent="0.2">
      <c r="V9510" s="5"/>
    </row>
    <row r="9511" spans="22:22" x14ac:dyDescent="0.2">
      <c r="V9511" s="5"/>
    </row>
    <row r="9512" spans="22:22" x14ac:dyDescent="0.2">
      <c r="V9512" s="5"/>
    </row>
    <row r="9513" spans="22:22" x14ac:dyDescent="0.2">
      <c r="V9513" s="5"/>
    </row>
    <row r="9514" spans="22:22" x14ac:dyDescent="0.2">
      <c r="V9514" s="5"/>
    </row>
    <row r="9515" spans="22:22" x14ac:dyDescent="0.2">
      <c r="V9515" s="5"/>
    </row>
    <row r="9516" spans="22:22" x14ac:dyDescent="0.2">
      <c r="V9516" s="5"/>
    </row>
    <row r="9517" spans="22:22" x14ac:dyDescent="0.2">
      <c r="V9517" s="5"/>
    </row>
    <row r="9518" spans="22:22" x14ac:dyDescent="0.2">
      <c r="V9518" s="5"/>
    </row>
    <row r="9519" spans="22:22" x14ac:dyDescent="0.2">
      <c r="V9519" s="5"/>
    </row>
    <row r="9520" spans="22:22" x14ac:dyDescent="0.2">
      <c r="V9520" s="5"/>
    </row>
    <row r="9521" spans="22:22" x14ac:dyDescent="0.2">
      <c r="V9521" s="5"/>
    </row>
    <row r="9522" spans="22:22" x14ac:dyDescent="0.2">
      <c r="V9522" s="5"/>
    </row>
    <row r="9523" spans="22:22" x14ac:dyDescent="0.2">
      <c r="V9523" s="5"/>
    </row>
    <row r="9524" spans="22:22" x14ac:dyDescent="0.2">
      <c r="V9524" s="5"/>
    </row>
    <row r="9525" spans="22:22" x14ac:dyDescent="0.2">
      <c r="V9525" s="5"/>
    </row>
    <row r="9526" spans="22:22" x14ac:dyDescent="0.2">
      <c r="V9526" s="5"/>
    </row>
    <row r="9527" spans="22:22" x14ac:dyDescent="0.2">
      <c r="V9527" s="5"/>
    </row>
    <row r="9528" spans="22:22" x14ac:dyDescent="0.2">
      <c r="V9528" s="5"/>
    </row>
    <row r="9529" spans="22:22" x14ac:dyDescent="0.2">
      <c r="V9529" s="5"/>
    </row>
    <row r="9530" spans="22:22" x14ac:dyDescent="0.2">
      <c r="V9530" s="5"/>
    </row>
    <row r="9531" spans="22:22" x14ac:dyDescent="0.2">
      <c r="V9531" s="5"/>
    </row>
    <row r="9532" spans="22:22" x14ac:dyDescent="0.2">
      <c r="V9532" s="5"/>
    </row>
    <row r="9533" spans="22:22" x14ac:dyDescent="0.2">
      <c r="V9533" s="5"/>
    </row>
    <row r="9534" spans="22:22" x14ac:dyDescent="0.2">
      <c r="V9534" s="5"/>
    </row>
    <row r="9535" spans="22:22" x14ac:dyDescent="0.2">
      <c r="V9535" s="5"/>
    </row>
    <row r="9536" spans="22:22" x14ac:dyDescent="0.2">
      <c r="V9536" s="5"/>
    </row>
    <row r="9537" spans="22:22" x14ac:dyDescent="0.2">
      <c r="V9537" s="5"/>
    </row>
    <row r="9538" spans="22:22" x14ac:dyDescent="0.2">
      <c r="V9538" s="5"/>
    </row>
    <row r="9539" spans="22:22" x14ac:dyDescent="0.2">
      <c r="V9539" s="5"/>
    </row>
    <row r="9540" spans="22:22" x14ac:dyDescent="0.2">
      <c r="V9540" s="5"/>
    </row>
    <row r="9541" spans="22:22" x14ac:dyDescent="0.2">
      <c r="V9541" s="5"/>
    </row>
    <row r="9542" spans="22:22" x14ac:dyDescent="0.2">
      <c r="V9542" s="5"/>
    </row>
    <row r="9543" spans="22:22" x14ac:dyDescent="0.2">
      <c r="V9543" s="5"/>
    </row>
    <row r="9544" spans="22:22" x14ac:dyDescent="0.2">
      <c r="V9544" s="5"/>
    </row>
    <row r="9545" spans="22:22" x14ac:dyDescent="0.2">
      <c r="V9545" s="5"/>
    </row>
    <row r="9546" spans="22:22" x14ac:dyDescent="0.2">
      <c r="V9546" s="5"/>
    </row>
    <row r="9547" spans="22:22" x14ac:dyDescent="0.2">
      <c r="V9547" s="5"/>
    </row>
    <row r="9548" spans="22:22" x14ac:dyDescent="0.2">
      <c r="V9548" s="5"/>
    </row>
    <row r="9549" spans="22:22" x14ac:dyDescent="0.2">
      <c r="V9549" s="5"/>
    </row>
    <row r="9550" spans="22:22" x14ac:dyDescent="0.2">
      <c r="V9550" s="5"/>
    </row>
    <row r="9551" spans="22:22" x14ac:dyDescent="0.2">
      <c r="V9551" s="5"/>
    </row>
    <row r="9552" spans="22:22" x14ac:dyDescent="0.2">
      <c r="V9552" s="5"/>
    </row>
    <row r="9553" spans="22:22" x14ac:dyDescent="0.2">
      <c r="V9553" s="5"/>
    </row>
    <row r="9554" spans="22:22" x14ac:dyDescent="0.2">
      <c r="V9554" s="5"/>
    </row>
    <row r="9555" spans="22:22" x14ac:dyDescent="0.2">
      <c r="V9555" s="5"/>
    </row>
    <row r="9556" spans="22:22" x14ac:dyDescent="0.2">
      <c r="V9556" s="5"/>
    </row>
    <row r="9557" spans="22:22" x14ac:dyDescent="0.2">
      <c r="V9557" s="5"/>
    </row>
    <row r="9558" spans="22:22" x14ac:dyDescent="0.2">
      <c r="V9558" s="5"/>
    </row>
    <row r="9559" spans="22:22" x14ac:dyDescent="0.2">
      <c r="V9559" s="5"/>
    </row>
    <row r="9560" spans="22:22" x14ac:dyDescent="0.2">
      <c r="V9560" s="5"/>
    </row>
    <row r="9561" spans="22:22" x14ac:dyDescent="0.2">
      <c r="V9561" s="5"/>
    </row>
    <row r="9562" spans="22:22" x14ac:dyDescent="0.2">
      <c r="V9562" s="5"/>
    </row>
    <row r="9563" spans="22:22" x14ac:dyDescent="0.2">
      <c r="V9563" s="5"/>
    </row>
    <row r="9564" spans="22:22" x14ac:dyDescent="0.2">
      <c r="V9564" s="5"/>
    </row>
    <row r="9565" spans="22:22" x14ac:dyDescent="0.2">
      <c r="V9565" s="5"/>
    </row>
    <row r="9566" spans="22:22" x14ac:dyDescent="0.2">
      <c r="V9566" s="5"/>
    </row>
    <row r="9567" spans="22:22" x14ac:dyDescent="0.2">
      <c r="V9567" s="5"/>
    </row>
    <row r="9568" spans="22:22" x14ac:dyDescent="0.2">
      <c r="V9568" s="5"/>
    </row>
    <row r="9569" spans="22:22" x14ac:dyDescent="0.2">
      <c r="V9569" s="5"/>
    </row>
    <row r="9570" spans="22:22" x14ac:dyDescent="0.2">
      <c r="V9570" s="5"/>
    </row>
    <row r="9571" spans="22:22" x14ac:dyDescent="0.2">
      <c r="V9571" s="5"/>
    </row>
    <row r="9572" spans="22:22" x14ac:dyDescent="0.2">
      <c r="V9572" s="5"/>
    </row>
    <row r="9573" spans="22:22" x14ac:dyDescent="0.2">
      <c r="V9573" s="5"/>
    </row>
    <row r="9574" spans="22:22" x14ac:dyDescent="0.2">
      <c r="V9574" s="5"/>
    </row>
    <row r="9575" spans="22:22" x14ac:dyDescent="0.2">
      <c r="V9575" s="5"/>
    </row>
    <row r="9576" spans="22:22" x14ac:dyDescent="0.2">
      <c r="V9576" s="5"/>
    </row>
    <row r="9577" spans="22:22" x14ac:dyDescent="0.2">
      <c r="V9577" s="5"/>
    </row>
    <row r="9578" spans="22:22" x14ac:dyDescent="0.2">
      <c r="V9578" s="5"/>
    </row>
    <row r="9579" spans="22:22" x14ac:dyDescent="0.2">
      <c r="V9579" s="5"/>
    </row>
    <row r="9580" spans="22:22" x14ac:dyDescent="0.2">
      <c r="V9580" s="5"/>
    </row>
    <row r="9581" spans="22:22" x14ac:dyDescent="0.2">
      <c r="V9581" s="5"/>
    </row>
    <row r="9582" spans="22:22" x14ac:dyDescent="0.2">
      <c r="V9582" s="5"/>
    </row>
    <row r="9583" spans="22:22" x14ac:dyDescent="0.2">
      <c r="V9583" s="5"/>
    </row>
    <row r="9584" spans="22:22" x14ac:dyDescent="0.2">
      <c r="V9584" s="5"/>
    </row>
    <row r="9585" spans="22:22" x14ac:dyDescent="0.2">
      <c r="V9585" s="5"/>
    </row>
    <row r="9586" spans="22:22" x14ac:dyDescent="0.2">
      <c r="V9586" s="5"/>
    </row>
    <row r="9587" spans="22:22" x14ac:dyDescent="0.2">
      <c r="V9587" s="5"/>
    </row>
    <row r="9588" spans="22:22" x14ac:dyDescent="0.2">
      <c r="V9588" s="5"/>
    </row>
    <row r="9589" spans="22:22" x14ac:dyDescent="0.2">
      <c r="V9589" s="5"/>
    </row>
    <row r="9590" spans="22:22" x14ac:dyDescent="0.2">
      <c r="V9590" s="5"/>
    </row>
    <row r="9591" spans="22:22" x14ac:dyDescent="0.2">
      <c r="V9591" s="5"/>
    </row>
    <row r="9592" spans="22:22" x14ac:dyDescent="0.2">
      <c r="V9592" s="5"/>
    </row>
    <row r="9593" spans="22:22" x14ac:dyDescent="0.2">
      <c r="V9593" s="5"/>
    </row>
    <row r="9594" spans="22:22" x14ac:dyDescent="0.2">
      <c r="V9594" s="5"/>
    </row>
    <row r="9595" spans="22:22" x14ac:dyDescent="0.2">
      <c r="V9595" s="5"/>
    </row>
    <row r="9596" spans="22:22" x14ac:dyDescent="0.2">
      <c r="V9596" s="5"/>
    </row>
    <row r="9597" spans="22:22" x14ac:dyDescent="0.2">
      <c r="V9597" s="5"/>
    </row>
    <row r="9598" spans="22:22" x14ac:dyDescent="0.2">
      <c r="V9598" s="5"/>
    </row>
    <row r="9599" spans="22:22" x14ac:dyDescent="0.2">
      <c r="V9599" s="5"/>
    </row>
    <row r="9600" spans="22:22" x14ac:dyDescent="0.2">
      <c r="V9600" s="5"/>
    </row>
    <row r="9601" spans="22:22" x14ac:dyDescent="0.2">
      <c r="V9601" s="5"/>
    </row>
    <row r="9602" spans="22:22" x14ac:dyDescent="0.2">
      <c r="V9602" s="5"/>
    </row>
    <row r="9603" spans="22:22" x14ac:dyDescent="0.2">
      <c r="V9603" s="5"/>
    </row>
    <row r="9604" spans="22:22" x14ac:dyDescent="0.2">
      <c r="V9604" s="5"/>
    </row>
    <row r="9605" spans="22:22" x14ac:dyDescent="0.2">
      <c r="V9605" s="5"/>
    </row>
    <row r="9606" spans="22:22" x14ac:dyDescent="0.2">
      <c r="V9606" s="5"/>
    </row>
    <row r="9607" spans="22:22" x14ac:dyDescent="0.2">
      <c r="V9607" s="5"/>
    </row>
    <row r="9608" spans="22:22" x14ac:dyDescent="0.2">
      <c r="V9608" s="5"/>
    </row>
    <row r="9609" spans="22:22" x14ac:dyDescent="0.2">
      <c r="V9609" s="5"/>
    </row>
    <row r="9610" spans="22:22" x14ac:dyDescent="0.2">
      <c r="V9610" s="5"/>
    </row>
    <row r="9611" spans="22:22" x14ac:dyDescent="0.2">
      <c r="V9611" s="5"/>
    </row>
    <row r="9612" spans="22:22" x14ac:dyDescent="0.2">
      <c r="V9612" s="5"/>
    </row>
    <row r="9613" spans="22:22" x14ac:dyDescent="0.2">
      <c r="V9613" s="5"/>
    </row>
    <row r="9614" spans="22:22" x14ac:dyDescent="0.2">
      <c r="V9614" s="5"/>
    </row>
    <row r="9615" spans="22:22" x14ac:dyDescent="0.2">
      <c r="V9615" s="5"/>
    </row>
    <row r="9616" spans="22:22" x14ac:dyDescent="0.2">
      <c r="V9616" s="5"/>
    </row>
    <row r="9617" spans="22:22" x14ac:dyDescent="0.2">
      <c r="V9617" s="5"/>
    </row>
    <row r="9618" spans="22:22" x14ac:dyDescent="0.2">
      <c r="V9618" s="5"/>
    </row>
    <row r="9619" spans="22:22" x14ac:dyDescent="0.2">
      <c r="V9619" s="5"/>
    </row>
    <row r="9620" spans="22:22" x14ac:dyDescent="0.2">
      <c r="V9620" s="5"/>
    </row>
    <row r="9621" spans="22:22" x14ac:dyDescent="0.2">
      <c r="V9621" s="5"/>
    </row>
    <row r="9622" spans="22:22" x14ac:dyDescent="0.2">
      <c r="V9622" s="5"/>
    </row>
    <row r="9623" spans="22:22" x14ac:dyDescent="0.2">
      <c r="V9623" s="5"/>
    </row>
    <row r="9624" spans="22:22" x14ac:dyDescent="0.2">
      <c r="V9624" s="5"/>
    </row>
    <row r="9625" spans="22:22" x14ac:dyDescent="0.2">
      <c r="V9625" s="5"/>
    </row>
    <row r="9626" spans="22:22" x14ac:dyDescent="0.2">
      <c r="V9626" s="5"/>
    </row>
    <row r="9627" spans="22:22" x14ac:dyDescent="0.2">
      <c r="V9627" s="5"/>
    </row>
    <row r="9628" spans="22:22" x14ac:dyDescent="0.2">
      <c r="V9628" s="5"/>
    </row>
    <row r="9629" spans="22:22" x14ac:dyDescent="0.2">
      <c r="V9629" s="5"/>
    </row>
    <row r="9630" spans="22:22" x14ac:dyDescent="0.2">
      <c r="V9630" s="5"/>
    </row>
    <row r="9631" spans="22:22" x14ac:dyDescent="0.2">
      <c r="V9631" s="5"/>
    </row>
    <row r="9632" spans="22:22" x14ac:dyDescent="0.2">
      <c r="V9632" s="5"/>
    </row>
    <row r="9633" spans="22:22" x14ac:dyDescent="0.2">
      <c r="V9633" s="5"/>
    </row>
    <row r="9634" spans="22:22" x14ac:dyDescent="0.2">
      <c r="V9634" s="5"/>
    </row>
    <row r="9635" spans="22:22" x14ac:dyDescent="0.2">
      <c r="V9635" s="5"/>
    </row>
    <row r="9636" spans="22:22" x14ac:dyDescent="0.2">
      <c r="V9636" s="5"/>
    </row>
    <row r="9637" spans="22:22" x14ac:dyDescent="0.2">
      <c r="V9637" s="5"/>
    </row>
    <row r="9638" spans="22:22" x14ac:dyDescent="0.2">
      <c r="V9638" s="5"/>
    </row>
    <row r="9639" spans="22:22" x14ac:dyDescent="0.2">
      <c r="V9639" s="5"/>
    </row>
    <row r="9640" spans="22:22" x14ac:dyDescent="0.2">
      <c r="V9640" s="5"/>
    </row>
    <row r="9641" spans="22:22" x14ac:dyDescent="0.2">
      <c r="V9641" s="5"/>
    </row>
    <row r="9642" spans="22:22" x14ac:dyDescent="0.2">
      <c r="V9642" s="5"/>
    </row>
    <row r="9643" spans="22:22" x14ac:dyDescent="0.2">
      <c r="V9643" s="5"/>
    </row>
    <row r="9644" spans="22:22" x14ac:dyDescent="0.2">
      <c r="V9644" s="5"/>
    </row>
    <row r="9645" spans="22:22" x14ac:dyDescent="0.2">
      <c r="V9645" s="5"/>
    </row>
    <row r="9646" spans="22:22" x14ac:dyDescent="0.2">
      <c r="V9646" s="5"/>
    </row>
    <row r="9647" spans="22:22" x14ac:dyDescent="0.2">
      <c r="V9647" s="5"/>
    </row>
    <row r="9648" spans="22:22" x14ac:dyDescent="0.2">
      <c r="V9648" s="5"/>
    </row>
    <row r="9649" spans="22:22" x14ac:dyDescent="0.2">
      <c r="V9649" s="5"/>
    </row>
    <row r="9650" spans="22:22" x14ac:dyDescent="0.2">
      <c r="V9650" s="5"/>
    </row>
    <row r="9651" spans="22:22" x14ac:dyDescent="0.2">
      <c r="V9651" s="5"/>
    </row>
    <row r="9652" spans="22:22" x14ac:dyDescent="0.2">
      <c r="V9652" s="5"/>
    </row>
    <row r="9653" spans="22:22" x14ac:dyDescent="0.2">
      <c r="V9653" s="5"/>
    </row>
    <row r="9654" spans="22:22" x14ac:dyDescent="0.2">
      <c r="V9654" s="5"/>
    </row>
    <row r="9655" spans="22:22" x14ac:dyDescent="0.2">
      <c r="V9655" s="5"/>
    </row>
    <row r="9656" spans="22:22" x14ac:dyDescent="0.2">
      <c r="V9656" s="5"/>
    </row>
    <row r="9657" spans="22:22" x14ac:dyDescent="0.2">
      <c r="V9657" s="5"/>
    </row>
    <row r="9658" spans="22:22" x14ac:dyDescent="0.2">
      <c r="V9658" s="5"/>
    </row>
    <row r="9659" spans="22:22" x14ac:dyDescent="0.2">
      <c r="V9659" s="5"/>
    </row>
    <row r="9660" spans="22:22" x14ac:dyDescent="0.2">
      <c r="V9660" s="5"/>
    </row>
    <row r="9661" spans="22:22" x14ac:dyDescent="0.2">
      <c r="V9661" s="5"/>
    </row>
    <row r="9662" spans="22:22" x14ac:dyDescent="0.2">
      <c r="V9662" s="5"/>
    </row>
    <row r="9663" spans="22:22" x14ac:dyDescent="0.2">
      <c r="V9663" s="5"/>
    </row>
    <row r="9664" spans="22:22" x14ac:dyDescent="0.2">
      <c r="V9664" s="5"/>
    </row>
    <row r="9665" spans="22:22" x14ac:dyDescent="0.2">
      <c r="V9665" s="5"/>
    </row>
    <row r="9666" spans="22:22" x14ac:dyDescent="0.2">
      <c r="V9666" s="5"/>
    </row>
    <row r="9667" spans="22:22" x14ac:dyDescent="0.2">
      <c r="V9667" s="5"/>
    </row>
    <row r="9668" spans="22:22" x14ac:dyDescent="0.2">
      <c r="V9668" s="5"/>
    </row>
    <row r="9669" spans="22:22" x14ac:dyDescent="0.2">
      <c r="V9669" s="5"/>
    </row>
    <row r="9670" spans="22:22" x14ac:dyDescent="0.2">
      <c r="V9670" s="5"/>
    </row>
    <row r="9671" spans="22:22" x14ac:dyDescent="0.2">
      <c r="V9671" s="5"/>
    </row>
    <row r="9672" spans="22:22" x14ac:dyDescent="0.2">
      <c r="V9672" s="5"/>
    </row>
    <row r="9673" spans="22:22" x14ac:dyDescent="0.2">
      <c r="V9673" s="5"/>
    </row>
    <row r="9674" spans="22:22" x14ac:dyDescent="0.2">
      <c r="V9674" s="5"/>
    </row>
    <row r="9675" spans="22:22" x14ac:dyDescent="0.2">
      <c r="V9675" s="5"/>
    </row>
    <row r="9676" spans="22:22" x14ac:dyDescent="0.2">
      <c r="V9676" s="5"/>
    </row>
    <row r="9677" spans="22:22" x14ac:dyDescent="0.2">
      <c r="V9677" s="5"/>
    </row>
    <row r="9678" spans="22:22" x14ac:dyDescent="0.2">
      <c r="V9678" s="5"/>
    </row>
    <row r="9679" spans="22:22" x14ac:dyDescent="0.2">
      <c r="V9679" s="5"/>
    </row>
    <row r="9680" spans="22:22" x14ac:dyDescent="0.2">
      <c r="V9680" s="5"/>
    </row>
    <row r="9681" spans="22:22" x14ac:dyDescent="0.2">
      <c r="V9681" s="5"/>
    </row>
    <row r="9682" spans="22:22" x14ac:dyDescent="0.2">
      <c r="V9682" s="5"/>
    </row>
    <row r="9683" spans="22:22" x14ac:dyDescent="0.2">
      <c r="V9683" s="5"/>
    </row>
    <row r="9684" spans="22:22" x14ac:dyDescent="0.2">
      <c r="V9684" s="5"/>
    </row>
    <row r="9685" spans="22:22" x14ac:dyDescent="0.2">
      <c r="V9685" s="5"/>
    </row>
    <row r="9686" spans="22:22" x14ac:dyDescent="0.2">
      <c r="V9686" s="5"/>
    </row>
    <row r="9687" spans="22:22" x14ac:dyDescent="0.2">
      <c r="V9687" s="5"/>
    </row>
    <row r="9688" spans="22:22" x14ac:dyDescent="0.2">
      <c r="V9688" s="5"/>
    </row>
    <row r="9689" spans="22:22" x14ac:dyDescent="0.2">
      <c r="V9689" s="5"/>
    </row>
    <row r="9690" spans="22:22" x14ac:dyDescent="0.2">
      <c r="V9690" s="5"/>
    </row>
    <row r="9691" spans="22:22" x14ac:dyDescent="0.2">
      <c r="V9691" s="5"/>
    </row>
    <row r="9692" spans="22:22" x14ac:dyDescent="0.2">
      <c r="V9692" s="5"/>
    </row>
    <row r="9693" spans="22:22" x14ac:dyDescent="0.2">
      <c r="V9693" s="5"/>
    </row>
    <row r="9694" spans="22:22" x14ac:dyDescent="0.2">
      <c r="V9694" s="5"/>
    </row>
    <row r="9695" spans="22:22" x14ac:dyDescent="0.2">
      <c r="V9695" s="5"/>
    </row>
    <row r="9696" spans="22:22" x14ac:dyDescent="0.2">
      <c r="V9696" s="5"/>
    </row>
    <row r="9697" spans="22:22" x14ac:dyDescent="0.2">
      <c r="V9697" s="5"/>
    </row>
    <row r="9698" spans="22:22" x14ac:dyDescent="0.2">
      <c r="V9698" s="5"/>
    </row>
    <row r="9699" spans="22:22" x14ac:dyDescent="0.2">
      <c r="V9699" s="5"/>
    </row>
    <row r="9700" spans="22:22" x14ac:dyDescent="0.2">
      <c r="V9700" s="5"/>
    </row>
    <row r="9701" spans="22:22" x14ac:dyDescent="0.2">
      <c r="V9701" s="5"/>
    </row>
    <row r="9702" spans="22:22" x14ac:dyDescent="0.2">
      <c r="V9702" s="5"/>
    </row>
    <row r="9703" spans="22:22" x14ac:dyDescent="0.2">
      <c r="V9703" s="5"/>
    </row>
    <row r="9704" spans="22:22" x14ac:dyDescent="0.2">
      <c r="V9704" s="5"/>
    </row>
    <row r="9705" spans="22:22" x14ac:dyDescent="0.2">
      <c r="V9705" s="5"/>
    </row>
    <row r="9706" spans="22:22" x14ac:dyDescent="0.2">
      <c r="V9706" s="5"/>
    </row>
    <row r="9707" spans="22:22" x14ac:dyDescent="0.2">
      <c r="V9707" s="5"/>
    </row>
    <row r="9708" spans="22:22" x14ac:dyDescent="0.2">
      <c r="V9708" s="5"/>
    </row>
    <row r="9709" spans="22:22" x14ac:dyDescent="0.2">
      <c r="V9709" s="5"/>
    </row>
    <row r="9710" spans="22:22" x14ac:dyDescent="0.2">
      <c r="V9710" s="5"/>
    </row>
    <row r="9711" spans="22:22" x14ac:dyDescent="0.2">
      <c r="V9711" s="5"/>
    </row>
    <row r="9712" spans="22:22" x14ac:dyDescent="0.2">
      <c r="V9712" s="5"/>
    </row>
    <row r="9713" spans="22:22" x14ac:dyDescent="0.2">
      <c r="V9713" s="5"/>
    </row>
    <row r="9714" spans="22:22" x14ac:dyDescent="0.2">
      <c r="V9714" s="5"/>
    </row>
    <row r="9715" spans="22:22" x14ac:dyDescent="0.2">
      <c r="V9715" s="5"/>
    </row>
    <row r="9716" spans="22:22" x14ac:dyDescent="0.2">
      <c r="V9716" s="5"/>
    </row>
    <row r="9717" spans="22:22" x14ac:dyDescent="0.2">
      <c r="V9717" s="5"/>
    </row>
    <row r="9718" spans="22:22" x14ac:dyDescent="0.2">
      <c r="V9718" s="5"/>
    </row>
    <row r="9719" spans="22:22" x14ac:dyDescent="0.2">
      <c r="V9719" s="5"/>
    </row>
    <row r="9720" spans="22:22" x14ac:dyDescent="0.2">
      <c r="V9720" s="5"/>
    </row>
    <row r="9721" spans="22:22" x14ac:dyDescent="0.2">
      <c r="V9721" s="5"/>
    </row>
    <row r="9722" spans="22:22" x14ac:dyDescent="0.2">
      <c r="V9722" s="5"/>
    </row>
    <row r="9723" spans="22:22" x14ac:dyDescent="0.2">
      <c r="V9723" s="5"/>
    </row>
    <row r="9724" spans="22:22" x14ac:dyDescent="0.2">
      <c r="V9724" s="5"/>
    </row>
    <row r="9725" spans="22:22" x14ac:dyDescent="0.2">
      <c r="V9725" s="5"/>
    </row>
    <row r="9726" spans="22:22" x14ac:dyDescent="0.2">
      <c r="V9726" s="5"/>
    </row>
    <row r="9727" spans="22:22" x14ac:dyDescent="0.2">
      <c r="V9727" s="5"/>
    </row>
    <row r="9728" spans="22:22" x14ac:dyDescent="0.2">
      <c r="V9728" s="5"/>
    </row>
    <row r="9729" spans="22:22" x14ac:dyDescent="0.2">
      <c r="V9729" s="5"/>
    </row>
    <row r="9730" spans="22:22" x14ac:dyDescent="0.2">
      <c r="V9730" s="5"/>
    </row>
    <row r="9731" spans="22:22" x14ac:dyDescent="0.2">
      <c r="V9731" s="5"/>
    </row>
    <row r="9732" spans="22:22" x14ac:dyDescent="0.2">
      <c r="V9732" s="5"/>
    </row>
    <row r="9733" spans="22:22" x14ac:dyDescent="0.2">
      <c r="V9733" s="5"/>
    </row>
    <row r="9734" spans="22:22" x14ac:dyDescent="0.2">
      <c r="V9734" s="5"/>
    </row>
    <row r="9735" spans="22:22" x14ac:dyDescent="0.2">
      <c r="V9735" s="5"/>
    </row>
    <row r="9736" spans="22:22" x14ac:dyDescent="0.2">
      <c r="V9736" s="5"/>
    </row>
    <row r="9737" spans="22:22" x14ac:dyDescent="0.2">
      <c r="V9737" s="5"/>
    </row>
    <row r="9738" spans="22:22" x14ac:dyDescent="0.2">
      <c r="V9738" s="5"/>
    </row>
    <row r="9739" spans="22:22" x14ac:dyDescent="0.2">
      <c r="V9739" s="5"/>
    </row>
    <row r="9740" spans="22:22" x14ac:dyDescent="0.2">
      <c r="V9740" s="5"/>
    </row>
    <row r="9741" spans="22:22" x14ac:dyDescent="0.2">
      <c r="V9741" s="5"/>
    </row>
    <row r="9742" spans="22:22" x14ac:dyDescent="0.2">
      <c r="V9742" s="5"/>
    </row>
    <row r="9743" spans="22:22" x14ac:dyDescent="0.2">
      <c r="V9743" s="5"/>
    </row>
    <row r="9744" spans="22:22" x14ac:dyDescent="0.2">
      <c r="V9744" s="5"/>
    </row>
    <row r="9745" spans="22:22" x14ac:dyDescent="0.2">
      <c r="V9745" s="5"/>
    </row>
    <row r="9746" spans="22:22" x14ac:dyDescent="0.2">
      <c r="V9746" s="5"/>
    </row>
    <row r="9747" spans="22:22" x14ac:dyDescent="0.2">
      <c r="V9747" s="5"/>
    </row>
    <row r="9748" spans="22:22" x14ac:dyDescent="0.2">
      <c r="V9748" s="5"/>
    </row>
    <row r="9749" spans="22:22" x14ac:dyDescent="0.2">
      <c r="V9749" s="5"/>
    </row>
    <row r="9750" spans="22:22" x14ac:dyDescent="0.2">
      <c r="V9750" s="5"/>
    </row>
    <row r="9751" spans="22:22" x14ac:dyDescent="0.2">
      <c r="V9751" s="5"/>
    </row>
    <row r="9752" spans="22:22" x14ac:dyDescent="0.2">
      <c r="V9752" s="5"/>
    </row>
    <row r="9753" spans="22:22" x14ac:dyDescent="0.2">
      <c r="V9753" s="5"/>
    </row>
    <row r="9754" spans="22:22" x14ac:dyDescent="0.2">
      <c r="V9754" s="5"/>
    </row>
    <row r="9755" spans="22:22" x14ac:dyDescent="0.2">
      <c r="V9755" s="5"/>
    </row>
    <row r="9756" spans="22:22" x14ac:dyDescent="0.2">
      <c r="V9756" s="5"/>
    </row>
    <row r="9757" spans="22:22" x14ac:dyDescent="0.2">
      <c r="V9757" s="5"/>
    </row>
    <row r="9758" spans="22:22" x14ac:dyDescent="0.2">
      <c r="V9758" s="5"/>
    </row>
    <row r="9759" spans="22:22" x14ac:dyDescent="0.2">
      <c r="V9759" s="5"/>
    </row>
    <row r="9760" spans="22:22" x14ac:dyDescent="0.2">
      <c r="V9760" s="5"/>
    </row>
    <row r="9761" spans="22:22" x14ac:dyDescent="0.2">
      <c r="V9761" s="5"/>
    </row>
    <row r="9762" spans="22:22" x14ac:dyDescent="0.2">
      <c r="V9762" s="5"/>
    </row>
    <row r="9763" spans="22:22" x14ac:dyDescent="0.2">
      <c r="V9763" s="5"/>
    </row>
    <row r="9764" spans="22:22" x14ac:dyDescent="0.2">
      <c r="V9764" s="5"/>
    </row>
    <row r="9765" spans="22:22" x14ac:dyDescent="0.2">
      <c r="V9765" s="5"/>
    </row>
    <row r="9766" spans="22:22" x14ac:dyDescent="0.2">
      <c r="V9766" s="5"/>
    </row>
    <row r="9767" spans="22:22" x14ac:dyDescent="0.2">
      <c r="V9767" s="5"/>
    </row>
    <row r="9768" spans="22:22" x14ac:dyDescent="0.2">
      <c r="V9768" s="5"/>
    </row>
    <row r="9769" spans="22:22" x14ac:dyDescent="0.2">
      <c r="V9769" s="5"/>
    </row>
    <row r="9770" spans="22:22" x14ac:dyDescent="0.2">
      <c r="V9770" s="5"/>
    </row>
    <row r="9771" spans="22:22" x14ac:dyDescent="0.2">
      <c r="V9771" s="5"/>
    </row>
    <row r="9772" spans="22:22" x14ac:dyDescent="0.2">
      <c r="V9772" s="5"/>
    </row>
    <row r="9773" spans="22:22" x14ac:dyDescent="0.2">
      <c r="V9773" s="5"/>
    </row>
    <row r="9774" spans="22:22" x14ac:dyDescent="0.2">
      <c r="V9774" s="5"/>
    </row>
    <row r="9775" spans="22:22" x14ac:dyDescent="0.2">
      <c r="V9775" s="5"/>
    </row>
    <row r="9776" spans="22:22" x14ac:dyDescent="0.2">
      <c r="V9776" s="5"/>
    </row>
    <row r="9777" spans="22:22" x14ac:dyDescent="0.2">
      <c r="V9777" s="5"/>
    </row>
    <row r="9778" spans="22:22" x14ac:dyDescent="0.2">
      <c r="V9778" s="5"/>
    </row>
    <row r="9779" spans="22:22" x14ac:dyDescent="0.2">
      <c r="V9779" s="5"/>
    </row>
    <row r="9780" spans="22:22" x14ac:dyDescent="0.2">
      <c r="V9780" s="5"/>
    </row>
    <row r="9781" spans="22:22" x14ac:dyDescent="0.2">
      <c r="V9781" s="5"/>
    </row>
    <row r="9782" spans="22:22" x14ac:dyDescent="0.2">
      <c r="V9782" s="5"/>
    </row>
    <row r="9783" spans="22:22" x14ac:dyDescent="0.2">
      <c r="V9783" s="5"/>
    </row>
    <row r="9784" spans="22:22" x14ac:dyDescent="0.2">
      <c r="V9784" s="5"/>
    </row>
    <row r="9785" spans="22:22" x14ac:dyDescent="0.2">
      <c r="V9785" s="5"/>
    </row>
    <row r="9786" spans="22:22" x14ac:dyDescent="0.2">
      <c r="V9786" s="5"/>
    </row>
    <row r="9787" spans="22:22" x14ac:dyDescent="0.2">
      <c r="V9787" s="5"/>
    </row>
    <row r="9788" spans="22:22" x14ac:dyDescent="0.2">
      <c r="V9788" s="5"/>
    </row>
    <row r="9789" spans="22:22" x14ac:dyDescent="0.2">
      <c r="V9789" s="5"/>
    </row>
    <row r="9790" spans="22:22" x14ac:dyDescent="0.2">
      <c r="V9790" s="5"/>
    </row>
    <row r="9791" spans="22:22" x14ac:dyDescent="0.2">
      <c r="V9791" s="5"/>
    </row>
    <row r="9792" spans="22:22" x14ac:dyDescent="0.2">
      <c r="V9792" s="5"/>
    </row>
    <row r="9793" spans="22:22" x14ac:dyDescent="0.2">
      <c r="V9793" s="5"/>
    </row>
    <row r="9794" spans="22:22" x14ac:dyDescent="0.2">
      <c r="V9794" s="5"/>
    </row>
    <row r="9795" spans="22:22" x14ac:dyDescent="0.2">
      <c r="V9795" s="5"/>
    </row>
    <row r="9796" spans="22:22" x14ac:dyDescent="0.2">
      <c r="V9796" s="5"/>
    </row>
    <row r="9797" spans="22:22" x14ac:dyDescent="0.2">
      <c r="V9797" s="5"/>
    </row>
    <row r="9798" spans="22:22" x14ac:dyDescent="0.2">
      <c r="V9798" s="5"/>
    </row>
    <row r="9799" spans="22:22" x14ac:dyDescent="0.2">
      <c r="V9799" s="5"/>
    </row>
    <row r="9800" spans="22:22" x14ac:dyDescent="0.2">
      <c r="V9800" s="5"/>
    </row>
    <row r="9801" spans="22:22" x14ac:dyDescent="0.2">
      <c r="V9801" s="5"/>
    </row>
    <row r="9802" spans="22:22" x14ac:dyDescent="0.2">
      <c r="V9802" s="5"/>
    </row>
    <row r="9803" spans="22:22" x14ac:dyDescent="0.2">
      <c r="V9803" s="5"/>
    </row>
    <row r="9804" spans="22:22" x14ac:dyDescent="0.2">
      <c r="V9804" s="5"/>
    </row>
    <row r="9805" spans="22:22" x14ac:dyDescent="0.2">
      <c r="V9805" s="5"/>
    </row>
    <row r="9806" spans="22:22" x14ac:dyDescent="0.2">
      <c r="V9806" s="5"/>
    </row>
    <row r="9807" spans="22:22" x14ac:dyDescent="0.2">
      <c r="V9807" s="5"/>
    </row>
    <row r="9808" spans="22:22" x14ac:dyDescent="0.2">
      <c r="V9808" s="5"/>
    </row>
    <row r="9809" spans="22:22" x14ac:dyDescent="0.2">
      <c r="V9809" s="5"/>
    </row>
    <row r="9810" spans="22:22" x14ac:dyDescent="0.2">
      <c r="V9810" s="5"/>
    </row>
    <row r="9811" spans="22:22" x14ac:dyDescent="0.2">
      <c r="V9811" s="5"/>
    </row>
    <row r="9812" spans="22:22" x14ac:dyDescent="0.2">
      <c r="V9812" s="5"/>
    </row>
    <row r="9813" spans="22:22" x14ac:dyDescent="0.2">
      <c r="V9813" s="5"/>
    </row>
    <row r="9814" spans="22:22" x14ac:dyDescent="0.2">
      <c r="V9814" s="5"/>
    </row>
    <row r="9815" spans="22:22" x14ac:dyDescent="0.2">
      <c r="V9815" s="5"/>
    </row>
    <row r="9816" spans="22:22" x14ac:dyDescent="0.2">
      <c r="V9816" s="5"/>
    </row>
    <row r="9817" spans="22:22" x14ac:dyDescent="0.2">
      <c r="V9817" s="5"/>
    </row>
    <row r="9818" spans="22:22" x14ac:dyDescent="0.2">
      <c r="V9818" s="5"/>
    </row>
    <row r="9819" spans="22:22" x14ac:dyDescent="0.2">
      <c r="V9819" s="5"/>
    </row>
    <row r="9820" spans="22:22" x14ac:dyDescent="0.2">
      <c r="V9820" s="5"/>
    </row>
    <row r="9821" spans="22:22" x14ac:dyDescent="0.2">
      <c r="V9821" s="5"/>
    </row>
    <row r="9822" spans="22:22" x14ac:dyDescent="0.2">
      <c r="V9822" s="5"/>
    </row>
    <row r="9823" spans="22:22" x14ac:dyDescent="0.2">
      <c r="V9823" s="5"/>
    </row>
    <row r="9824" spans="22:22" x14ac:dyDescent="0.2">
      <c r="V9824" s="5"/>
    </row>
    <row r="9825" spans="22:22" x14ac:dyDescent="0.2">
      <c r="V9825" s="5"/>
    </row>
    <row r="9826" spans="22:22" x14ac:dyDescent="0.2">
      <c r="V9826" s="5"/>
    </row>
    <row r="9827" spans="22:22" x14ac:dyDescent="0.2">
      <c r="V9827" s="5"/>
    </row>
    <row r="9828" spans="22:22" x14ac:dyDescent="0.2">
      <c r="V9828" s="5"/>
    </row>
    <row r="9829" spans="22:22" x14ac:dyDescent="0.2">
      <c r="V9829" s="5"/>
    </row>
    <row r="9830" spans="22:22" x14ac:dyDescent="0.2">
      <c r="V9830" s="5"/>
    </row>
    <row r="9831" spans="22:22" x14ac:dyDescent="0.2">
      <c r="V9831" s="5"/>
    </row>
    <row r="9832" spans="22:22" x14ac:dyDescent="0.2">
      <c r="V9832" s="5"/>
    </row>
    <row r="9833" spans="22:22" x14ac:dyDescent="0.2">
      <c r="V9833" s="5"/>
    </row>
    <row r="9834" spans="22:22" x14ac:dyDescent="0.2">
      <c r="V9834" s="5"/>
    </row>
    <row r="9835" spans="22:22" x14ac:dyDescent="0.2">
      <c r="V9835" s="5"/>
    </row>
    <row r="9836" spans="22:22" x14ac:dyDescent="0.2">
      <c r="V9836" s="5"/>
    </row>
    <row r="9837" spans="22:22" x14ac:dyDescent="0.2">
      <c r="V9837" s="5"/>
    </row>
    <row r="9838" spans="22:22" x14ac:dyDescent="0.2">
      <c r="V9838" s="5"/>
    </row>
    <row r="9839" spans="22:22" x14ac:dyDescent="0.2">
      <c r="V9839" s="5"/>
    </row>
    <row r="9840" spans="22:22" x14ac:dyDescent="0.2">
      <c r="V9840" s="5"/>
    </row>
    <row r="9841" spans="22:22" x14ac:dyDescent="0.2">
      <c r="V9841" s="5"/>
    </row>
    <row r="9842" spans="22:22" x14ac:dyDescent="0.2">
      <c r="V9842" s="5"/>
    </row>
    <row r="9843" spans="22:22" x14ac:dyDescent="0.2">
      <c r="V9843" s="5"/>
    </row>
    <row r="9844" spans="22:22" x14ac:dyDescent="0.2">
      <c r="V9844" s="5"/>
    </row>
    <row r="9845" spans="22:22" x14ac:dyDescent="0.2">
      <c r="V9845" s="5"/>
    </row>
    <row r="9846" spans="22:22" x14ac:dyDescent="0.2">
      <c r="V9846" s="5"/>
    </row>
    <row r="9847" spans="22:22" x14ac:dyDescent="0.2">
      <c r="V9847" s="5"/>
    </row>
    <row r="9848" spans="22:22" x14ac:dyDescent="0.2">
      <c r="V9848" s="5"/>
    </row>
    <row r="9849" spans="22:22" x14ac:dyDescent="0.2">
      <c r="V9849" s="5"/>
    </row>
    <row r="9850" spans="22:22" x14ac:dyDescent="0.2">
      <c r="V9850" s="5"/>
    </row>
    <row r="9851" spans="22:22" x14ac:dyDescent="0.2">
      <c r="V9851" s="5"/>
    </row>
    <row r="9852" spans="22:22" x14ac:dyDescent="0.2">
      <c r="V9852" s="5"/>
    </row>
    <row r="9853" spans="22:22" x14ac:dyDescent="0.2">
      <c r="V9853" s="5"/>
    </row>
    <row r="9854" spans="22:22" x14ac:dyDescent="0.2">
      <c r="V9854" s="5"/>
    </row>
    <row r="9855" spans="22:22" x14ac:dyDescent="0.2">
      <c r="V9855" s="5"/>
    </row>
    <row r="9856" spans="22:22" x14ac:dyDescent="0.2">
      <c r="V9856" s="5"/>
    </row>
    <row r="9857" spans="22:22" x14ac:dyDescent="0.2">
      <c r="V9857" s="5"/>
    </row>
    <row r="9858" spans="22:22" x14ac:dyDescent="0.2">
      <c r="V9858" s="5"/>
    </row>
    <row r="9859" spans="22:22" x14ac:dyDescent="0.2">
      <c r="V9859" s="5"/>
    </row>
    <row r="9860" spans="22:22" x14ac:dyDescent="0.2">
      <c r="V9860" s="5"/>
    </row>
    <row r="9861" spans="22:22" x14ac:dyDescent="0.2">
      <c r="V9861" s="5"/>
    </row>
    <row r="9862" spans="22:22" x14ac:dyDescent="0.2">
      <c r="V9862" s="5"/>
    </row>
    <row r="9863" spans="22:22" x14ac:dyDescent="0.2">
      <c r="V9863" s="5"/>
    </row>
    <row r="9864" spans="22:22" x14ac:dyDescent="0.2">
      <c r="V9864" s="5"/>
    </row>
    <row r="9865" spans="22:22" x14ac:dyDescent="0.2">
      <c r="V9865" s="5"/>
    </row>
    <row r="9866" spans="22:22" x14ac:dyDescent="0.2">
      <c r="V9866" s="5"/>
    </row>
    <row r="9867" spans="22:22" x14ac:dyDescent="0.2">
      <c r="V9867" s="5"/>
    </row>
    <row r="9868" spans="22:22" x14ac:dyDescent="0.2">
      <c r="V9868" s="5"/>
    </row>
    <row r="9869" spans="22:22" x14ac:dyDescent="0.2">
      <c r="V9869" s="5"/>
    </row>
    <row r="9870" spans="22:22" x14ac:dyDescent="0.2">
      <c r="V9870" s="5"/>
    </row>
    <row r="9871" spans="22:22" x14ac:dyDescent="0.2">
      <c r="V9871" s="5"/>
    </row>
    <row r="9872" spans="22:22" x14ac:dyDescent="0.2">
      <c r="V9872" s="5"/>
    </row>
    <row r="9873" spans="22:22" x14ac:dyDescent="0.2">
      <c r="V9873" s="5"/>
    </row>
    <row r="9874" spans="22:22" x14ac:dyDescent="0.2">
      <c r="V9874" s="5"/>
    </row>
    <row r="9875" spans="22:22" x14ac:dyDescent="0.2">
      <c r="V9875" s="5"/>
    </row>
    <row r="9876" spans="22:22" x14ac:dyDescent="0.2">
      <c r="V9876" s="5"/>
    </row>
    <row r="9877" spans="22:22" x14ac:dyDescent="0.2">
      <c r="V9877" s="5"/>
    </row>
    <row r="9878" spans="22:22" x14ac:dyDescent="0.2">
      <c r="V9878" s="5"/>
    </row>
    <row r="9879" spans="22:22" x14ac:dyDescent="0.2">
      <c r="V9879" s="5"/>
    </row>
    <row r="9880" spans="22:22" x14ac:dyDescent="0.2">
      <c r="V9880" s="5"/>
    </row>
    <row r="9881" spans="22:22" x14ac:dyDescent="0.2">
      <c r="V9881" s="5"/>
    </row>
    <row r="9882" spans="22:22" x14ac:dyDescent="0.2">
      <c r="V9882" s="5"/>
    </row>
    <row r="9883" spans="22:22" x14ac:dyDescent="0.2">
      <c r="V9883" s="5"/>
    </row>
    <row r="9884" spans="22:22" x14ac:dyDescent="0.2">
      <c r="V9884" s="5"/>
    </row>
    <row r="9885" spans="22:22" x14ac:dyDescent="0.2">
      <c r="V9885" s="5"/>
    </row>
    <row r="9886" spans="22:22" x14ac:dyDescent="0.2">
      <c r="V9886" s="5"/>
    </row>
    <row r="9887" spans="22:22" x14ac:dyDescent="0.2">
      <c r="V9887" s="5"/>
    </row>
    <row r="9888" spans="22:22" x14ac:dyDescent="0.2">
      <c r="V9888" s="5"/>
    </row>
    <row r="9889" spans="22:22" x14ac:dyDescent="0.2">
      <c r="V9889" s="5"/>
    </row>
    <row r="9890" spans="22:22" x14ac:dyDescent="0.2">
      <c r="V9890" s="5"/>
    </row>
    <row r="9891" spans="22:22" x14ac:dyDescent="0.2">
      <c r="V9891" s="5"/>
    </row>
    <row r="9892" spans="22:22" x14ac:dyDescent="0.2">
      <c r="V9892" s="5"/>
    </row>
    <row r="9893" spans="22:22" x14ac:dyDescent="0.2">
      <c r="V9893" s="5"/>
    </row>
    <row r="9894" spans="22:22" x14ac:dyDescent="0.2">
      <c r="V9894" s="5"/>
    </row>
    <row r="9895" spans="22:22" x14ac:dyDescent="0.2">
      <c r="V9895" s="5"/>
    </row>
    <row r="9896" spans="22:22" x14ac:dyDescent="0.2">
      <c r="V9896" s="5"/>
    </row>
    <row r="9897" spans="22:22" x14ac:dyDescent="0.2">
      <c r="V9897" s="5"/>
    </row>
    <row r="9898" spans="22:22" x14ac:dyDescent="0.2">
      <c r="V9898" s="5"/>
    </row>
    <row r="9899" spans="22:22" x14ac:dyDescent="0.2">
      <c r="V9899" s="5"/>
    </row>
    <row r="9900" spans="22:22" x14ac:dyDescent="0.2">
      <c r="V9900" s="5"/>
    </row>
    <row r="9901" spans="22:22" x14ac:dyDescent="0.2">
      <c r="V9901" s="5"/>
    </row>
    <row r="9902" spans="22:22" x14ac:dyDescent="0.2">
      <c r="V9902" s="5"/>
    </row>
    <row r="9903" spans="22:22" x14ac:dyDescent="0.2">
      <c r="V9903" s="5"/>
    </row>
    <row r="9904" spans="22:22" x14ac:dyDescent="0.2">
      <c r="V9904" s="5"/>
    </row>
    <row r="9905" spans="22:22" x14ac:dyDescent="0.2">
      <c r="V9905" s="5"/>
    </row>
    <row r="9906" spans="22:22" x14ac:dyDescent="0.2">
      <c r="V9906" s="5"/>
    </row>
    <row r="9907" spans="22:22" x14ac:dyDescent="0.2">
      <c r="V9907" s="5"/>
    </row>
    <row r="9908" spans="22:22" x14ac:dyDescent="0.2">
      <c r="V9908" s="5"/>
    </row>
    <row r="9909" spans="22:22" x14ac:dyDescent="0.2">
      <c r="V9909" s="5"/>
    </row>
    <row r="9910" spans="22:22" x14ac:dyDescent="0.2">
      <c r="V9910" s="5"/>
    </row>
    <row r="9911" spans="22:22" x14ac:dyDescent="0.2">
      <c r="V9911" s="5"/>
    </row>
    <row r="9912" spans="22:22" x14ac:dyDescent="0.2">
      <c r="V9912" s="5"/>
    </row>
    <row r="9913" spans="22:22" x14ac:dyDescent="0.2">
      <c r="V9913" s="5"/>
    </row>
    <row r="9914" spans="22:22" x14ac:dyDescent="0.2">
      <c r="V9914" s="5"/>
    </row>
    <row r="9915" spans="22:22" x14ac:dyDescent="0.2">
      <c r="V9915" s="5"/>
    </row>
    <row r="9916" spans="22:22" x14ac:dyDescent="0.2">
      <c r="V9916" s="5"/>
    </row>
    <row r="9917" spans="22:22" x14ac:dyDescent="0.2">
      <c r="V9917" s="5"/>
    </row>
    <row r="9918" spans="22:22" x14ac:dyDescent="0.2">
      <c r="V9918" s="5"/>
    </row>
    <row r="9919" spans="22:22" x14ac:dyDescent="0.2">
      <c r="V9919" s="5"/>
    </row>
    <row r="9920" spans="22:22" x14ac:dyDescent="0.2">
      <c r="V9920" s="5"/>
    </row>
    <row r="9921" spans="22:22" x14ac:dyDescent="0.2">
      <c r="V9921" s="5"/>
    </row>
    <row r="9922" spans="22:22" x14ac:dyDescent="0.2">
      <c r="V9922" s="5"/>
    </row>
    <row r="9923" spans="22:22" x14ac:dyDescent="0.2">
      <c r="V9923" s="5"/>
    </row>
    <row r="9924" spans="22:22" x14ac:dyDescent="0.2">
      <c r="V9924" s="5"/>
    </row>
    <row r="9925" spans="22:22" x14ac:dyDescent="0.2">
      <c r="V9925" s="5"/>
    </row>
    <row r="9926" spans="22:22" x14ac:dyDescent="0.2">
      <c r="V9926" s="5"/>
    </row>
    <row r="9927" spans="22:22" x14ac:dyDescent="0.2">
      <c r="V9927" s="5"/>
    </row>
    <row r="9928" spans="22:22" x14ac:dyDescent="0.2">
      <c r="V9928" s="5"/>
    </row>
    <row r="9929" spans="22:22" x14ac:dyDescent="0.2">
      <c r="V9929" s="5"/>
    </row>
    <row r="9930" spans="22:22" x14ac:dyDescent="0.2">
      <c r="V9930" s="5"/>
    </row>
    <row r="9931" spans="22:22" x14ac:dyDescent="0.2">
      <c r="V9931" s="5"/>
    </row>
    <row r="9932" spans="22:22" x14ac:dyDescent="0.2">
      <c r="V9932" s="5"/>
    </row>
    <row r="9933" spans="22:22" x14ac:dyDescent="0.2">
      <c r="V9933" s="5"/>
    </row>
    <row r="9934" spans="22:22" x14ac:dyDescent="0.2">
      <c r="V9934" s="5"/>
    </row>
    <row r="9935" spans="22:22" x14ac:dyDescent="0.2">
      <c r="V9935" s="5"/>
    </row>
    <row r="9936" spans="22:22" x14ac:dyDescent="0.2">
      <c r="V9936" s="5"/>
    </row>
    <row r="9937" spans="22:22" x14ac:dyDescent="0.2">
      <c r="V9937" s="5"/>
    </row>
    <row r="9938" spans="22:22" x14ac:dyDescent="0.2">
      <c r="V9938" s="5"/>
    </row>
    <row r="9939" spans="22:22" x14ac:dyDescent="0.2">
      <c r="V9939" s="5"/>
    </row>
    <row r="9940" spans="22:22" x14ac:dyDescent="0.2">
      <c r="V9940" s="5"/>
    </row>
    <row r="9941" spans="22:22" x14ac:dyDescent="0.2">
      <c r="V9941" s="5"/>
    </row>
    <row r="9942" spans="22:22" x14ac:dyDescent="0.2">
      <c r="V9942" s="5"/>
    </row>
    <row r="9943" spans="22:22" x14ac:dyDescent="0.2">
      <c r="V9943" s="5"/>
    </row>
    <row r="9944" spans="22:22" x14ac:dyDescent="0.2">
      <c r="V9944" s="5"/>
    </row>
    <row r="9945" spans="22:22" x14ac:dyDescent="0.2">
      <c r="V9945" s="5"/>
    </row>
    <row r="9946" spans="22:22" x14ac:dyDescent="0.2">
      <c r="V9946" s="5"/>
    </row>
    <row r="9947" spans="22:22" x14ac:dyDescent="0.2">
      <c r="V9947" s="5"/>
    </row>
    <row r="9948" spans="22:22" x14ac:dyDescent="0.2">
      <c r="V9948" s="5"/>
    </row>
    <row r="9949" spans="22:22" x14ac:dyDescent="0.2">
      <c r="V9949" s="5"/>
    </row>
    <row r="9950" spans="22:22" x14ac:dyDescent="0.2">
      <c r="V9950" s="5"/>
    </row>
    <row r="9951" spans="22:22" x14ac:dyDescent="0.2">
      <c r="V9951" s="5"/>
    </row>
    <row r="9952" spans="22:22" x14ac:dyDescent="0.2">
      <c r="V9952" s="5"/>
    </row>
    <row r="9953" spans="22:22" x14ac:dyDescent="0.2">
      <c r="V9953" s="5"/>
    </row>
    <row r="9954" spans="22:22" x14ac:dyDescent="0.2">
      <c r="V9954" s="5"/>
    </row>
    <row r="9955" spans="22:22" x14ac:dyDescent="0.2">
      <c r="V9955" s="5"/>
    </row>
    <row r="9956" spans="22:22" x14ac:dyDescent="0.2">
      <c r="V9956" s="5"/>
    </row>
    <row r="9957" spans="22:22" x14ac:dyDescent="0.2">
      <c r="V9957" s="5"/>
    </row>
    <row r="9958" spans="22:22" x14ac:dyDescent="0.2">
      <c r="V9958" s="5"/>
    </row>
    <row r="9959" spans="22:22" x14ac:dyDescent="0.2">
      <c r="V9959" s="5"/>
    </row>
    <row r="9960" spans="22:22" x14ac:dyDescent="0.2">
      <c r="V9960" s="5"/>
    </row>
    <row r="9961" spans="22:22" x14ac:dyDescent="0.2">
      <c r="V9961" s="5"/>
    </row>
    <row r="9962" spans="22:22" x14ac:dyDescent="0.2">
      <c r="V9962" s="5"/>
    </row>
    <row r="9963" spans="22:22" x14ac:dyDescent="0.2">
      <c r="V9963" s="5"/>
    </row>
    <row r="9964" spans="22:22" x14ac:dyDescent="0.2">
      <c r="V9964" s="5"/>
    </row>
    <row r="9965" spans="22:22" x14ac:dyDescent="0.2">
      <c r="V9965" s="5"/>
    </row>
    <row r="9966" spans="22:22" x14ac:dyDescent="0.2">
      <c r="V9966" s="5"/>
    </row>
    <row r="9967" spans="22:22" x14ac:dyDescent="0.2">
      <c r="V9967" s="5"/>
    </row>
    <row r="9968" spans="22:22" x14ac:dyDescent="0.2">
      <c r="V9968" s="5"/>
    </row>
    <row r="9969" spans="22:22" x14ac:dyDescent="0.2">
      <c r="V9969" s="5"/>
    </row>
    <row r="9970" spans="22:22" x14ac:dyDescent="0.2">
      <c r="V9970" s="5"/>
    </row>
    <row r="9971" spans="22:22" x14ac:dyDescent="0.2">
      <c r="V9971" s="5"/>
    </row>
    <row r="9972" spans="22:22" x14ac:dyDescent="0.2">
      <c r="V9972" s="5"/>
    </row>
    <row r="9973" spans="22:22" x14ac:dyDescent="0.2">
      <c r="V9973" s="5"/>
    </row>
    <row r="9974" spans="22:22" x14ac:dyDescent="0.2">
      <c r="V9974" s="5"/>
    </row>
    <row r="9975" spans="22:22" x14ac:dyDescent="0.2">
      <c r="V9975" s="5"/>
    </row>
    <row r="9976" spans="22:22" x14ac:dyDescent="0.2">
      <c r="V9976" s="5"/>
    </row>
    <row r="9977" spans="22:22" x14ac:dyDescent="0.2">
      <c r="V9977" s="5"/>
    </row>
    <row r="9978" spans="22:22" x14ac:dyDescent="0.2">
      <c r="V9978" s="5"/>
    </row>
    <row r="9979" spans="22:22" x14ac:dyDescent="0.2">
      <c r="V9979" s="5"/>
    </row>
    <row r="9980" spans="22:22" x14ac:dyDescent="0.2">
      <c r="V9980" s="5"/>
    </row>
    <row r="9981" spans="22:22" x14ac:dyDescent="0.2">
      <c r="V9981" s="5"/>
    </row>
    <row r="9982" spans="22:22" x14ac:dyDescent="0.2">
      <c r="V9982" s="5"/>
    </row>
    <row r="9983" spans="22:22" x14ac:dyDescent="0.2">
      <c r="V9983" s="5"/>
    </row>
    <row r="9984" spans="22:22" x14ac:dyDescent="0.2">
      <c r="V9984" s="5"/>
    </row>
    <row r="9985" spans="22:22" x14ac:dyDescent="0.2">
      <c r="V9985" s="5"/>
    </row>
    <row r="9986" spans="22:22" x14ac:dyDescent="0.2">
      <c r="V9986" s="5"/>
    </row>
    <row r="9987" spans="22:22" x14ac:dyDescent="0.2">
      <c r="V9987" s="5"/>
    </row>
    <row r="9988" spans="22:22" x14ac:dyDescent="0.2">
      <c r="V9988" s="5"/>
    </row>
    <row r="9989" spans="22:22" x14ac:dyDescent="0.2">
      <c r="V9989" s="5"/>
    </row>
    <row r="9990" spans="22:22" x14ac:dyDescent="0.2">
      <c r="V9990" s="5"/>
    </row>
    <row r="9991" spans="22:22" x14ac:dyDescent="0.2">
      <c r="V9991" s="5"/>
    </row>
    <row r="9992" spans="22:22" x14ac:dyDescent="0.2">
      <c r="V9992" s="5"/>
    </row>
    <row r="9993" spans="22:22" x14ac:dyDescent="0.2">
      <c r="V9993" s="5"/>
    </row>
    <row r="9994" spans="22:22" x14ac:dyDescent="0.2">
      <c r="V9994" s="5"/>
    </row>
    <row r="9995" spans="22:22" x14ac:dyDescent="0.2">
      <c r="V9995" s="5"/>
    </row>
    <row r="9996" spans="22:22" x14ac:dyDescent="0.2">
      <c r="V9996" s="5"/>
    </row>
    <row r="9997" spans="22:22" x14ac:dyDescent="0.2">
      <c r="V9997" s="5"/>
    </row>
    <row r="9998" spans="22:22" x14ac:dyDescent="0.2">
      <c r="V9998" s="5"/>
    </row>
    <row r="9999" spans="22:22" x14ac:dyDescent="0.2">
      <c r="V9999" s="5"/>
    </row>
    <row r="10000" spans="22:22" x14ac:dyDescent="0.2">
      <c r="V10000" s="5"/>
    </row>
    <row r="10001" spans="22:22" x14ac:dyDescent="0.2">
      <c r="V10001" s="5"/>
    </row>
    <row r="10002" spans="22:22" x14ac:dyDescent="0.2">
      <c r="V10002" s="5"/>
    </row>
    <row r="10003" spans="22:22" x14ac:dyDescent="0.2">
      <c r="V10003" s="5"/>
    </row>
    <row r="10004" spans="22:22" x14ac:dyDescent="0.2">
      <c r="V10004" s="5"/>
    </row>
    <row r="10005" spans="22:22" x14ac:dyDescent="0.2">
      <c r="V10005" s="5"/>
    </row>
    <row r="10006" spans="22:22" x14ac:dyDescent="0.2">
      <c r="V10006" s="5"/>
    </row>
    <row r="10007" spans="22:22" x14ac:dyDescent="0.2">
      <c r="V10007" s="5"/>
    </row>
    <row r="10008" spans="22:22" x14ac:dyDescent="0.2">
      <c r="V10008" s="5"/>
    </row>
    <row r="10009" spans="22:22" x14ac:dyDescent="0.2">
      <c r="V10009" s="5"/>
    </row>
    <row r="10010" spans="22:22" x14ac:dyDescent="0.2">
      <c r="V10010" s="5"/>
    </row>
    <row r="10011" spans="22:22" x14ac:dyDescent="0.2">
      <c r="V10011" s="5"/>
    </row>
    <row r="10012" spans="22:22" x14ac:dyDescent="0.2">
      <c r="V10012" s="5"/>
    </row>
    <row r="10013" spans="22:22" x14ac:dyDescent="0.2">
      <c r="V10013" s="5"/>
    </row>
    <row r="10014" spans="22:22" x14ac:dyDescent="0.2">
      <c r="V10014" s="5"/>
    </row>
    <row r="10015" spans="22:22" x14ac:dyDescent="0.2">
      <c r="V10015" s="5"/>
    </row>
    <row r="10016" spans="22:22" x14ac:dyDescent="0.2">
      <c r="V10016" s="5"/>
    </row>
    <row r="10017" spans="22:22" x14ac:dyDescent="0.2">
      <c r="V10017" s="5"/>
    </row>
    <row r="10018" spans="22:22" x14ac:dyDescent="0.2">
      <c r="V10018" s="5"/>
    </row>
    <row r="10019" spans="22:22" x14ac:dyDescent="0.2">
      <c r="V10019" s="5"/>
    </row>
    <row r="10020" spans="22:22" x14ac:dyDescent="0.2">
      <c r="V10020" s="5"/>
    </row>
    <row r="10021" spans="22:22" x14ac:dyDescent="0.2">
      <c r="V10021" s="5"/>
    </row>
    <row r="10022" spans="22:22" x14ac:dyDescent="0.2">
      <c r="V10022" s="5"/>
    </row>
    <row r="10023" spans="22:22" x14ac:dyDescent="0.2">
      <c r="V10023" s="5"/>
    </row>
    <row r="10024" spans="22:22" x14ac:dyDescent="0.2">
      <c r="V10024" s="5"/>
    </row>
    <row r="10025" spans="22:22" x14ac:dyDescent="0.2">
      <c r="V10025" s="5"/>
    </row>
    <row r="10026" spans="22:22" x14ac:dyDescent="0.2">
      <c r="V10026" s="5"/>
    </row>
    <row r="10027" spans="22:22" x14ac:dyDescent="0.2">
      <c r="V10027" s="5"/>
    </row>
    <row r="10028" spans="22:22" x14ac:dyDescent="0.2">
      <c r="V10028" s="5"/>
    </row>
    <row r="10029" spans="22:22" x14ac:dyDescent="0.2">
      <c r="V10029" s="5"/>
    </row>
    <row r="10030" spans="22:22" x14ac:dyDescent="0.2">
      <c r="V10030" s="5"/>
    </row>
    <row r="10031" spans="22:22" x14ac:dyDescent="0.2">
      <c r="V10031" s="5"/>
    </row>
    <row r="10032" spans="22:22" x14ac:dyDescent="0.2">
      <c r="V10032" s="5"/>
    </row>
    <row r="10033" spans="22:22" x14ac:dyDescent="0.2">
      <c r="V10033" s="5"/>
    </row>
    <row r="10034" spans="22:22" x14ac:dyDescent="0.2">
      <c r="V10034" s="5"/>
    </row>
    <row r="10035" spans="22:22" x14ac:dyDescent="0.2">
      <c r="V10035" s="5"/>
    </row>
    <row r="10036" spans="22:22" x14ac:dyDescent="0.2">
      <c r="V10036" s="5"/>
    </row>
    <row r="10037" spans="22:22" x14ac:dyDescent="0.2">
      <c r="V10037" s="5"/>
    </row>
    <row r="10038" spans="22:22" x14ac:dyDescent="0.2">
      <c r="V10038" s="5"/>
    </row>
    <row r="10039" spans="22:22" x14ac:dyDescent="0.2">
      <c r="V10039" s="5"/>
    </row>
    <row r="10040" spans="22:22" x14ac:dyDescent="0.2">
      <c r="V10040" s="5"/>
    </row>
    <row r="10041" spans="22:22" x14ac:dyDescent="0.2">
      <c r="V10041" s="5"/>
    </row>
    <row r="10042" spans="22:22" x14ac:dyDescent="0.2">
      <c r="V10042" s="5"/>
    </row>
    <row r="10043" spans="22:22" x14ac:dyDescent="0.2">
      <c r="V10043" s="5"/>
    </row>
    <row r="10044" spans="22:22" x14ac:dyDescent="0.2">
      <c r="V10044" s="5"/>
    </row>
    <row r="10045" spans="22:22" x14ac:dyDescent="0.2">
      <c r="V10045" s="5"/>
    </row>
    <row r="10046" spans="22:22" x14ac:dyDescent="0.2">
      <c r="V10046" s="5"/>
    </row>
    <row r="10047" spans="22:22" x14ac:dyDescent="0.2">
      <c r="V10047" s="5"/>
    </row>
    <row r="10048" spans="22:22" x14ac:dyDescent="0.2">
      <c r="V10048" s="5"/>
    </row>
    <row r="10049" spans="22:22" x14ac:dyDescent="0.2">
      <c r="V10049" s="5"/>
    </row>
    <row r="10050" spans="22:22" x14ac:dyDescent="0.2">
      <c r="V10050" s="5"/>
    </row>
    <row r="10051" spans="22:22" x14ac:dyDescent="0.2">
      <c r="V10051" s="5"/>
    </row>
    <row r="10052" spans="22:22" x14ac:dyDescent="0.2">
      <c r="V10052" s="5"/>
    </row>
    <row r="10053" spans="22:22" x14ac:dyDescent="0.2">
      <c r="V10053" s="5"/>
    </row>
    <row r="10054" spans="22:22" x14ac:dyDescent="0.2">
      <c r="V10054" s="5"/>
    </row>
    <row r="10055" spans="22:22" x14ac:dyDescent="0.2">
      <c r="V10055" s="5"/>
    </row>
    <row r="10056" spans="22:22" x14ac:dyDescent="0.2">
      <c r="V10056" s="5"/>
    </row>
    <row r="10057" spans="22:22" x14ac:dyDescent="0.2">
      <c r="V10057" s="5"/>
    </row>
    <row r="10058" spans="22:22" x14ac:dyDescent="0.2">
      <c r="V10058" s="5"/>
    </row>
    <row r="10059" spans="22:22" x14ac:dyDescent="0.2">
      <c r="V10059" s="5"/>
    </row>
    <row r="10060" spans="22:22" x14ac:dyDescent="0.2">
      <c r="V10060" s="5"/>
    </row>
    <row r="10061" spans="22:22" x14ac:dyDescent="0.2">
      <c r="V10061" s="5"/>
    </row>
    <row r="10062" spans="22:22" x14ac:dyDescent="0.2">
      <c r="V10062" s="5"/>
    </row>
    <row r="10063" spans="22:22" x14ac:dyDescent="0.2">
      <c r="V10063" s="5"/>
    </row>
    <row r="10064" spans="22:22" x14ac:dyDescent="0.2">
      <c r="V10064" s="5"/>
    </row>
    <row r="10065" spans="22:22" x14ac:dyDescent="0.2">
      <c r="V10065" s="5"/>
    </row>
    <row r="10066" spans="22:22" x14ac:dyDescent="0.2">
      <c r="V10066" s="5"/>
    </row>
    <row r="10067" spans="22:22" x14ac:dyDescent="0.2">
      <c r="V10067" s="5"/>
    </row>
    <row r="10068" spans="22:22" x14ac:dyDescent="0.2">
      <c r="V10068" s="5"/>
    </row>
    <row r="10069" spans="22:22" x14ac:dyDescent="0.2">
      <c r="V10069" s="5"/>
    </row>
    <row r="10070" spans="22:22" x14ac:dyDescent="0.2">
      <c r="V10070" s="5"/>
    </row>
    <row r="10071" spans="22:22" x14ac:dyDescent="0.2">
      <c r="V10071" s="5"/>
    </row>
    <row r="10072" spans="22:22" x14ac:dyDescent="0.2">
      <c r="V10072" s="5"/>
    </row>
    <row r="10073" spans="22:22" x14ac:dyDescent="0.2">
      <c r="V10073" s="5"/>
    </row>
    <row r="10074" spans="22:22" x14ac:dyDescent="0.2">
      <c r="V10074" s="5"/>
    </row>
    <row r="10075" spans="22:22" x14ac:dyDescent="0.2">
      <c r="V10075" s="5"/>
    </row>
    <row r="10076" spans="22:22" x14ac:dyDescent="0.2">
      <c r="V10076" s="5"/>
    </row>
    <row r="10077" spans="22:22" x14ac:dyDescent="0.2">
      <c r="V10077" s="5"/>
    </row>
    <row r="10078" spans="22:22" x14ac:dyDescent="0.2">
      <c r="V10078" s="5"/>
    </row>
    <row r="10079" spans="22:22" x14ac:dyDescent="0.2">
      <c r="V10079" s="5"/>
    </row>
    <row r="10080" spans="22:22" x14ac:dyDescent="0.2">
      <c r="V10080" s="5"/>
    </row>
    <row r="10081" spans="22:22" x14ac:dyDescent="0.2">
      <c r="V10081" s="5"/>
    </row>
    <row r="10082" spans="22:22" x14ac:dyDescent="0.2">
      <c r="V10082" s="5"/>
    </row>
    <row r="10083" spans="22:22" x14ac:dyDescent="0.2">
      <c r="V10083" s="5"/>
    </row>
    <row r="10084" spans="22:22" x14ac:dyDescent="0.2">
      <c r="V10084" s="5"/>
    </row>
    <row r="10085" spans="22:22" x14ac:dyDescent="0.2">
      <c r="V10085" s="5"/>
    </row>
    <row r="10086" spans="22:22" x14ac:dyDescent="0.2">
      <c r="V10086" s="5"/>
    </row>
    <row r="10087" spans="22:22" x14ac:dyDescent="0.2">
      <c r="V10087" s="5"/>
    </row>
    <row r="10088" spans="22:22" x14ac:dyDescent="0.2">
      <c r="V10088" s="5"/>
    </row>
    <row r="10089" spans="22:22" x14ac:dyDescent="0.2">
      <c r="V10089" s="5"/>
    </row>
    <row r="10090" spans="22:22" x14ac:dyDescent="0.2">
      <c r="V10090" s="5"/>
    </row>
    <row r="10091" spans="22:22" x14ac:dyDescent="0.2">
      <c r="V10091" s="5"/>
    </row>
    <row r="10092" spans="22:22" x14ac:dyDescent="0.2">
      <c r="V10092" s="5"/>
    </row>
    <row r="10093" spans="22:22" x14ac:dyDescent="0.2">
      <c r="V10093" s="5"/>
    </row>
    <row r="10094" spans="22:22" x14ac:dyDescent="0.2">
      <c r="V10094" s="5"/>
    </row>
    <row r="10095" spans="22:22" x14ac:dyDescent="0.2">
      <c r="V10095" s="5"/>
    </row>
    <row r="10096" spans="22:22" x14ac:dyDescent="0.2">
      <c r="V10096" s="5"/>
    </row>
    <row r="10097" spans="22:22" x14ac:dyDescent="0.2">
      <c r="V10097" s="5"/>
    </row>
    <row r="10098" spans="22:22" x14ac:dyDescent="0.2">
      <c r="V10098" s="5"/>
    </row>
    <row r="10099" spans="22:22" x14ac:dyDescent="0.2">
      <c r="V10099" s="5"/>
    </row>
    <row r="10100" spans="22:22" x14ac:dyDescent="0.2">
      <c r="V10100" s="5"/>
    </row>
    <row r="10101" spans="22:22" x14ac:dyDescent="0.2">
      <c r="V10101" s="5"/>
    </row>
    <row r="10102" spans="22:22" x14ac:dyDescent="0.2">
      <c r="V10102" s="5"/>
    </row>
    <row r="10103" spans="22:22" x14ac:dyDescent="0.2">
      <c r="V10103" s="5"/>
    </row>
    <row r="10104" spans="22:22" x14ac:dyDescent="0.2">
      <c r="V10104" s="5"/>
    </row>
    <row r="10105" spans="22:22" x14ac:dyDescent="0.2">
      <c r="V10105" s="5"/>
    </row>
    <row r="10106" spans="22:22" x14ac:dyDescent="0.2">
      <c r="V10106" s="5"/>
    </row>
    <row r="10107" spans="22:22" x14ac:dyDescent="0.2">
      <c r="V10107" s="5"/>
    </row>
    <row r="10108" spans="22:22" x14ac:dyDescent="0.2">
      <c r="V10108" s="5"/>
    </row>
    <row r="10109" spans="22:22" x14ac:dyDescent="0.2">
      <c r="V10109" s="5"/>
    </row>
    <row r="10110" spans="22:22" x14ac:dyDescent="0.2">
      <c r="V10110" s="5"/>
    </row>
    <row r="10111" spans="22:22" x14ac:dyDescent="0.2">
      <c r="V10111" s="5"/>
    </row>
    <row r="10112" spans="22:22" x14ac:dyDescent="0.2">
      <c r="V10112" s="5"/>
    </row>
    <row r="10113" spans="22:22" x14ac:dyDescent="0.2">
      <c r="V10113" s="5"/>
    </row>
    <row r="10114" spans="22:22" x14ac:dyDescent="0.2">
      <c r="V10114" s="5"/>
    </row>
    <row r="10115" spans="22:22" x14ac:dyDescent="0.2">
      <c r="V10115" s="5"/>
    </row>
    <row r="10116" spans="22:22" x14ac:dyDescent="0.2">
      <c r="V10116" s="5"/>
    </row>
    <row r="10117" spans="22:22" x14ac:dyDescent="0.2">
      <c r="V10117" s="5"/>
    </row>
    <row r="10118" spans="22:22" x14ac:dyDescent="0.2">
      <c r="V10118" s="5"/>
    </row>
    <row r="10119" spans="22:22" x14ac:dyDescent="0.2">
      <c r="V10119" s="5"/>
    </row>
    <row r="10120" spans="22:22" x14ac:dyDescent="0.2">
      <c r="V10120" s="5"/>
    </row>
    <row r="10121" spans="22:22" x14ac:dyDescent="0.2">
      <c r="V10121" s="5"/>
    </row>
    <row r="10122" spans="22:22" x14ac:dyDescent="0.2">
      <c r="V10122" s="5"/>
    </row>
    <row r="10123" spans="22:22" x14ac:dyDescent="0.2">
      <c r="V10123" s="5"/>
    </row>
    <row r="10124" spans="22:22" x14ac:dyDescent="0.2">
      <c r="V10124" s="5"/>
    </row>
    <row r="10125" spans="22:22" x14ac:dyDescent="0.2">
      <c r="V10125" s="5"/>
    </row>
    <row r="10126" spans="22:22" x14ac:dyDescent="0.2">
      <c r="V10126" s="5"/>
    </row>
    <row r="10127" spans="22:22" x14ac:dyDescent="0.2">
      <c r="V10127" s="5"/>
    </row>
    <row r="10128" spans="22:22" x14ac:dyDescent="0.2">
      <c r="V10128" s="5"/>
    </row>
    <row r="10129" spans="22:22" x14ac:dyDescent="0.2">
      <c r="V10129" s="5"/>
    </row>
    <row r="10130" spans="22:22" x14ac:dyDescent="0.2">
      <c r="V10130" s="5"/>
    </row>
    <row r="10131" spans="22:22" x14ac:dyDescent="0.2">
      <c r="V10131" s="5"/>
    </row>
    <row r="10132" spans="22:22" x14ac:dyDescent="0.2">
      <c r="V10132" s="5"/>
    </row>
    <row r="10133" spans="22:22" x14ac:dyDescent="0.2">
      <c r="V10133" s="5"/>
    </row>
    <row r="10134" spans="22:22" x14ac:dyDescent="0.2">
      <c r="V10134" s="5"/>
    </row>
    <row r="10135" spans="22:22" x14ac:dyDescent="0.2">
      <c r="V10135" s="5"/>
    </row>
    <row r="10136" spans="22:22" x14ac:dyDescent="0.2">
      <c r="V10136" s="5"/>
    </row>
    <row r="10137" spans="22:22" x14ac:dyDescent="0.2">
      <c r="V10137" s="5"/>
    </row>
    <row r="10138" spans="22:22" x14ac:dyDescent="0.2">
      <c r="V10138" s="5"/>
    </row>
    <row r="10139" spans="22:22" x14ac:dyDescent="0.2">
      <c r="V10139" s="5"/>
    </row>
    <row r="10140" spans="22:22" x14ac:dyDescent="0.2">
      <c r="V10140" s="5"/>
    </row>
    <row r="10141" spans="22:22" x14ac:dyDescent="0.2">
      <c r="V10141" s="5"/>
    </row>
    <row r="10142" spans="22:22" x14ac:dyDescent="0.2">
      <c r="V10142" s="5"/>
    </row>
    <row r="10143" spans="22:22" x14ac:dyDescent="0.2">
      <c r="V10143" s="5"/>
    </row>
    <row r="10144" spans="22:22" x14ac:dyDescent="0.2">
      <c r="V10144" s="5"/>
    </row>
    <row r="10145" spans="22:22" x14ac:dyDescent="0.2">
      <c r="V10145" s="5"/>
    </row>
    <row r="10146" spans="22:22" x14ac:dyDescent="0.2">
      <c r="V10146" s="5"/>
    </row>
    <row r="10147" spans="22:22" x14ac:dyDescent="0.2">
      <c r="V10147" s="5"/>
    </row>
    <row r="10148" spans="22:22" x14ac:dyDescent="0.2">
      <c r="V10148" s="5"/>
    </row>
    <row r="10149" spans="22:22" x14ac:dyDescent="0.2">
      <c r="V10149" s="5"/>
    </row>
    <row r="10150" spans="22:22" x14ac:dyDescent="0.2">
      <c r="V10150" s="5"/>
    </row>
    <row r="10151" spans="22:22" x14ac:dyDescent="0.2">
      <c r="V10151" s="5"/>
    </row>
    <row r="10152" spans="22:22" x14ac:dyDescent="0.2">
      <c r="V10152" s="5"/>
    </row>
    <row r="10153" spans="22:22" x14ac:dyDescent="0.2">
      <c r="V10153" s="5"/>
    </row>
    <row r="10154" spans="22:22" x14ac:dyDescent="0.2">
      <c r="V10154" s="5"/>
    </row>
    <row r="10155" spans="22:22" x14ac:dyDescent="0.2">
      <c r="V10155" s="5"/>
    </row>
    <row r="10156" spans="22:22" x14ac:dyDescent="0.2">
      <c r="V10156" s="5"/>
    </row>
    <row r="10157" spans="22:22" x14ac:dyDescent="0.2">
      <c r="V10157" s="5"/>
    </row>
    <row r="10158" spans="22:22" x14ac:dyDescent="0.2">
      <c r="V10158" s="5"/>
    </row>
    <row r="10159" spans="22:22" x14ac:dyDescent="0.2">
      <c r="V10159" s="5"/>
    </row>
    <row r="10160" spans="22:22" x14ac:dyDescent="0.2">
      <c r="V10160" s="5"/>
    </row>
    <row r="10161" spans="22:22" x14ac:dyDescent="0.2">
      <c r="V10161" s="5"/>
    </row>
    <row r="10162" spans="22:22" x14ac:dyDescent="0.2">
      <c r="V10162" s="5"/>
    </row>
    <row r="10163" spans="22:22" x14ac:dyDescent="0.2">
      <c r="V10163" s="5"/>
    </row>
    <row r="10164" spans="22:22" x14ac:dyDescent="0.2">
      <c r="V10164" s="5"/>
    </row>
    <row r="10165" spans="22:22" x14ac:dyDescent="0.2">
      <c r="V10165" s="5"/>
    </row>
    <row r="10166" spans="22:22" x14ac:dyDescent="0.2">
      <c r="V10166" s="5"/>
    </row>
    <row r="10167" spans="22:22" x14ac:dyDescent="0.2">
      <c r="V10167" s="5"/>
    </row>
    <row r="10168" spans="22:22" x14ac:dyDescent="0.2">
      <c r="V10168" s="5"/>
    </row>
    <row r="10169" spans="22:22" x14ac:dyDescent="0.2">
      <c r="V10169" s="5"/>
    </row>
    <row r="10170" spans="22:22" x14ac:dyDescent="0.2">
      <c r="V10170" s="5"/>
    </row>
    <row r="10171" spans="22:22" x14ac:dyDescent="0.2">
      <c r="V10171" s="5"/>
    </row>
    <row r="10172" spans="22:22" x14ac:dyDescent="0.2">
      <c r="V10172" s="5"/>
    </row>
    <row r="10173" spans="22:22" x14ac:dyDescent="0.2">
      <c r="V10173" s="5"/>
    </row>
    <row r="10174" spans="22:22" x14ac:dyDescent="0.2">
      <c r="V10174" s="5"/>
    </row>
    <row r="10175" spans="22:22" x14ac:dyDescent="0.2">
      <c r="V10175" s="5"/>
    </row>
    <row r="10176" spans="22:22" x14ac:dyDescent="0.2">
      <c r="V10176" s="5"/>
    </row>
    <row r="10177" spans="22:22" x14ac:dyDescent="0.2">
      <c r="V10177" s="5"/>
    </row>
    <row r="10178" spans="22:22" x14ac:dyDescent="0.2">
      <c r="V10178" s="5"/>
    </row>
    <row r="10179" spans="22:22" x14ac:dyDescent="0.2">
      <c r="V10179" s="5"/>
    </row>
    <row r="10180" spans="22:22" x14ac:dyDescent="0.2">
      <c r="V10180" s="5"/>
    </row>
    <row r="10181" spans="22:22" x14ac:dyDescent="0.2">
      <c r="V10181" s="5"/>
    </row>
    <row r="10182" spans="22:22" x14ac:dyDescent="0.2">
      <c r="V10182" s="5"/>
    </row>
    <row r="10183" spans="22:22" x14ac:dyDescent="0.2">
      <c r="V10183" s="5"/>
    </row>
    <row r="10184" spans="22:22" x14ac:dyDescent="0.2">
      <c r="V10184" s="5"/>
    </row>
    <row r="10185" spans="22:22" x14ac:dyDescent="0.2">
      <c r="V10185" s="5"/>
    </row>
    <row r="10186" spans="22:22" x14ac:dyDescent="0.2">
      <c r="V10186" s="5"/>
    </row>
    <row r="10187" spans="22:22" x14ac:dyDescent="0.2">
      <c r="V10187" s="5"/>
    </row>
    <row r="10188" spans="22:22" x14ac:dyDescent="0.2">
      <c r="V10188" s="5"/>
    </row>
    <row r="10189" spans="22:22" x14ac:dyDescent="0.2">
      <c r="V10189" s="5"/>
    </row>
    <row r="10190" spans="22:22" x14ac:dyDescent="0.2">
      <c r="V10190" s="5"/>
    </row>
    <row r="10191" spans="22:22" x14ac:dyDescent="0.2">
      <c r="V10191" s="5"/>
    </row>
    <row r="10192" spans="22:22" x14ac:dyDescent="0.2">
      <c r="V10192" s="5"/>
    </row>
    <row r="10193" spans="22:22" x14ac:dyDescent="0.2">
      <c r="V10193" s="5"/>
    </row>
    <row r="10194" spans="22:22" x14ac:dyDescent="0.2">
      <c r="V10194" s="5"/>
    </row>
    <row r="10195" spans="22:22" x14ac:dyDescent="0.2">
      <c r="V10195" s="5"/>
    </row>
    <row r="10196" spans="22:22" x14ac:dyDescent="0.2">
      <c r="V10196" s="5"/>
    </row>
    <row r="10197" spans="22:22" x14ac:dyDescent="0.2">
      <c r="V10197" s="5"/>
    </row>
    <row r="10198" spans="22:22" x14ac:dyDescent="0.2">
      <c r="V10198" s="5"/>
    </row>
    <row r="10199" spans="22:22" x14ac:dyDescent="0.2">
      <c r="V10199" s="5"/>
    </row>
    <row r="10200" spans="22:22" x14ac:dyDescent="0.2">
      <c r="V10200" s="5"/>
    </row>
    <row r="10201" spans="22:22" x14ac:dyDescent="0.2">
      <c r="V10201" s="5"/>
    </row>
    <row r="10202" spans="22:22" x14ac:dyDescent="0.2">
      <c r="V10202" s="5"/>
    </row>
    <row r="10203" spans="22:22" x14ac:dyDescent="0.2">
      <c r="V10203" s="5"/>
    </row>
    <row r="10204" spans="22:22" x14ac:dyDescent="0.2">
      <c r="V10204" s="5"/>
    </row>
    <row r="10205" spans="22:22" x14ac:dyDescent="0.2">
      <c r="V10205" s="5"/>
    </row>
    <row r="10206" spans="22:22" x14ac:dyDescent="0.2">
      <c r="V10206" s="5"/>
    </row>
    <row r="10207" spans="22:22" x14ac:dyDescent="0.2">
      <c r="V10207" s="5"/>
    </row>
    <row r="10208" spans="22:22" x14ac:dyDescent="0.2">
      <c r="V10208" s="5"/>
    </row>
    <row r="10209" spans="22:22" x14ac:dyDescent="0.2">
      <c r="V10209" s="5"/>
    </row>
    <row r="10210" spans="22:22" x14ac:dyDescent="0.2">
      <c r="V10210" s="5"/>
    </row>
    <row r="10211" spans="22:22" x14ac:dyDescent="0.2">
      <c r="V10211" s="5"/>
    </row>
    <row r="10212" spans="22:22" x14ac:dyDescent="0.2">
      <c r="V10212" s="5"/>
    </row>
    <row r="10213" spans="22:22" x14ac:dyDescent="0.2">
      <c r="V10213" s="5"/>
    </row>
    <row r="10214" spans="22:22" x14ac:dyDescent="0.2">
      <c r="V10214" s="5"/>
    </row>
    <row r="10215" spans="22:22" x14ac:dyDescent="0.2">
      <c r="V10215" s="5"/>
    </row>
    <row r="10216" spans="22:22" x14ac:dyDescent="0.2">
      <c r="V10216" s="5"/>
    </row>
    <row r="10217" spans="22:22" x14ac:dyDescent="0.2">
      <c r="V10217" s="5"/>
    </row>
    <row r="10218" spans="22:22" x14ac:dyDescent="0.2">
      <c r="V10218" s="5"/>
    </row>
    <row r="10219" spans="22:22" x14ac:dyDescent="0.2">
      <c r="V10219" s="5"/>
    </row>
    <row r="10220" spans="22:22" x14ac:dyDescent="0.2">
      <c r="V10220" s="5"/>
    </row>
    <row r="10221" spans="22:22" x14ac:dyDescent="0.2">
      <c r="V10221" s="5"/>
    </row>
    <row r="10222" spans="22:22" x14ac:dyDescent="0.2">
      <c r="V10222" s="5"/>
    </row>
    <row r="10223" spans="22:22" x14ac:dyDescent="0.2">
      <c r="V10223" s="5"/>
    </row>
    <row r="10224" spans="22:22" x14ac:dyDescent="0.2">
      <c r="V10224" s="5"/>
    </row>
    <row r="10225" spans="22:22" x14ac:dyDescent="0.2">
      <c r="V10225" s="5"/>
    </row>
    <row r="10226" spans="22:22" x14ac:dyDescent="0.2">
      <c r="V10226" s="5"/>
    </row>
    <row r="10227" spans="22:22" x14ac:dyDescent="0.2">
      <c r="V10227" s="5"/>
    </row>
    <row r="10228" spans="22:22" x14ac:dyDescent="0.2">
      <c r="V10228" s="5"/>
    </row>
    <row r="10229" spans="22:22" x14ac:dyDescent="0.2">
      <c r="V10229" s="5"/>
    </row>
    <row r="10230" spans="22:22" x14ac:dyDescent="0.2">
      <c r="V10230" s="5"/>
    </row>
    <row r="10231" spans="22:22" x14ac:dyDescent="0.2">
      <c r="V10231" s="5"/>
    </row>
    <row r="10232" spans="22:22" x14ac:dyDescent="0.2">
      <c r="V10232" s="5"/>
    </row>
    <row r="10233" spans="22:22" x14ac:dyDescent="0.2">
      <c r="V10233" s="5"/>
    </row>
    <row r="10234" spans="22:22" x14ac:dyDescent="0.2">
      <c r="V10234" s="5"/>
    </row>
    <row r="10235" spans="22:22" x14ac:dyDescent="0.2">
      <c r="V10235" s="5"/>
    </row>
    <row r="10236" spans="22:22" x14ac:dyDescent="0.2">
      <c r="V10236" s="5"/>
    </row>
    <row r="10237" spans="22:22" x14ac:dyDescent="0.2">
      <c r="V10237" s="5"/>
    </row>
    <row r="10238" spans="22:22" x14ac:dyDescent="0.2">
      <c r="V10238" s="5"/>
    </row>
    <row r="10239" spans="22:22" x14ac:dyDescent="0.2">
      <c r="V10239" s="5"/>
    </row>
    <row r="10240" spans="22:22" x14ac:dyDescent="0.2">
      <c r="V10240" s="5"/>
    </row>
    <row r="10241" spans="22:22" x14ac:dyDescent="0.2">
      <c r="V10241" s="5"/>
    </row>
    <row r="10242" spans="22:22" x14ac:dyDescent="0.2">
      <c r="V10242" s="5"/>
    </row>
    <row r="10243" spans="22:22" x14ac:dyDescent="0.2">
      <c r="V10243" s="5"/>
    </row>
    <row r="10244" spans="22:22" x14ac:dyDescent="0.2">
      <c r="V10244" s="5"/>
    </row>
    <row r="10245" spans="22:22" x14ac:dyDescent="0.2">
      <c r="V10245" s="5"/>
    </row>
    <row r="10246" spans="22:22" x14ac:dyDescent="0.2">
      <c r="V10246" s="5"/>
    </row>
    <row r="10247" spans="22:22" x14ac:dyDescent="0.2">
      <c r="V10247" s="5"/>
    </row>
    <row r="10248" spans="22:22" x14ac:dyDescent="0.2">
      <c r="V10248" s="5"/>
    </row>
    <row r="10249" spans="22:22" x14ac:dyDescent="0.2">
      <c r="V10249" s="5"/>
    </row>
    <row r="10250" spans="22:22" x14ac:dyDescent="0.2">
      <c r="V10250" s="5"/>
    </row>
    <row r="10251" spans="22:22" x14ac:dyDescent="0.2">
      <c r="V10251" s="5"/>
    </row>
    <row r="10252" spans="22:22" x14ac:dyDescent="0.2">
      <c r="V10252" s="5"/>
    </row>
    <row r="10253" spans="22:22" x14ac:dyDescent="0.2">
      <c r="V10253" s="5"/>
    </row>
    <row r="10254" spans="22:22" x14ac:dyDescent="0.2">
      <c r="V10254" s="5"/>
    </row>
    <row r="10255" spans="22:22" x14ac:dyDescent="0.2">
      <c r="V10255" s="5"/>
    </row>
    <row r="10256" spans="22:22" x14ac:dyDescent="0.2">
      <c r="V10256" s="5"/>
    </row>
    <row r="10257" spans="22:22" x14ac:dyDescent="0.2">
      <c r="V10257" s="5"/>
    </row>
    <row r="10258" spans="22:22" x14ac:dyDescent="0.2">
      <c r="V10258" s="5"/>
    </row>
    <row r="10259" spans="22:22" x14ac:dyDescent="0.2">
      <c r="V10259" s="5"/>
    </row>
    <row r="10260" spans="22:22" x14ac:dyDescent="0.2">
      <c r="V10260" s="5"/>
    </row>
    <row r="10261" spans="22:22" x14ac:dyDescent="0.2">
      <c r="V10261" s="5"/>
    </row>
    <row r="10262" spans="22:22" x14ac:dyDescent="0.2">
      <c r="V10262" s="5"/>
    </row>
    <row r="10263" spans="22:22" x14ac:dyDescent="0.2">
      <c r="V10263" s="5"/>
    </row>
    <row r="10264" spans="22:22" x14ac:dyDescent="0.2">
      <c r="V10264" s="5"/>
    </row>
    <row r="10265" spans="22:22" x14ac:dyDescent="0.2">
      <c r="V10265" s="5"/>
    </row>
    <row r="10266" spans="22:22" x14ac:dyDescent="0.2">
      <c r="V10266" s="5"/>
    </row>
    <row r="10267" spans="22:22" x14ac:dyDescent="0.2">
      <c r="V10267" s="5"/>
    </row>
    <row r="10268" spans="22:22" x14ac:dyDescent="0.2">
      <c r="V10268" s="5"/>
    </row>
    <row r="10269" spans="22:22" x14ac:dyDescent="0.2">
      <c r="V10269" s="5"/>
    </row>
    <row r="10270" spans="22:22" x14ac:dyDescent="0.2">
      <c r="V10270" s="5"/>
    </row>
    <row r="10271" spans="22:22" x14ac:dyDescent="0.2">
      <c r="V10271" s="5"/>
    </row>
    <row r="10272" spans="22:22" x14ac:dyDescent="0.2">
      <c r="V10272" s="5"/>
    </row>
    <row r="10273" spans="22:22" x14ac:dyDescent="0.2">
      <c r="V10273" s="5"/>
    </row>
    <row r="10274" spans="22:22" x14ac:dyDescent="0.2">
      <c r="V10274" s="5"/>
    </row>
    <row r="10275" spans="22:22" x14ac:dyDescent="0.2">
      <c r="V10275" s="5"/>
    </row>
    <row r="10276" spans="22:22" x14ac:dyDescent="0.2">
      <c r="V10276" s="5"/>
    </row>
    <row r="10277" spans="22:22" x14ac:dyDescent="0.2">
      <c r="V10277" s="5"/>
    </row>
    <row r="10278" spans="22:22" x14ac:dyDescent="0.2">
      <c r="V10278" s="5"/>
    </row>
    <row r="10279" spans="22:22" x14ac:dyDescent="0.2">
      <c r="V10279" s="5"/>
    </row>
    <row r="10280" spans="22:22" x14ac:dyDescent="0.2">
      <c r="V10280" s="5"/>
    </row>
    <row r="10281" spans="22:22" x14ac:dyDescent="0.2">
      <c r="V10281" s="5"/>
    </row>
    <row r="10282" spans="22:22" x14ac:dyDescent="0.2">
      <c r="V10282" s="5"/>
    </row>
    <row r="10283" spans="22:22" x14ac:dyDescent="0.2">
      <c r="V10283" s="5"/>
    </row>
    <row r="10284" spans="22:22" x14ac:dyDescent="0.2">
      <c r="V10284" s="5"/>
    </row>
    <row r="10285" spans="22:22" x14ac:dyDescent="0.2">
      <c r="V10285" s="5"/>
    </row>
    <row r="10286" spans="22:22" x14ac:dyDescent="0.2">
      <c r="V10286" s="5"/>
    </row>
    <row r="10287" spans="22:22" x14ac:dyDescent="0.2">
      <c r="V10287" s="5"/>
    </row>
    <row r="10288" spans="22:22" x14ac:dyDescent="0.2">
      <c r="V10288" s="5"/>
    </row>
    <row r="10289" spans="22:22" x14ac:dyDescent="0.2">
      <c r="V10289" s="5"/>
    </row>
    <row r="10290" spans="22:22" x14ac:dyDescent="0.2">
      <c r="V10290" s="5"/>
    </row>
    <row r="10291" spans="22:22" x14ac:dyDescent="0.2">
      <c r="V10291" s="5"/>
    </row>
    <row r="10292" spans="22:22" x14ac:dyDescent="0.2">
      <c r="V10292" s="5"/>
    </row>
    <row r="10293" spans="22:22" x14ac:dyDescent="0.2">
      <c r="V10293" s="5"/>
    </row>
    <row r="10294" spans="22:22" x14ac:dyDescent="0.2">
      <c r="V10294" s="5"/>
    </row>
    <row r="10295" spans="22:22" x14ac:dyDescent="0.2">
      <c r="V10295" s="5"/>
    </row>
    <row r="10296" spans="22:22" x14ac:dyDescent="0.2">
      <c r="V10296" s="5"/>
    </row>
    <row r="10297" spans="22:22" x14ac:dyDescent="0.2">
      <c r="V10297" s="5"/>
    </row>
    <row r="10298" spans="22:22" x14ac:dyDescent="0.2">
      <c r="V10298" s="5"/>
    </row>
    <row r="10299" spans="22:22" x14ac:dyDescent="0.2">
      <c r="V10299" s="5"/>
    </row>
    <row r="10300" spans="22:22" x14ac:dyDescent="0.2">
      <c r="V10300" s="5"/>
    </row>
    <row r="10301" spans="22:22" x14ac:dyDescent="0.2">
      <c r="V10301" s="5"/>
    </row>
    <row r="10302" spans="22:22" x14ac:dyDescent="0.2">
      <c r="V10302" s="5"/>
    </row>
    <row r="10303" spans="22:22" x14ac:dyDescent="0.2">
      <c r="V10303" s="5"/>
    </row>
    <row r="10304" spans="22:22" x14ac:dyDescent="0.2">
      <c r="V10304" s="5"/>
    </row>
    <row r="10305" spans="22:22" x14ac:dyDescent="0.2">
      <c r="V10305" s="5"/>
    </row>
    <row r="10306" spans="22:22" x14ac:dyDescent="0.2">
      <c r="V10306" s="5"/>
    </row>
    <row r="10307" spans="22:22" x14ac:dyDescent="0.2">
      <c r="V10307" s="5"/>
    </row>
    <row r="10308" spans="22:22" x14ac:dyDescent="0.2">
      <c r="V10308" s="5"/>
    </row>
    <row r="10309" spans="22:22" x14ac:dyDescent="0.2">
      <c r="V10309" s="5"/>
    </row>
    <row r="10310" spans="22:22" x14ac:dyDescent="0.2">
      <c r="V10310" s="5"/>
    </row>
    <row r="10311" spans="22:22" x14ac:dyDescent="0.2">
      <c r="V10311" s="5"/>
    </row>
    <row r="10312" spans="22:22" x14ac:dyDescent="0.2">
      <c r="V10312" s="5"/>
    </row>
    <row r="10313" spans="22:22" x14ac:dyDescent="0.2">
      <c r="V10313" s="5"/>
    </row>
    <row r="10314" spans="22:22" x14ac:dyDescent="0.2">
      <c r="V10314" s="5"/>
    </row>
    <row r="10315" spans="22:22" x14ac:dyDescent="0.2">
      <c r="V10315" s="5"/>
    </row>
    <row r="10316" spans="22:22" x14ac:dyDescent="0.2">
      <c r="V10316" s="5"/>
    </row>
    <row r="10317" spans="22:22" x14ac:dyDescent="0.2">
      <c r="V10317" s="5"/>
    </row>
    <row r="10318" spans="22:22" x14ac:dyDescent="0.2">
      <c r="V10318" s="5"/>
    </row>
    <row r="10319" spans="22:22" x14ac:dyDescent="0.2">
      <c r="V10319" s="5"/>
    </row>
    <row r="10320" spans="22:22" x14ac:dyDescent="0.2">
      <c r="V10320" s="5"/>
    </row>
    <row r="10321" spans="22:22" x14ac:dyDescent="0.2">
      <c r="V10321" s="5"/>
    </row>
    <row r="10322" spans="22:22" x14ac:dyDescent="0.2">
      <c r="V10322" s="5"/>
    </row>
    <row r="10323" spans="22:22" x14ac:dyDescent="0.2">
      <c r="V10323" s="5"/>
    </row>
    <row r="10324" spans="22:22" x14ac:dyDescent="0.2">
      <c r="V10324" s="5"/>
    </row>
    <row r="10325" spans="22:22" x14ac:dyDescent="0.2">
      <c r="V10325" s="5"/>
    </row>
    <row r="10326" spans="22:22" x14ac:dyDescent="0.2">
      <c r="V10326" s="5"/>
    </row>
    <row r="10327" spans="22:22" x14ac:dyDescent="0.2">
      <c r="V10327" s="5"/>
    </row>
    <row r="10328" spans="22:22" x14ac:dyDescent="0.2">
      <c r="V10328" s="5"/>
    </row>
    <row r="10329" spans="22:22" x14ac:dyDescent="0.2">
      <c r="V10329" s="5"/>
    </row>
    <row r="10330" spans="22:22" x14ac:dyDescent="0.2">
      <c r="V10330" s="5"/>
    </row>
    <row r="10331" spans="22:22" x14ac:dyDescent="0.2">
      <c r="V10331" s="5"/>
    </row>
    <row r="10332" spans="22:22" x14ac:dyDescent="0.2">
      <c r="V10332" s="5"/>
    </row>
    <row r="10333" spans="22:22" x14ac:dyDescent="0.2">
      <c r="V10333" s="5"/>
    </row>
    <row r="10334" spans="22:22" x14ac:dyDescent="0.2">
      <c r="V10334" s="5"/>
    </row>
    <row r="10335" spans="22:22" x14ac:dyDescent="0.2">
      <c r="V10335" s="5"/>
    </row>
    <row r="10336" spans="22:22" x14ac:dyDescent="0.2">
      <c r="V10336" s="5"/>
    </row>
    <row r="10337" spans="22:22" x14ac:dyDescent="0.2">
      <c r="V10337" s="5"/>
    </row>
    <row r="10338" spans="22:22" x14ac:dyDescent="0.2">
      <c r="V10338" s="5"/>
    </row>
    <row r="10339" spans="22:22" x14ac:dyDescent="0.2">
      <c r="V10339" s="5"/>
    </row>
    <row r="10340" spans="22:22" x14ac:dyDescent="0.2">
      <c r="V10340" s="5"/>
    </row>
    <row r="10341" spans="22:22" x14ac:dyDescent="0.2">
      <c r="V10341" s="5"/>
    </row>
    <row r="10342" spans="22:22" x14ac:dyDescent="0.2">
      <c r="V10342" s="5"/>
    </row>
    <row r="10343" spans="22:22" x14ac:dyDescent="0.2">
      <c r="V10343" s="5"/>
    </row>
    <row r="10344" spans="22:22" x14ac:dyDescent="0.2">
      <c r="V10344" s="5"/>
    </row>
    <row r="10345" spans="22:22" x14ac:dyDescent="0.2">
      <c r="V10345" s="5"/>
    </row>
    <row r="10346" spans="22:22" x14ac:dyDescent="0.2">
      <c r="V10346" s="5"/>
    </row>
    <row r="10347" spans="22:22" x14ac:dyDescent="0.2">
      <c r="V10347" s="5"/>
    </row>
    <row r="10348" spans="22:22" x14ac:dyDescent="0.2">
      <c r="V10348" s="5"/>
    </row>
    <row r="10349" spans="22:22" x14ac:dyDescent="0.2">
      <c r="V10349" s="5"/>
    </row>
    <row r="10350" spans="22:22" x14ac:dyDescent="0.2">
      <c r="V10350" s="5"/>
    </row>
    <row r="10351" spans="22:22" x14ac:dyDescent="0.2">
      <c r="V10351" s="5"/>
    </row>
    <row r="10352" spans="22:22" x14ac:dyDescent="0.2">
      <c r="V10352" s="5"/>
    </row>
    <row r="10353" spans="22:22" x14ac:dyDescent="0.2">
      <c r="V10353" s="5"/>
    </row>
    <row r="10354" spans="22:22" x14ac:dyDescent="0.2">
      <c r="V10354" s="5"/>
    </row>
    <row r="10355" spans="22:22" x14ac:dyDescent="0.2">
      <c r="V10355" s="5"/>
    </row>
    <row r="10356" spans="22:22" x14ac:dyDescent="0.2">
      <c r="V10356" s="5"/>
    </row>
    <row r="10357" spans="22:22" x14ac:dyDescent="0.2">
      <c r="V10357" s="5"/>
    </row>
    <row r="10358" spans="22:22" x14ac:dyDescent="0.2">
      <c r="V10358" s="5"/>
    </row>
    <row r="10359" spans="22:22" x14ac:dyDescent="0.2">
      <c r="V10359" s="5"/>
    </row>
    <row r="10360" spans="22:22" x14ac:dyDescent="0.2">
      <c r="V10360" s="5"/>
    </row>
    <row r="10361" spans="22:22" x14ac:dyDescent="0.2">
      <c r="V10361" s="5"/>
    </row>
    <row r="10362" spans="22:22" x14ac:dyDescent="0.2">
      <c r="V10362" s="5"/>
    </row>
    <row r="10363" spans="22:22" x14ac:dyDescent="0.2">
      <c r="V10363" s="5"/>
    </row>
    <row r="10364" spans="22:22" x14ac:dyDescent="0.2">
      <c r="V10364" s="5"/>
    </row>
    <row r="10365" spans="22:22" x14ac:dyDescent="0.2">
      <c r="V10365" s="5"/>
    </row>
    <row r="10366" spans="22:22" x14ac:dyDescent="0.2">
      <c r="V10366" s="5"/>
    </row>
    <row r="10367" spans="22:22" x14ac:dyDescent="0.2">
      <c r="V10367" s="5"/>
    </row>
    <row r="10368" spans="22:22" x14ac:dyDescent="0.2">
      <c r="V10368" s="5"/>
    </row>
    <row r="10369" spans="22:22" x14ac:dyDescent="0.2">
      <c r="V10369" s="5"/>
    </row>
    <row r="10370" spans="22:22" x14ac:dyDescent="0.2">
      <c r="V10370" s="5"/>
    </row>
    <row r="10371" spans="22:22" x14ac:dyDescent="0.2">
      <c r="V10371" s="5"/>
    </row>
    <row r="10372" spans="22:22" x14ac:dyDescent="0.2">
      <c r="V10372" s="5"/>
    </row>
    <row r="10373" spans="22:22" x14ac:dyDescent="0.2">
      <c r="V10373" s="5"/>
    </row>
    <row r="10374" spans="22:22" x14ac:dyDescent="0.2">
      <c r="V10374" s="5"/>
    </row>
    <row r="10375" spans="22:22" x14ac:dyDescent="0.2">
      <c r="V10375" s="5"/>
    </row>
    <row r="10376" spans="22:22" x14ac:dyDescent="0.2">
      <c r="V10376" s="5"/>
    </row>
    <row r="10377" spans="22:22" x14ac:dyDescent="0.2">
      <c r="V10377" s="5"/>
    </row>
    <row r="10378" spans="22:22" x14ac:dyDescent="0.2">
      <c r="V10378" s="5"/>
    </row>
    <row r="10379" spans="22:22" x14ac:dyDescent="0.2">
      <c r="V10379" s="5"/>
    </row>
    <row r="10380" spans="22:22" x14ac:dyDescent="0.2">
      <c r="V10380" s="5"/>
    </row>
    <row r="10381" spans="22:22" x14ac:dyDescent="0.2">
      <c r="V10381" s="5"/>
    </row>
    <row r="10382" spans="22:22" x14ac:dyDescent="0.2">
      <c r="V10382" s="5"/>
    </row>
    <row r="10383" spans="22:22" x14ac:dyDescent="0.2">
      <c r="V10383" s="5"/>
    </row>
    <row r="10384" spans="22:22" x14ac:dyDescent="0.2">
      <c r="V10384" s="5"/>
    </row>
    <row r="10385" spans="22:22" x14ac:dyDescent="0.2">
      <c r="V10385" s="5"/>
    </row>
    <row r="10386" spans="22:22" x14ac:dyDescent="0.2">
      <c r="V10386" s="5"/>
    </row>
    <row r="10387" spans="22:22" x14ac:dyDescent="0.2">
      <c r="V10387" s="5"/>
    </row>
    <row r="10388" spans="22:22" x14ac:dyDescent="0.2">
      <c r="V10388" s="5"/>
    </row>
    <row r="10389" spans="22:22" x14ac:dyDescent="0.2">
      <c r="V10389" s="5"/>
    </row>
    <row r="10390" spans="22:22" x14ac:dyDescent="0.2">
      <c r="V10390" s="5"/>
    </row>
    <row r="10391" spans="22:22" x14ac:dyDescent="0.2">
      <c r="V10391" s="5"/>
    </row>
    <row r="10392" spans="22:22" x14ac:dyDescent="0.2">
      <c r="V10392" s="5"/>
    </row>
    <row r="10393" spans="22:22" x14ac:dyDescent="0.2">
      <c r="V10393" s="5"/>
    </row>
    <row r="10394" spans="22:22" x14ac:dyDescent="0.2">
      <c r="V10394" s="5"/>
    </row>
    <row r="10395" spans="22:22" x14ac:dyDescent="0.2">
      <c r="V10395" s="5"/>
    </row>
    <row r="10396" spans="22:22" x14ac:dyDescent="0.2">
      <c r="V10396" s="5"/>
    </row>
    <row r="10397" spans="22:22" x14ac:dyDescent="0.2">
      <c r="V10397" s="5"/>
    </row>
    <row r="10398" spans="22:22" x14ac:dyDescent="0.2">
      <c r="V10398" s="5"/>
    </row>
    <row r="10399" spans="22:22" x14ac:dyDescent="0.2">
      <c r="V10399" s="5"/>
    </row>
    <row r="10400" spans="22:22" x14ac:dyDescent="0.2">
      <c r="V10400" s="5"/>
    </row>
    <row r="10401" spans="22:22" x14ac:dyDescent="0.2">
      <c r="V10401" s="5"/>
    </row>
    <row r="10402" spans="22:22" x14ac:dyDescent="0.2">
      <c r="V10402" s="5"/>
    </row>
    <row r="10403" spans="22:22" x14ac:dyDescent="0.2">
      <c r="V10403" s="5"/>
    </row>
    <row r="10404" spans="22:22" x14ac:dyDescent="0.2">
      <c r="V10404" s="5"/>
    </row>
    <row r="10405" spans="22:22" x14ac:dyDescent="0.2">
      <c r="V10405" s="5"/>
    </row>
    <row r="10406" spans="22:22" x14ac:dyDescent="0.2">
      <c r="V10406" s="5"/>
    </row>
    <row r="10407" spans="22:22" x14ac:dyDescent="0.2">
      <c r="V10407" s="5"/>
    </row>
    <row r="10408" spans="22:22" x14ac:dyDescent="0.2">
      <c r="V10408" s="5"/>
    </row>
    <row r="10409" spans="22:22" x14ac:dyDescent="0.2">
      <c r="V10409" s="5"/>
    </row>
    <row r="10410" spans="22:22" x14ac:dyDescent="0.2">
      <c r="V10410" s="5"/>
    </row>
    <row r="10411" spans="22:22" x14ac:dyDescent="0.2">
      <c r="V10411" s="5"/>
    </row>
    <row r="10412" spans="22:22" x14ac:dyDescent="0.2">
      <c r="V10412" s="5"/>
    </row>
    <row r="10413" spans="22:22" x14ac:dyDescent="0.2">
      <c r="V10413" s="5"/>
    </row>
    <row r="10414" spans="22:22" x14ac:dyDescent="0.2">
      <c r="V10414" s="5"/>
    </row>
    <row r="10415" spans="22:22" x14ac:dyDescent="0.2">
      <c r="V10415" s="5"/>
    </row>
    <row r="10416" spans="22:22" x14ac:dyDescent="0.2">
      <c r="V10416" s="5"/>
    </row>
    <row r="10417" spans="22:22" x14ac:dyDescent="0.2">
      <c r="V10417" s="5"/>
    </row>
    <row r="10418" spans="22:22" x14ac:dyDescent="0.2">
      <c r="V10418" s="5"/>
    </row>
    <row r="10419" spans="22:22" x14ac:dyDescent="0.2">
      <c r="V10419" s="5"/>
    </row>
    <row r="10420" spans="22:22" x14ac:dyDescent="0.2">
      <c r="V10420" s="5"/>
    </row>
    <row r="10421" spans="22:22" x14ac:dyDescent="0.2">
      <c r="V10421" s="5"/>
    </row>
    <row r="10422" spans="22:22" x14ac:dyDescent="0.2">
      <c r="V10422" s="5"/>
    </row>
    <row r="10423" spans="22:22" x14ac:dyDescent="0.2">
      <c r="V10423" s="5"/>
    </row>
    <row r="10424" spans="22:22" x14ac:dyDescent="0.2">
      <c r="V10424" s="5"/>
    </row>
    <row r="10425" spans="22:22" x14ac:dyDescent="0.2">
      <c r="V10425" s="5"/>
    </row>
    <row r="10426" spans="22:22" x14ac:dyDescent="0.2">
      <c r="V10426" s="5"/>
    </row>
    <row r="10427" spans="22:22" x14ac:dyDescent="0.2">
      <c r="V10427" s="5"/>
    </row>
    <row r="10428" spans="22:22" x14ac:dyDescent="0.2">
      <c r="V10428" s="5"/>
    </row>
    <row r="10429" spans="22:22" x14ac:dyDescent="0.2">
      <c r="V10429" s="5"/>
    </row>
    <row r="10430" spans="22:22" x14ac:dyDescent="0.2">
      <c r="V10430" s="5"/>
    </row>
    <row r="10431" spans="22:22" x14ac:dyDescent="0.2">
      <c r="V10431" s="5"/>
    </row>
    <row r="10432" spans="22:22" x14ac:dyDescent="0.2">
      <c r="V10432" s="5"/>
    </row>
    <row r="10433" spans="22:22" x14ac:dyDescent="0.2">
      <c r="V10433" s="5"/>
    </row>
    <row r="10434" spans="22:22" x14ac:dyDescent="0.2">
      <c r="V10434" s="5"/>
    </row>
    <row r="10435" spans="22:22" x14ac:dyDescent="0.2">
      <c r="V10435" s="5"/>
    </row>
    <row r="10436" spans="22:22" x14ac:dyDescent="0.2">
      <c r="V10436" s="5"/>
    </row>
    <row r="10437" spans="22:22" x14ac:dyDescent="0.2">
      <c r="V10437" s="5"/>
    </row>
    <row r="10438" spans="22:22" x14ac:dyDescent="0.2">
      <c r="V10438" s="5"/>
    </row>
    <row r="10439" spans="22:22" x14ac:dyDescent="0.2">
      <c r="V10439" s="5"/>
    </row>
    <row r="10440" spans="22:22" x14ac:dyDescent="0.2">
      <c r="V10440" s="5"/>
    </row>
    <row r="10441" spans="22:22" x14ac:dyDescent="0.2">
      <c r="V10441" s="5"/>
    </row>
    <row r="10442" spans="22:22" x14ac:dyDescent="0.2">
      <c r="V10442" s="5"/>
    </row>
    <row r="10443" spans="22:22" x14ac:dyDescent="0.2">
      <c r="V10443" s="5"/>
    </row>
    <row r="10444" spans="22:22" x14ac:dyDescent="0.2">
      <c r="V10444" s="5"/>
    </row>
    <row r="10445" spans="22:22" x14ac:dyDescent="0.2">
      <c r="V10445" s="5"/>
    </row>
    <row r="10446" spans="22:22" x14ac:dyDescent="0.2">
      <c r="V10446" s="5"/>
    </row>
    <row r="10447" spans="22:22" x14ac:dyDescent="0.2">
      <c r="V10447" s="5"/>
    </row>
    <row r="10448" spans="22:22" x14ac:dyDescent="0.2">
      <c r="V10448" s="5"/>
    </row>
    <row r="10449" spans="22:22" x14ac:dyDescent="0.2">
      <c r="V10449" s="5"/>
    </row>
    <row r="10450" spans="22:22" x14ac:dyDescent="0.2">
      <c r="V10450" s="5"/>
    </row>
    <row r="10451" spans="22:22" x14ac:dyDescent="0.2">
      <c r="V10451" s="5"/>
    </row>
    <row r="10452" spans="22:22" x14ac:dyDescent="0.2">
      <c r="V10452" s="5"/>
    </row>
    <row r="10453" spans="22:22" x14ac:dyDescent="0.2">
      <c r="V10453" s="5"/>
    </row>
    <row r="10454" spans="22:22" x14ac:dyDescent="0.2">
      <c r="V10454" s="5"/>
    </row>
    <row r="10455" spans="22:22" x14ac:dyDescent="0.2">
      <c r="V10455" s="5"/>
    </row>
    <row r="10456" spans="22:22" x14ac:dyDescent="0.2">
      <c r="V10456" s="5"/>
    </row>
    <row r="10457" spans="22:22" x14ac:dyDescent="0.2">
      <c r="V10457" s="5"/>
    </row>
    <row r="10458" spans="22:22" x14ac:dyDescent="0.2">
      <c r="V10458" s="5"/>
    </row>
    <row r="10459" spans="22:22" x14ac:dyDescent="0.2">
      <c r="V10459" s="5"/>
    </row>
    <row r="10460" spans="22:22" x14ac:dyDescent="0.2">
      <c r="V10460" s="5"/>
    </row>
    <row r="10461" spans="22:22" x14ac:dyDescent="0.2">
      <c r="V10461" s="5"/>
    </row>
    <row r="10462" spans="22:22" x14ac:dyDescent="0.2">
      <c r="V10462" s="5"/>
    </row>
    <row r="10463" spans="22:22" x14ac:dyDescent="0.2">
      <c r="V10463" s="5"/>
    </row>
    <row r="10464" spans="22:22" x14ac:dyDescent="0.2">
      <c r="V10464" s="5"/>
    </row>
    <row r="10465" spans="22:22" x14ac:dyDescent="0.2">
      <c r="V10465" s="5"/>
    </row>
    <row r="10466" spans="22:22" x14ac:dyDescent="0.2">
      <c r="V10466" s="5"/>
    </row>
    <row r="10467" spans="22:22" x14ac:dyDescent="0.2">
      <c r="V10467" s="5"/>
    </row>
    <row r="10468" spans="22:22" x14ac:dyDescent="0.2">
      <c r="V10468" s="5"/>
    </row>
    <row r="10469" spans="22:22" x14ac:dyDescent="0.2">
      <c r="V10469" s="5"/>
    </row>
    <row r="10470" spans="22:22" x14ac:dyDescent="0.2">
      <c r="V10470" s="5"/>
    </row>
    <row r="10471" spans="22:22" x14ac:dyDescent="0.2">
      <c r="V10471" s="5"/>
    </row>
    <row r="10472" spans="22:22" x14ac:dyDescent="0.2">
      <c r="V10472" s="5"/>
    </row>
    <row r="10473" spans="22:22" x14ac:dyDescent="0.2">
      <c r="V10473" s="5"/>
    </row>
    <row r="10474" spans="22:22" x14ac:dyDescent="0.2">
      <c r="V10474" s="5"/>
    </row>
    <row r="10475" spans="22:22" x14ac:dyDescent="0.2">
      <c r="V10475" s="5"/>
    </row>
    <row r="10476" spans="22:22" x14ac:dyDescent="0.2">
      <c r="V10476" s="5"/>
    </row>
    <row r="10477" spans="22:22" x14ac:dyDescent="0.2">
      <c r="V10477" s="5"/>
    </row>
    <row r="10478" spans="22:22" x14ac:dyDescent="0.2">
      <c r="V10478" s="5"/>
    </row>
    <row r="10479" spans="22:22" x14ac:dyDescent="0.2">
      <c r="V10479" s="5"/>
    </row>
    <row r="10480" spans="22:22" x14ac:dyDescent="0.2">
      <c r="V10480" s="5"/>
    </row>
    <row r="10481" spans="22:22" x14ac:dyDescent="0.2">
      <c r="V10481" s="5"/>
    </row>
    <row r="10482" spans="22:22" x14ac:dyDescent="0.2">
      <c r="V10482" s="5"/>
    </row>
    <row r="10483" spans="22:22" x14ac:dyDescent="0.2">
      <c r="V10483" s="5"/>
    </row>
    <row r="10484" spans="22:22" x14ac:dyDescent="0.2">
      <c r="V10484" s="5"/>
    </row>
    <row r="10485" spans="22:22" x14ac:dyDescent="0.2">
      <c r="V10485" s="5"/>
    </row>
    <row r="10486" spans="22:22" x14ac:dyDescent="0.2">
      <c r="V10486" s="5"/>
    </row>
    <row r="10487" spans="22:22" x14ac:dyDescent="0.2">
      <c r="V10487" s="5"/>
    </row>
    <row r="10488" spans="22:22" x14ac:dyDescent="0.2">
      <c r="V10488" s="5"/>
    </row>
    <row r="10489" spans="22:22" x14ac:dyDescent="0.2">
      <c r="V10489" s="5"/>
    </row>
    <row r="10490" spans="22:22" x14ac:dyDescent="0.2">
      <c r="V10490" s="5"/>
    </row>
    <row r="10491" spans="22:22" x14ac:dyDescent="0.2">
      <c r="V10491" s="5"/>
    </row>
    <row r="10492" spans="22:22" x14ac:dyDescent="0.2">
      <c r="V10492" s="5"/>
    </row>
    <row r="10493" spans="22:22" x14ac:dyDescent="0.2">
      <c r="V10493" s="5"/>
    </row>
    <row r="10494" spans="22:22" x14ac:dyDescent="0.2">
      <c r="V10494" s="5"/>
    </row>
    <row r="10495" spans="22:22" x14ac:dyDescent="0.2">
      <c r="V10495" s="5"/>
    </row>
    <row r="10496" spans="22:22" x14ac:dyDescent="0.2">
      <c r="V10496" s="5"/>
    </row>
    <row r="10497" spans="22:22" x14ac:dyDescent="0.2">
      <c r="V10497" s="5"/>
    </row>
    <row r="10498" spans="22:22" x14ac:dyDescent="0.2">
      <c r="V10498" s="5"/>
    </row>
    <row r="10499" spans="22:22" x14ac:dyDescent="0.2">
      <c r="V10499" s="5"/>
    </row>
    <row r="10500" spans="22:22" x14ac:dyDescent="0.2">
      <c r="V10500" s="5"/>
    </row>
    <row r="10501" spans="22:22" x14ac:dyDescent="0.2">
      <c r="V10501" s="5"/>
    </row>
    <row r="10502" spans="22:22" x14ac:dyDescent="0.2">
      <c r="V10502" s="5"/>
    </row>
    <row r="10503" spans="22:22" x14ac:dyDescent="0.2">
      <c r="V10503" s="5"/>
    </row>
    <row r="10504" spans="22:22" x14ac:dyDescent="0.2">
      <c r="V10504" s="5"/>
    </row>
    <row r="10505" spans="22:22" x14ac:dyDescent="0.2">
      <c r="V10505" s="5"/>
    </row>
    <row r="10506" spans="22:22" x14ac:dyDescent="0.2">
      <c r="V10506" s="5"/>
    </row>
    <row r="10507" spans="22:22" x14ac:dyDescent="0.2">
      <c r="V10507" s="5"/>
    </row>
    <row r="10508" spans="22:22" x14ac:dyDescent="0.2">
      <c r="V10508" s="5"/>
    </row>
    <row r="10509" spans="22:22" x14ac:dyDescent="0.2">
      <c r="V10509" s="5"/>
    </row>
    <row r="10510" spans="22:22" x14ac:dyDescent="0.2">
      <c r="V10510" s="5"/>
    </row>
    <row r="10511" spans="22:22" x14ac:dyDescent="0.2">
      <c r="V10511" s="5"/>
    </row>
    <row r="10512" spans="22:22" x14ac:dyDescent="0.2">
      <c r="V10512" s="5"/>
    </row>
    <row r="10513" spans="22:22" x14ac:dyDescent="0.2">
      <c r="V10513" s="5"/>
    </row>
    <row r="10514" spans="22:22" x14ac:dyDescent="0.2">
      <c r="V10514" s="5"/>
    </row>
    <row r="10515" spans="22:22" x14ac:dyDescent="0.2">
      <c r="V10515" s="5"/>
    </row>
    <row r="10516" spans="22:22" x14ac:dyDescent="0.2">
      <c r="V10516" s="5"/>
    </row>
    <row r="10517" spans="22:22" x14ac:dyDescent="0.2">
      <c r="V10517" s="5"/>
    </row>
    <row r="10518" spans="22:22" x14ac:dyDescent="0.2">
      <c r="V10518" s="5"/>
    </row>
    <row r="10519" spans="22:22" x14ac:dyDescent="0.2">
      <c r="V10519" s="5"/>
    </row>
    <row r="10520" spans="22:22" x14ac:dyDescent="0.2">
      <c r="V10520" s="5"/>
    </row>
    <row r="10521" spans="22:22" x14ac:dyDescent="0.2">
      <c r="V10521" s="5"/>
    </row>
    <row r="10522" spans="22:22" x14ac:dyDescent="0.2">
      <c r="V10522" s="5"/>
    </row>
    <row r="10523" spans="22:22" x14ac:dyDescent="0.2">
      <c r="V10523" s="5"/>
    </row>
    <row r="10524" spans="22:22" x14ac:dyDescent="0.2">
      <c r="V10524" s="5"/>
    </row>
    <row r="10525" spans="22:22" x14ac:dyDescent="0.2">
      <c r="V10525" s="5"/>
    </row>
    <row r="10526" spans="22:22" x14ac:dyDescent="0.2">
      <c r="V10526" s="5"/>
    </row>
    <row r="10527" spans="22:22" x14ac:dyDescent="0.2">
      <c r="V10527" s="5"/>
    </row>
    <row r="10528" spans="22:22" x14ac:dyDescent="0.2">
      <c r="V10528" s="5"/>
    </row>
    <row r="10529" spans="22:22" x14ac:dyDescent="0.2">
      <c r="V10529" s="5"/>
    </row>
    <row r="10530" spans="22:22" x14ac:dyDescent="0.2">
      <c r="V10530" s="5"/>
    </row>
    <row r="10531" spans="22:22" x14ac:dyDescent="0.2">
      <c r="V10531" s="5"/>
    </row>
    <row r="10532" spans="22:22" x14ac:dyDescent="0.2">
      <c r="V10532" s="5"/>
    </row>
    <row r="10533" spans="22:22" x14ac:dyDescent="0.2">
      <c r="V10533" s="5"/>
    </row>
    <row r="10534" spans="22:22" x14ac:dyDescent="0.2">
      <c r="V10534" s="5"/>
    </row>
    <row r="10535" spans="22:22" x14ac:dyDescent="0.2">
      <c r="V10535" s="5"/>
    </row>
    <row r="10536" spans="22:22" x14ac:dyDescent="0.2">
      <c r="V10536" s="5"/>
    </row>
    <row r="10537" spans="22:22" x14ac:dyDescent="0.2">
      <c r="V10537" s="5"/>
    </row>
    <row r="10538" spans="22:22" x14ac:dyDescent="0.2">
      <c r="V10538" s="5"/>
    </row>
    <row r="10539" spans="22:22" x14ac:dyDescent="0.2">
      <c r="V10539" s="5"/>
    </row>
    <row r="10540" spans="22:22" x14ac:dyDescent="0.2">
      <c r="V10540" s="5"/>
    </row>
    <row r="10541" spans="22:22" x14ac:dyDescent="0.2">
      <c r="V10541" s="5"/>
    </row>
    <row r="10542" spans="22:22" x14ac:dyDescent="0.2">
      <c r="V10542" s="5"/>
    </row>
    <row r="10543" spans="22:22" x14ac:dyDescent="0.2">
      <c r="V10543" s="5"/>
    </row>
    <row r="10544" spans="22:22" x14ac:dyDescent="0.2">
      <c r="V10544" s="5"/>
    </row>
    <row r="10545" spans="22:22" x14ac:dyDescent="0.2">
      <c r="V10545" s="5"/>
    </row>
    <row r="10546" spans="22:22" x14ac:dyDescent="0.2">
      <c r="V10546" s="5"/>
    </row>
    <row r="10547" spans="22:22" x14ac:dyDescent="0.2">
      <c r="V10547" s="5"/>
    </row>
    <row r="10548" spans="22:22" x14ac:dyDescent="0.2">
      <c r="V10548" s="5"/>
    </row>
    <row r="10549" spans="22:22" x14ac:dyDescent="0.2">
      <c r="V10549" s="5"/>
    </row>
    <row r="10550" spans="22:22" x14ac:dyDescent="0.2">
      <c r="V10550" s="5"/>
    </row>
    <row r="10551" spans="22:22" x14ac:dyDescent="0.2">
      <c r="V10551" s="5"/>
    </row>
    <row r="10552" spans="22:22" x14ac:dyDescent="0.2">
      <c r="V10552" s="5"/>
    </row>
    <row r="10553" spans="22:22" x14ac:dyDescent="0.2">
      <c r="V10553" s="5"/>
    </row>
    <row r="10554" spans="22:22" x14ac:dyDescent="0.2">
      <c r="V10554" s="5"/>
    </row>
    <row r="10555" spans="22:22" x14ac:dyDescent="0.2">
      <c r="V10555" s="5"/>
    </row>
    <row r="10556" spans="22:22" x14ac:dyDescent="0.2">
      <c r="V10556" s="5"/>
    </row>
    <row r="10557" spans="22:22" x14ac:dyDescent="0.2">
      <c r="V10557" s="5"/>
    </row>
    <row r="10558" spans="22:22" x14ac:dyDescent="0.2">
      <c r="V10558" s="5"/>
    </row>
    <row r="10559" spans="22:22" x14ac:dyDescent="0.2">
      <c r="V10559" s="5"/>
    </row>
    <row r="10560" spans="22:22" x14ac:dyDescent="0.2">
      <c r="V10560" s="5"/>
    </row>
    <row r="10561" spans="22:22" x14ac:dyDescent="0.2">
      <c r="V10561" s="5"/>
    </row>
    <row r="10562" spans="22:22" x14ac:dyDescent="0.2">
      <c r="V10562" s="5"/>
    </row>
    <row r="10563" spans="22:22" x14ac:dyDescent="0.2">
      <c r="V10563" s="5"/>
    </row>
    <row r="10564" spans="22:22" x14ac:dyDescent="0.2">
      <c r="V10564" s="5"/>
    </row>
    <row r="10565" spans="22:22" x14ac:dyDescent="0.2">
      <c r="V10565" s="5"/>
    </row>
    <row r="10566" spans="22:22" x14ac:dyDescent="0.2">
      <c r="V10566" s="5"/>
    </row>
    <row r="10567" spans="22:22" x14ac:dyDescent="0.2">
      <c r="V10567" s="5"/>
    </row>
    <row r="10568" spans="22:22" x14ac:dyDescent="0.2">
      <c r="V10568" s="5"/>
    </row>
    <row r="10569" spans="22:22" x14ac:dyDescent="0.2">
      <c r="V10569" s="5"/>
    </row>
    <row r="10570" spans="22:22" x14ac:dyDescent="0.2">
      <c r="V10570" s="5"/>
    </row>
    <row r="10571" spans="22:22" x14ac:dyDescent="0.2">
      <c r="V10571" s="5"/>
    </row>
    <row r="10572" spans="22:22" x14ac:dyDescent="0.2">
      <c r="V10572" s="5"/>
    </row>
    <row r="10573" spans="22:22" x14ac:dyDescent="0.2">
      <c r="V10573" s="5"/>
    </row>
    <row r="10574" spans="22:22" x14ac:dyDescent="0.2">
      <c r="V10574" s="5"/>
    </row>
    <row r="10575" spans="22:22" x14ac:dyDescent="0.2">
      <c r="V10575" s="5"/>
    </row>
    <row r="10576" spans="22:22" x14ac:dyDescent="0.2">
      <c r="V10576" s="5"/>
    </row>
    <row r="10577" spans="22:22" x14ac:dyDescent="0.2">
      <c r="V10577" s="5"/>
    </row>
    <row r="10578" spans="22:22" x14ac:dyDescent="0.2">
      <c r="V10578" s="5"/>
    </row>
    <row r="10579" spans="22:22" x14ac:dyDescent="0.2">
      <c r="V10579" s="5"/>
    </row>
    <row r="10580" spans="22:22" x14ac:dyDescent="0.2">
      <c r="V10580" s="5"/>
    </row>
    <row r="10581" spans="22:22" x14ac:dyDescent="0.2">
      <c r="V10581" s="5"/>
    </row>
    <row r="10582" spans="22:22" x14ac:dyDescent="0.2">
      <c r="V10582" s="5"/>
    </row>
    <row r="10583" spans="22:22" x14ac:dyDescent="0.2">
      <c r="V10583" s="5"/>
    </row>
    <row r="10584" spans="22:22" x14ac:dyDescent="0.2">
      <c r="V10584" s="5"/>
    </row>
    <row r="10585" spans="22:22" x14ac:dyDescent="0.2">
      <c r="V10585" s="5"/>
    </row>
    <row r="10586" spans="22:22" x14ac:dyDescent="0.2">
      <c r="V10586" s="5"/>
    </row>
    <row r="10587" spans="22:22" x14ac:dyDescent="0.2">
      <c r="V10587" s="5"/>
    </row>
    <row r="10588" spans="22:22" x14ac:dyDescent="0.2">
      <c r="V10588" s="5"/>
    </row>
    <row r="10589" spans="22:22" x14ac:dyDescent="0.2">
      <c r="V10589" s="5"/>
    </row>
    <row r="10590" spans="22:22" x14ac:dyDescent="0.2">
      <c r="V10590" s="5"/>
    </row>
    <row r="10591" spans="22:22" x14ac:dyDescent="0.2">
      <c r="V10591" s="5"/>
    </row>
    <row r="10592" spans="22:22" x14ac:dyDescent="0.2">
      <c r="V10592" s="5"/>
    </row>
    <row r="10593" spans="22:22" x14ac:dyDescent="0.2">
      <c r="V10593" s="5"/>
    </row>
    <row r="10594" spans="22:22" x14ac:dyDescent="0.2">
      <c r="V10594" s="5"/>
    </row>
    <row r="10595" spans="22:22" x14ac:dyDescent="0.2">
      <c r="V10595" s="5"/>
    </row>
    <row r="10596" spans="22:22" x14ac:dyDescent="0.2">
      <c r="V10596" s="5"/>
    </row>
    <row r="10597" spans="22:22" x14ac:dyDescent="0.2">
      <c r="V10597" s="5"/>
    </row>
    <row r="10598" spans="22:22" x14ac:dyDescent="0.2">
      <c r="V10598" s="5"/>
    </row>
    <row r="10599" spans="22:22" x14ac:dyDescent="0.2">
      <c r="V10599" s="5"/>
    </row>
    <row r="10600" spans="22:22" x14ac:dyDescent="0.2">
      <c r="V10600" s="5"/>
    </row>
    <row r="10601" spans="22:22" x14ac:dyDescent="0.2">
      <c r="V10601" s="5"/>
    </row>
    <row r="10602" spans="22:22" x14ac:dyDescent="0.2">
      <c r="V10602" s="5"/>
    </row>
    <row r="10603" spans="22:22" x14ac:dyDescent="0.2">
      <c r="V10603" s="5"/>
    </row>
    <row r="10604" spans="22:22" x14ac:dyDescent="0.2">
      <c r="V10604" s="5"/>
    </row>
    <row r="10605" spans="22:22" x14ac:dyDescent="0.2">
      <c r="V10605" s="5"/>
    </row>
    <row r="10606" spans="22:22" x14ac:dyDescent="0.2">
      <c r="V10606" s="5"/>
    </row>
    <row r="10607" spans="22:22" x14ac:dyDescent="0.2">
      <c r="V10607" s="5"/>
    </row>
    <row r="10608" spans="22:22" x14ac:dyDescent="0.2">
      <c r="V10608" s="5"/>
    </row>
    <row r="10609" spans="22:22" x14ac:dyDescent="0.2">
      <c r="V10609" s="5"/>
    </row>
    <row r="10610" spans="22:22" x14ac:dyDescent="0.2">
      <c r="V10610" s="5"/>
    </row>
    <row r="10611" spans="22:22" x14ac:dyDescent="0.2">
      <c r="V10611" s="5"/>
    </row>
    <row r="10612" spans="22:22" x14ac:dyDescent="0.2">
      <c r="V10612" s="5"/>
    </row>
    <row r="10613" spans="22:22" x14ac:dyDescent="0.2">
      <c r="V10613" s="5"/>
    </row>
    <row r="10614" spans="22:22" x14ac:dyDescent="0.2">
      <c r="V10614" s="5"/>
    </row>
    <row r="10615" spans="22:22" x14ac:dyDescent="0.2">
      <c r="V10615" s="5"/>
    </row>
    <row r="10616" spans="22:22" x14ac:dyDescent="0.2">
      <c r="V10616" s="5"/>
    </row>
    <row r="10617" spans="22:22" x14ac:dyDescent="0.2">
      <c r="V10617" s="5"/>
    </row>
    <row r="10618" spans="22:22" x14ac:dyDescent="0.2">
      <c r="V10618" s="5"/>
    </row>
    <row r="10619" spans="22:22" x14ac:dyDescent="0.2">
      <c r="V10619" s="5"/>
    </row>
    <row r="10620" spans="22:22" x14ac:dyDescent="0.2">
      <c r="V10620" s="5"/>
    </row>
    <row r="10621" spans="22:22" x14ac:dyDescent="0.2">
      <c r="V10621" s="5"/>
    </row>
    <row r="10622" spans="22:22" x14ac:dyDescent="0.2">
      <c r="V10622" s="5"/>
    </row>
    <row r="10623" spans="22:22" x14ac:dyDescent="0.2">
      <c r="V10623" s="5"/>
    </row>
    <row r="10624" spans="22:22" x14ac:dyDescent="0.2">
      <c r="V10624" s="5"/>
    </row>
    <row r="10625" spans="22:22" x14ac:dyDescent="0.2">
      <c r="V10625" s="5"/>
    </row>
    <row r="10626" spans="22:22" x14ac:dyDescent="0.2">
      <c r="V10626" s="5"/>
    </row>
    <row r="10627" spans="22:22" x14ac:dyDescent="0.2">
      <c r="V10627" s="5"/>
    </row>
    <row r="10628" spans="22:22" x14ac:dyDescent="0.2">
      <c r="V10628" s="5"/>
    </row>
    <row r="10629" spans="22:22" x14ac:dyDescent="0.2">
      <c r="V10629" s="5"/>
    </row>
    <row r="10630" spans="22:22" x14ac:dyDescent="0.2">
      <c r="V10630" s="5"/>
    </row>
    <row r="10631" spans="22:22" x14ac:dyDescent="0.2">
      <c r="V10631" s="5"/>
    </row>
    <row r="10632" spans="22:22" x14ac:dyDescent="0.2">
      <c r="V10632" s="5"/>
    </row>
    <row r="10633" spans="22:22" x14ac:dyDescent="0.2">
      <c r="V10633" s="5"/>
    </row>
    <row r="10634" spans="22:22" x14ac:dyDescent="0.2">
      <c r="V10634" s="5"/>
    </row>
    <row r="10635" spans="22:22" x14ac:dyDescent="0.2">
      <c r="V10635" s="5"/>
    </row>
    <row r="10636" spans="22:22" x14ac:dyDescent="0.2">
      <c r="V10636" s="5"/>
    </row>
    <row r="10637" spans="22:22" x14ac:dyDescent="0.2">
      <c r="V10637" s="5"/>
    </row>
    <row r="10638" spans="22:22" x14ac:dyDescent="0.2">
      <c r="V10638" s="5"/>
    </row>
    <row r="10639" spans="22:22" x14ac:dyDescent="0.2">
      <c r="V10639" s="5"/>
    </row>
    <row r="10640" spans="22:22" x14ac:dyDescent="0.2">
      <c r="V10640" s="5"/>
    </row>
    <row r="10641" spans="22:22" x14ac:dyDescent="0.2">
      <c r="V10641" s="5"/>
    </row>
    <row r="10642" spans="22:22" x14ac:dyDescent="0.2">
      <c r="V10642" s="5"/>
    </row>
    <row r="10643" spans="22:22" x14ac:dyDescent="0.2">
      <c r="V10643" s="5"/>
    </row>
    <row r="10644" spans="22:22" x14ac:dyDescent="0.2">
      <c r="V10644" s="5"/>
    </row>
    <row r="10645" spans="22:22" x14ac:dyDescent="0.2">
      <c r="V10645" s="5"/>
    </row>
    <row r="10646" spans="22:22" x14ac:dyDescent="0.2">
      <c r="V10646" s="5"/>
    </row>
    <row r="10647" spans="22:22" x14ac:dyDescent="0.2">
      <c r="V10647" s="5"/>
    </row>
    <row r="10648" spans="22:22" x14ac:dyDescent="0.2">
      <c r="V10648" s="5"/>
    </row>
    <row r="10649" spans="22:22" x14ac:dyDescent="0.2">
      <c r="V10649" s="5"/>
    </row>
    <row r="10650" spans="22:22" x14ac:dyDescent="0.2">
      <c r="V10650" s="5"/>
    </row>
    <row r="10651" spans="22:22" x14ac:dyDescent="0.2">
      <c r="V10651" s="5"/>
    </row>
    <row r="10652" spans="22:22" x14ac:dyDescent="0.2">
      <c r="V10652" s="5"/>
    </row>
    <row r="10653" spans="22:22" x14ac:dyDescent="0.2">
      <c r="V10653" s="5"/>
    </row>
    <row r="10654" spans="22:22" x14ac:dyDescent="0.2">
      <c r="V10654" s="5"/>
    </row>
    <row r="10655" spans="22:22" x14ac:dyDescent="0.2">
      <c r="V10655" s="5"/>
    </row>
    <row r="10656" spans="22:22" x14ac:dyDescent="0.2">
      <c r="V10656" s="5"/>
    </row>
    <row r="10657" spans="22:22" x14ac:dyDescent="0.2">
      <c r="V10657" s="5"/>
    </row>
    <row r="10658" spans="22:22" x14ac:dyDescent="0.2">
      <c r="V10658" s="5"/>
    </row>
    <row r="10659" spans="22:22" x14ac:dyDescent="0.2">
      <c r="V10659" s="5"/>
    </row>
    <row r="10660" spans="22:22" x14ac:dyDescent="0.2">
      <c r="V10660" s="5"/>
    </row>
    <row r="10661" spans="22:22" x14ac:dyDescent="0.2">
      <c r="V10661" s="5"/>
    </row>
    <row r="10662" spans="22:22" x14ac:dyDescent="0.2">
      <c r="V10662" s="5"/>
    </row>
    <row r="10663" spans="22:22" x14ac:dyDescent="0.2">
      <c r="V10663" s="5"/>
    </row>
    <row r="10664" spans="22:22" x14ac:dyDescent="0.2">
      <c r="V10664" s="5"/>
    </row>
    <row r="10665" spans="22:22" x14ac:dyDescent="0.2">
      <c r="V10665" s="5"/>
    </row>
    <row r="10666" spans="22:22" x14ac:dyDescent="0.2">
      <c r="V10666" s="5"/>
    </row>
    <row r="10667" spans="22:22" x14ac:dyDescent="0.2">
      <c r="V10667" s="5"/>
    </row>
    <row r="10668" spans="22:22" x14ac:dyDescent="0.2">
      <c r="V10668" s="5"/>
    </row>
    <row r="10669" spans="22:22" x14ac:dyDescent="0.2">
      <c r="V10669" s="5"/>
    </row>
    <row r="10670" spans="22:22" x14ac:dyDescent="0.2">
      <c r="V10670" s="5"/>
    </row>
    <row r="10671" spans="22:22" x14ac:dyDescent="0.2">
      <c r="V10671" s="5"/>
    </row>
    <row r="10672" spans="22:22" x14ac:dyDescent="0.2">
      <c r="V10672" s="5"/>
    </row>
    <row r="10673" spans="22:22" x14ac:dyDescent="0.2">
      <c r="V10673" s="5"/>
    </row>
    <row r="10674" spans="22:22" x14ac:dyDescent="0.2">
      <c r="V10674" s="5"/>
    </row>
    <row r="10675" spans="22:22" x14ac:dyDescent="0.2">
      <c r="V10675" s="5"/>
    </row>
    <row r="10676" spans="22:22" x14ac:dyDescent="0.2">
      <c r="V10676" s="5"/>
    </row>
    <row r="10677" spans="22:22" x14ac:dyDescent="0.2">
      <c r="V10677" s="5"/>
    </row>
    <row r="10678" spans="22:22" x14ac:dyDescent="0.2">
      <c r="V10678" s="5"/>
    </row>
    <row r="10679" spans="22:22" x14ac:dyDescent="0.2">
      <c r="V10679" s="5"/>
    </row>
    <row r="10680" spans="22:22" x14ac:dyDescent="0.2">
      <c r="V10680" s="5"/>
    </row>
    <row r="10681" spans="22:22" x14ac:dyDescent="0.2">
      <c r="V10681" s="5"/>
    </row>
    <row r="10682" spans="22:22" x14ac:dyDescent="0.2">
      <c r="V10682" s="5"/>
    </row>
    <row r="10683" spans="22:22" x14ac:dyDescent="0.2">
      <c r="V10683" s="5"/>
    </row>
    <row r="10684" spans="22:22" x14ac:dyDescent="0.2">
      <c r="V10684" s="5"/>
    </row>
    <row r="10685" spans="22:22" x14ac:dyDescent="0.2">
      <c r="V10685" s="5"/>
    </row>
    <row r="10686" spans="22:22" x14ac:dyDescent="0.2">
      <c r="V10686" s="5"/>
    </row>
    <row r="10687" spans="22:22" x14ac:dyDescent="0.2">
      <c r="V10687" s="5"/>
    </row>
    <row r="10688" spans="22:22" x14ac:dyDescent="0.2">
      <c r="V10688" s="5"/>
    </row>
    <row r="10689" spans="22:22" x14ac:dyDescent="0.2">
      <c r="V10689" s="5"/>
    </row>
    <row r="10690" spans="22:22" x14ac:dyDescent="0.2">
      <c r="V10690" s="5"/>
    </row>
    <row r="10691" spans="22:22" x14ac:dyDescent="0.2">
      <c r="V10691" s="5"/>
    </row>
    <row r="10692" spans="22:22" x14ac:dyDescent="0.2">
      <c r="V10692" s="5"/>
    </row>
    <row r="10693" spans="22:22" x14ac:dyDescent="0.2">
      <c r="V10693" s="5"/>
    </row>
    <row r="10694" spans="22:22" x14ac:dyDescent="0.2">
      <c r="V10694" s="5"/>
    </row>
    <row r="10695" spans="22:22" x14ac:dyDescent="0.2">
      <c r="V10695" s="5"/>
    </row>
    <row r="10696" spans="22:22" x14ac:dyDescent="0.2">
      <c r="V10696" s="5"/>
    </row>
    <row r="10697" spans="22:22" x14ac:dyDescent="0.2">
      <c r="V10697" s="5"/>
    </row>
    <row r="10698" spans="22:22" x14ac:dyDescent="0.2">
      <c r="V10698" s="5"/>
    </row>
    <row r="10699" spans="22:22" x14ac:dyDescent="0.2">
      <c r="V10699" s="5"/>
    </row>
    <row r="10700" spans="22:22" x14ac:dyDescent="0.2">
      <c r="V10700" s="5"/>
    </row>
    <row r="10701" spans="22:22" x14ac:dyDescent="0.2">
      <c r="V10701" s="5"/>
    </row>
    <row r="10702" spans="22:22" x14ac:dyDescent="0.2">
      <c r="V10702" s="5"/>
    </row>
    <row r="10703" spans="22:22" x14ac:dyDescent="0.2">
      <c r="V10703" s="5"/>
    </row>
    <row r="10704" spans="22:22" x14ac:dyDescent="0.2">
      <c r="V10704" s="5"/>
    </row>
    <row r="10705" spans="22:22" x14ac:dyDescent="0.2">
      <c r="V10705" s="5"/>
    </row>
    <row r="10706" spans="22:22" x14ac:dyDescent="0.2">
      <c r="V10706" s="5"/>
    </row>
    <row r="10707" spans="22:22" x14ac:dyDescent="0.2">
      <c r="V10707" s="5"/>
    </row>
    <row r="10708" spans="22:22" x14ac:dyDescent="0.2">
      <c r="V10708" s="5"/>
    </row>
    <row r="10709" spans="22:22" x14ac:dyDescent="0.2">
      <c r="V10709" s="5"/>
    </row>
    <row r="10710" spans="22:22" x14ac:dyDescent="0.2">
      <c r="V10710" s="5"/>
    </row>
    <row r="10711" spans="22:22" x14ac:dyDescent="0.2">
      <c r="V10711" s="5"/>
    </row>
    <row r="10712" spans="22:22" x14ac:dyDescent="0.2">
      <c r="V10712" s="5"/>
    </row>
    <row r="10713" spans="22:22" x14ac:dyDescent="0.2">
      <c r="V10713" s="5"/>
    </row>
    <row r="10714" spans="22:22" x14ac:dyDescent="0.2">
      <c r="V10714" s="5"/>
    </row>
    <row r="10715" spans="22:22" x14ac:dyDescent="0.2">
      <c r="V10715" s="5"/>
    </row>
    <row r="10716" spans="22:22" x14ac:dyDescent="0.2">
      <c r="V10716" s="5"/>
    </row>
    <row r="10717" spans="22:22" x14ac:dyDescent="0.2">
      <c r="V10717" s="5"/>
    </row>
    <row r="10718" spans="22:22" x14ac:dyDescent="0.2">
      <c r="V10718" s="5"/>
    </row>
    <row r="10719" spans="22:22" x14ac:dyDescent="0.2">
      <c r="V10719" s="5"/>
    </row>
    <row r="10720" spans="22:22" x14ac:dyDescent="0.2">
      <c r="V10720" s="5"/>
    </row>
    <row r="10721" spans="22:22" x14ac:dyDescent="0.2">
      <c r="V10721" s="5"/>
    </row>
    <row r="10722" spans="22:22" x14ac:dyDescent="0.2">
      <c r="V10722" s="5"/>
    </row>
    <row r="10723" spans="22:22" x14ac:dyDescent="0.2">
      <c r="V10723" s="5"/>
    </row>
    <row r="10724" spans="22:22" x14ac:dyDescent="0.2">
      <c r="V10724" s="5"/>
    </row>
    <row r="10725" spans="22:22" x14ac:dyDescent="0.2">
      <c r="V10725" s="5"/>
    </row>
    <row r="10726" spans="22:22" x14ac:dyDescent="0.2">
      <c r="V10726" s="5"/>
    </row>
    <row r="10727" spans="22:22" x14ac:dyDescent="0.2">
      <c r="V10727" s="5"/>
    </row>
    <row r="10728" spans="22:22" x14ac:dyDescent="0.2">
      <c r="V10728" s="5"/>
    </row>
    <row r="10729" spans="22:22" x14ac:dyDescent="0.2">
      <c r="V10729" s="5"/>
    </row>
    <row r="10730" spans="22:22" x14ac:dyDescent="0.2">
      <c r="V10730" s="5"/>
    </row>
    <row r="10731" spans="22:22" x14ac:dyDescent="0.2">
      <c r="V10731" s="5"/>
    </row>
    <row r="10732" spans="22:22" x14ac:dyDescent="0.2">
      <c r="V10732" s="5"/>
    </row>
    <row r="10733" spans="22:22" x14ac:dyDescent="0.2">
      <c r="V10733" s="5"/>
    </row>
    <row r="10734" spans="22:22" x14ac:dyDescent="0.2">
      <c r="V10734" s="5"/>
    </row>
    <row r="10735" spans="22:22" x14ac:dyDescent="0.2">
      <c r="V10735" s="5"/>
    </row>
    <row r="10736" spans="22:22" x14ac:dyDescent="0.2">
      <c r="V10736" s="5"/>
    </row>
    <row r="10737" spans="22:22" x14ac:dyDescent="0.2">
      <c r="V10737" s="5"/>
    </row>
    <row r="10738" spans="22:22" x14ac:dyDescent="0.2">
      <c r="V10738" s="5"/>
    </row>
    <row r="10739" spans="22:22" x14ac:dyDescent="0.2">
      <c r="V10739" s="5"/>
    </row>
    <row r="10740" spans="22:22" x14ac:dyDescent="0.2">
      <c r="V10740" s="5"/>
    </row>
    <row r="10741" spans="22:22" x14ac:dyDescent="0.2">
      <c r="V10741" s="5"/>
    </row>
    <row r="10742" spans="22:22" x14ac:dyDescent="0.2">
      <c r="V10742" s="5"/>
    </row>
    <row r="10743" spans="22:22" x14ac:dyDescent="0.2">
      <c r="V10743" s="5"/>
    </row>
    <row r="10744" spans="22:22" x14ac:dyDescent="0.2">
      <c r="V10744" s="5"/>
    </row>
    <row r="10745" spans="22:22" x14ac:dyDescent="0.2">
      <c r="V10745" s="5"/>
    </row>
    <row r="10746" spans="22:22" x14ac:dyDescent="0.2">
      <c r="V10746" s="5"/>
    </row>
    <row r="10747" spans="22:22" x14ac:dyDescent="0.2">
      <c r="V10747" s="5"/>
    </row>
    <row r="10748" spans="22:22" x14ac:dyDescent="0.2">
      <c r="V10748" s="5"/>
    </row>
    <row r="10749" spans="22:22" x14ac:dyDescent="0.2">
      <c r="V10749" s="5"/>
    </row>
    <row r="10750" spans="22:22" x14ac:dyDescent="0.2">
      <c r="V10750" s="5"/>
    </row>
    <row r="10751" spans="22:22" x14ac:dyDescent="0.2">
      <c r="V10751" s="5"/>
    </row>
    <row r="10752" spans="22:22" x14ac:dyDescent="0.2">
      <c r="V10752" s="5"/>
    </row>
    <row r="10753" spans="22:22" x14ac:dyDescent="0.2">
      <c r="V10753" s="5"/>
    </row>
    <row r="10754" spans="22:22" x14ac:dyDescent="0.2">
      <c r="V10754" s="5"/>
    </row>
    <row r="10755" spans="22:22" x14ac:dyDescent="0.2">
      <c r="V10755" s="5"/>
    </row>
    <row r="10756" spans="22:22" x14ac:dyDescent="0.2">
      <c r="V10756" s="5"/>
    </row>
    <row r="10757" spans="22:22" x14ac:dyDescent="0.2">
      <c r="V10757" s="5"/>
    </row>
    <row r="10758" spans="22:22" x14ac:dyDescent="0.2">
      <c r="V10758" s="5"/>
    </row>
    <row r="10759" spans="22:22" x14ac:dyDescent="0.2">
      <c r="V10759" s="5"/>
    </row>
    <row r="10760" spans="22:22" x14ac:dyDescent="0.2">
      <c r="V10760" s="5"/>
    </row>
    <row r="10761" spans="22:22" x14ac:dyDescent="0.2">
      <c r="V10761" s="5"/>
    </row>
    <row r="10762" spans="22:22" x14ac:dyDescent="0.2">
      <c r="V10762" s="5"/>
    </row>
    <row r="10763" spans="22:22" x14ac:dyDescent="0.2">
      <c r="V10763" s="5"/>
    </row>
    <row r="10764" spans="22:22" x14ac:dyDescent="0.2">
      <c r="V10764" s="5"/>
    </row>
    <row r="10765" spans="22:22" x14ac:dyDescent="0.2">
      <c r="V10765" s="5"/>
    </row>
    <row r="10766" spans="22:22" x14ac:dyDescent="0.2">
      <c r="V10766" s="5"/>
    </row>
    <row r="10767" spans="22:22" x14ac:dyDescent="0.2">
      <c r="V10767" s="5"/>
    </row>
    <row r="10768" spans="22:22" x14ac:dyDescent="0.2">
      <c r="V10768" s="5"/>
    </row>
    <row r="10769" spans="22:22" x14ac:dyDescent="0.2">
      <c r="V10769" s="5"/>
    </row>
    <row r="10770" spans="22:22" x14ac:dyDescent="0.2">
      <c r="V10770" s="5"/>
    </row>
    <row r="10771" spans="22:22" x14ac:dyDescent="0.2">
      <c r="V10771" s="5"/>
    </row>
    <row r="10772" spans="22:22" x14ac:dyDescent="0.2">
      <c r="V10772" s="5"/>
    </row>
    <row r="10773" spans="22:22" x14ac:dyDescent="0.2">
      <c r="V10773" s="5"/>
    </row>
    <row r="10774" spans="22:22" x14ac:dyDescent="0.2">
      <c r="V10774" s="5"/>
    </row>
    <row r="10775" spans="22:22" x14ac:dyDescent="0.2">
      <c r="V10775" s="5"/>
    </row>
    <row r="10776" spans="22:22" x14ac:dyDescent="0.2">
      <c r="V10776" s="5"/>
    </row>
    <row r="10777" spans="22:22" x14ac:dyDescent="0.2">
      <c r="V10777" s="5"/>
    </row>
    <row r="10778" spans="22:22" x14ac:dyDescent="0.2">
      <c r="V10778" s="5"/>
    </row>
    <row r="10779" spans="22:22" x14ac:dyDescent="0.2">
      <c r="V10779" s="5"/>
    </row>
    <row r="10780" spans="22:22" x14ac:dyDescent="0.2">
      <c r="V10780" s="5"/>
    </row>
    <row r="10781" spans="22:22" x14ac:dyDescent="0.2">
      <c r="V10781" s="5"/>
    </row>
    <row r="10782" spans="22:22" x14ac:dyDescent="0.2">
      <c r="V10782" s="5"/>
    </row>
    <row r="10783" spans="22:22" x14ac:dyDescent="0.2">
      <c r="V10783" s="5"/>
    </row>
    <row r="10784" spans="22:22" x14ac:dyDescent="0.2">
      <c r="V10784" s="5"/>
    </row>
    <row r="10785" spans="22:22" x14ac:dyDescent="0.2">
      <c r="V10785" s="5"/>
    </row>
    <row r="10786" spans="22:22" x14ac:dyDescent="0.2">
      <c r="V10786" s="5"/>
    </row>
    <row r="10787" spans="22:22" x14ac:dyDescent="0.2">
      <c r="V10787" s="5"/>
    </row>
    <row r="10788" spans="22:22" x14ac:dyDescent="0.2">
      <c r="V10788" s="5"/>
    </row>
    <row r="10789" spans="22:22" x14ac:dyDescent="0.2">
      <c r="V10789" s="5"/>
    </row>
    <row r="10790" spans="22:22" x14ac:dyDescent="0.2">
      <c r="V10790" s="5"/>
    </row>
    <row r="10791" spans="22:22" x14ac:dyDescent="0.2">
      <c r="V10791" s="5"/>
    </row>
    <row r="10792" spans="22:22" x14ac:dyDescent="0.2">
      <c r="V10792" s="5"/>
    </row>
    <row r="10793" spans="22:22" x14ac:dyDescent="0.2">
      <c r="V10793" s="5"/>
    </row>
    <row r="10794" spans="22:22" x14ac:dyDescent="0.2">
      <c r="V10794" s="5"/>
    </row>
    <row r="10795" spans="22:22" x14ac:dyDescent="0.2">
      <c r="V10795" s="5"/>
    </row>
    <row r="10796" spans="22:22" x14ac:dyDescent="0.2">
      <c r="V10796" s="5"/>
    </row>
    <row r="10797" spans="22:22" x14ac:dyDescent="0.2">
      <c r="V10797" s="5"/>
    </row>
    <row r="10798" spans="22:22" x14ac:dyDescent="0.2">
      <c r="V10798" s="5"/>
    </row>
    <row r="10799" spans="22:22" x14ac:dyDescent="0.2">
      <c r="V10799" s="5"/>
    </row>
    <row r="10800" spans="22:22" x14ac:dyDescent="0.2">
      <c r="V10800" s="5"/>
    </row>
    <row r="10801" spans="22:22" x14ac:dyDescent="0.2">
      <c r="V10801" s="5"/>
    </row>
    <row r="10802" spans="22:22" x14ac:dyDescent="0.2">
      <c r="V10802" s="5"/>
    </row>
    <row r="10803" spans="22:22" x14ac:dyDescent="0.2">
      <c r="V10803" s="5"/>
    </row>
    <row r="10804" spans="22:22" x14ac:dyDescent="0.2">
      <c r="V10804" s="5"/>
    </row>
    <row r="10805" spans="22:22" x14ac:dyDescent="0.2">
      <c r="V10805" s="5"/>
    </row>
    <row r="10806" spans="22:22" x14ac:dyDescent="0.2">
      <c r="V10806" s="5"/>
    </row>
    <row r="10807" spans="22:22" x14ac:dyDescent="0.2">
      <c r="V10807" s="5"/>
    </row>
    <row r="10808" spans="22:22" x14ac:dyDescent="0.2">
      <c r="V10808" s="5"/>
    </row>
    <row r="10809" spans="22:22" x14ac:dyDescent="0.2">
      <c r="V10809" s="5"/>
    </row>
    <row r="10810" spans="22:22" x14ac:dyDescent="0.2">
      <c r="V10810" s="5"/>
    </row>
    <row r="10811" spans="22:22" x14ac:dyDescent="0.2">
      <c r="V10811" s="5"/>
    </row>
    <row r="10812" spans="22:22" x14ac:dyDescent="0.2">
      <c r="V10812" s="5"/>
    </row>
    <row r="10813" spans="22:22" x14ac:dyDescent="0.2">
      <c r="V10813" s="5"/>
    </row>
    <row r="10814" spans="22:22" x14ac:dyDescent="0.2">
      <c r="V10814" s="5"/>
    </row>
    <row r="10815" spans="22:22" x14ac:dyDescent="0.2">
      <c r="V10815" s="5"/>
    </row>
    <row r="10816" spans="22:22" x14ac:dyDescent="0.2">
      <c r="V10816" s="5"/>
    </row>
    <row r="10817" spans="22:22" x14ac:dyDescent="0.2">
      <c r="V10817" s="5"/>
    </row>
    <row r="10818" spans="22:22" x14ac:dyDescent="0.2">
      <c r="V10818" s="5"/>
    </row>
    <row r="10819" spans="22:22" x14ac:dyDescent="0.2">
      <c r="V10819" s="5"/>
    </row>
    <row r="10820" spans="22:22" x14ac:dyDescent="0.2">
      <c r="V10820" s="5"/>
    </row>
    <row r="10821" spans="22:22" x14ac:dyDescent="0.2">
      <c r="V10821" s="5"/>
    </row>
    <row r="10822" spans="22:22" x14ac:dyDescent="0.2">
      <c r="V10822" s="5"/>
    </row>
    <row r="10823" spans="22:22" x14ac:dyDescent="0.2">
      <c r="V10823" s="5"/>
    </row>
    <row r="10824" spans="22:22" x14ac:dyDescent="0.2">
      <c r="V10824" s="5"/>
    </row>
    <row r="10825" spans="22:22" x14ac:dyDescent="0.2">
      <c r="V10825" s="5"/>
    </row>
    <row r="10826" spans="22:22" x14ac:dyDescent="0.2">
      <c r="V10826" s="5"/>
    </row>
    <row r="10827" spans="22:22" x14ac:dyDescent="0.2">
      <c r="V10827" s="5"/>
    </row>
    <row r="10828" spans="22:22" x14ac:dyDescent="0.2">
      <c r="V10828" s="5"/>
    </row>
    <row r="10829" spans="22:22" x14ac:dyDescent="0.2">
      <c r="V10829" s="5"/>
    </row>
    <row r="10830" spans="22:22" x14ac:dyDescent="0.2">
      <c r="V10830" s="5"/>
    </row>
    <row r="10831" spans="22:22" x14ac:dyDescent="0.2">
      <c r="V10831" s="5"/>
    </row>
    <row r="10832" spans="22:22" x14ac:dyDescent="0.2">
      <c r="V10832" s="5"/>
    </row>
    <row r="10833" spans="22:22" x14ac:dyDescent="0.2">
      <c r="V10833" s="5"/>
    </row>
    <row r="10834" spans="22:22" x14ac:dyDescent="0.2">
      <c r="V10834" s="5"/>
    </row>
    <row r="10835" spans="22:22" x14ac:dyDescent="0.2">
      <c r="V10835" s="5"/>
    </row>
    <row r="10836" spans="22:22" x14ac:dyDescent="0.2">
      <c r="V10836" s="5"/>
    </row>
    <row r="10837" spans="22:22" x14ac:dyDescent="0.2">
      <c r="V10837" s="5"/>
    </row>
    <row r="10838" spans="22:22" x14ac:dyDescent="0.2">
      <c r="V10838" s="5"/>
    </row>
    <row r="10839" spans="22:22" x14ac:dyDescent="0.2">
      <c r="V10839" s="5"/>
    </row>
    <row r="10840" spans="22:22" x14ac:dyDescent="0.2">
      <c r="V10840" s="5"/>
    </row>
    <row r="10841" spans="22:22" x14ac:dyDescent="0.2">
      <c r="V10841" s="5"/>
    </row>
    <row r="10842" spans="22:22" x14ac:dyDescent="0.2">
      <c r="V10842" s="5"/>
    </row>
    <row r="10843" spans="22:22" x14ac:dyDescent="0.2">
      <c r="V10843" s="5"/>
    </row>
    <row r="10844" spans="22:22" x14ac:dyDescent="0.2">
      <c r="V10844" s="5"/>
    </row>
    <row r="10845" spans="22:22" x14ac:dyDescent="0.2">
      <c r="V10845" s="5"/>
    </row>
    <row r="10846" spans="22:22" x14ac:dyDescent="0.2">
      <c r="V10846" s="5"/>
    </row>
    <row r="10847" spans="22:22" x14ac:dyDescent="0.2">
      <c r="V10847" s="5"/>
    </row>
    <row r="10848" spans="22:22" x14ac:dyDescent="0.2">
      <c r="V10848" s="5"/>
    </row>
    <row r="10849" spans="22:22" x14ac:dyDescent="0.2">
      <c r="V10849" s="5"/>
    </row>
    <row r="10850" spans="22:22" x14ac:dyDescent="0.2">
      <c r="V10850" s="5"/>
    </row>
    <row r="10851" spans="22:22" x14ac:dyDescent="0.2">
      <c r="V10851" s="5"/>
    </row>
    <row r="10852" spans="22:22" x14ac:dyDescent="0.2">
      <c r="V10852" s="5"/>
    </row>
    <row r="10853" spans="22:22" x14ac:dyDescent="0.2">
      <c r="V10853" s="5"/>
    </row>
    <row r="10854" spans="22:22" x14ac:dyDescent="0.2">
      <c r="V10854" s="5"/>
    </row>
    <row r="10855" spans="22:22" x14ac:dyDescent="0.2">
      <c r="V10855" s="5"/>
    </row>
    <row r="10856" spans="22:22" x14ac:dyDescent="0.2">
      <c r="V10856" s="5"/>
    </row>
    <row r="10857" spans="22:22" x14ac:dyDescent="0.2">
      <c r="V10857" s="5"/>
    </row>
    <row r="10858" spans="22:22" x14ac:dyDescent="0.2">
      <c r="V10858" s="5"/>
    </row>
    <row r="10859" spans="22:22" x14ac:dyDescent="0.2">
      <c r="V10859" s="5"/>
    </row>
    <row r="10860" spans="22:22" x14ac:dyDescent="0.2">
      <c r="V10860" s="5"/>
    </row>
    <row r="10861" spans="22:22" x14ac:dyDescent="0.2">
      <c r="V10861" s="5"/>
    </row>
    <row r="10862" spans="22:22" x14ac:dyDescent="0.2">
      <c r="V10862" s="5"/>
    </row>
    <row r="10863" spans="22:22" x14ac:dyDescent="0.2">
      <c r="V10863" s="5"/>
    </row>
    <row r="10864" spans="22:22" x14ac:dyDescent="0.2">
      <c r="V10864" s="5"/>
    </row>
    <row r="10865" spans="22:22" x14ac:dyDescent="0.2">
      <c r="V10865" s="5"/>
    </row>
    <row r="10866" spans="22:22" x14ac:dyDescent="0.2">
      <c r="V10866" s="5"/>
    </row>
    <row r="10867" spans="22:22" x14ac:dyDescent="0.2">
      <c r="V10867" s="5"/>
    </row>
    <row r="10868" spans="22:22" x14ac:dyDescent="0.2">
      <c r="V10868" s="5"/>
    </row>
    <row r="10869" spans="22:22" x14ac:dyDescent="0.2">
      <c r="V10869" s="5"/>
    </row>
    <row r="10870" spans="22:22" x14ac:dyDescent="0.2">
      <c r="V10870" s="5"/>
    </row>
    <row r="10871" spans="22:22" x14ac:dyDescent="0.2">
      <c r="V10871" s="5"/>
    </row>
    <row r="10872" spans="22:22" x14ac:dyDescent="0.2">
      <c r="V10872" s="5"/>
    </row>
    <row r="10873" spans="22:22" x14ac:dyDescent="0.2">
      <c r="V10873" s="5"/>
    </row>
    <row r="10874" spans="22:22" x14ac:dyDescent="0.2">
      <c r="V10874" s="5"/>
    </row>
    <row r="10875" spans="22:22" x14ac:dyDescent="0.2">
      <c r="V10875" s="5"/>
    </row>
    <row r="10876" spans="22:22" x14ac:dyDescent="0.2">
      <c r="V10876" s="5"/>
    </row>
    <row r="10877" spans="22:22" x14ac:dyDescent="0.2">
      <c r="V10877" s="5"/>
    </row>
    <row r="10878" spans="22:22" x14ac:dyDescent="0.2">
      <c r="V10878" s="5"/>
    </row>
    <row r="10879" spans="22:22" x14ac:dyDescent="0.2">
      <c r="V10879" s="5"/>
    </row>
    <row r="10880" spans="22:22" x14ac:dyDescent="0.2">
      <c r="V10880" s="5"/>
    </row>
    <row r="10881" spans="22:22" x14ac:dyDescent="0.2">
      <c r="V10881" s="5"/>
    </row>
    <row r="10882" spans="22:22" x14ac:dyDescent="0.2">
      <c r="V10882" s="5"/>
    </row>
    <row r="10883" spans="22:22" x14ac:dyDescent="0.2">
      <c r="V10883" s="5"/>
    </row>
    <row r="10884" spans="22:22" x14ac:dyDescent="0.2">
      <c r="V10884" s="5"/>
    </row>
    <row r="10885" spans="22:22" x14ac:dyDescent="0.2">
      <c r="V10885" s="5"/>
    </row>
    <row r="10886" spans="22:22" x14ac:dyDescent="0.2">
      <c r="V10886" s="5"/>
    </row>
    <row r="10887" spans="22:22" x14ac:dyDescent="0.2">
      <c r="V10887" s="5"/>
    </row>
    <row r="10888" spans="22:22" x14ac:dyDescent="0.2">
      <c r="V10888" s="5"/>
    </row>
    <row r="10889" spans="22:22" x14ac:dyDescent="0.2">
      <c r="V10889" s="5"/>
    </row>
    <row r="10890" spans="22:22" x14ac:dyDescent="0.2">
      <c r="V10890" s="5"/>
    </row>
    <row r="10891" spans="22:22" x14ac:dyDescent="0.2">
      <c r="V10891" s="5"/>
    </row>
    <row r="10892" spans="22:22" x14ac:dyDescent="0.2">
      <c r="V10892" s="5"/>
    </row>
    <row r="10893" spans="22:22" x14ac:dyDescent="0.2">
      <c r="V10893" s="5"/>
    </row>
    <row r="10894" spans="22:22" x14ac:dyDescent="0.2">
      <c r="V10894" s="5"/>
    </row>
    <row r="10895" spans="22:22" x14ac:dyDescent="0.2">
      <c r="V10895" s="5"/>
    </row>
    <row r="10896" spans="22:22" x14ac:dyDescent="0.2">
      <c r="V10896" s="5"/>
    </row>
    <row r="10897" spans="22:22" x14ac:dyDescent="0.2">
      <c r="V10897" s="5"/>
    </row>
    <row r="10898" spans="22:22" x14ac:dyDescent="0.2">
      <c r="V10898" s="5"/>
    </row>
    <row r="10899" spans="22:22" x14ac:dyDescent="0.2">
      <c r="V10899" s="5"/>
    </row>
    <row r="10900" spans="22:22" x14ac:dyDescent="0.2">
      <c r="V10900" s="5"/>
    </row>
    <row r="10901" spans="22:22" x14ac:dyDescent="0.2">
      <c r="V10901" s="5"/>
    </row>
    <row r="10902" spans="22:22" x14ac:dyDescent="0.2">
      <c r="V10902" s="5"/>
    </row>
    <row r="10903" spans="22:22" x14ac:dyDescent="0.2">
      <c r="V10903" s="5"/>
    </row>
    <row r="10904" spans="22:22" x14ac:dyDescent="0.2">
      <c r="V10904" s="5"/>
    </row>
    <row r="10905" spans="22:22" x14ac:dyDescent="0.2">
      <c r="V10905" s="5"/>
    </row>
    <row r="10906" spans="22:22" x14ac:dyDescent="0.2">
      <c r="V10906" s="5"/>
    </row>
    <row r="10907" spans="22:22" x14ac:dyDescent="0.2">
      <c r="V10907" s="5"/>
    </row>
    <row r="10908" spans="22:22" x14ac:dyDescent="0.2">
      <c r="V10908" s="5"/>
    </row>
    <row r="10909" spans="22:22" x14ac:dyDescent="0.2">
      <c r="V10909" s="5"/>
    </row>
    <row r="10910" spans="22:22" x14ac:dyDescent="0.2">
      <c r="V10910" s="5"/>
    </row>
    <row r="10911" spans="22:22" x14ac:dyDescent="0.2">
      <c r="V10911" s="5"/>
    </row>
    <row r="10912" spans="22:22" x14ac:dyDescent="0.2">
      <c r="V10912" s="5"/>
    </row>
    <row r="10913" spans="22:22" x14ac:dyDescent="0.2">
      <c r="V10913" s="5"/>
    </row>
    <row r="10914" spans="22:22" x14ac:dyDescent="0.2">
      <c r="V10914" s="5"/>
    </row>
    <row r="10915" spans="22:22" x14ac:dyDescent="0.2">
      <c r="V10915" s="5"/>
    </row>
    <row r="10916" spans="22:22" x14ac:dyDescent="0.2">
      <c r="V10916" s="5"/>
    </row>
    <row r="10917" spans="22:22" x14ac:dyDescent="0.2">
      <c r="V10917" s="5"/>
    </row>
    <row r="10918" spans="22:22" x14ac:dyDescent="0.2">
      <c r="V10918" s="5"/>
    </row>
    <row r="10919" spans="22:22" x14ac:dyDescent="0.2">
      <c r="V10919" s="5"/>
    </row>
    <row r="10920" spans="22:22" x14ac:dyDescent="0.2">
      <c r="V10920" s="5"/>
    </row>
    <row r="10921" spans="22:22" x14ac:dyDescent="0.2">
      <c r="V10921" s="5"/>
    </row>
    <row r="10922" spans="22:22" x14ac:dyDescent="0.2">
      <c r="V10922" s="5"/>
    </row>
    <row r="10923" spans="22:22" x14ac:dyDescent="0.2">
      <c r="V10923" s="5"/>
    </row>
    <row r="10924" spans="22:22" x14ac:dyDescent="0.2">
      <c r="V10924" s="5"/>
    </row>
    <row r="10925" spans="22:22" x14ac:dyDescent="0.2">
      <c r="V10925" s="5"/>
    </row>
    <row r="10926" spans="22:22" x14ac:dyDescent="0.2">
      <c r="V10926" s="5"/>
    </row>
    <row r="10927" spans="22:22" x14ac:dyDescent="0.2">
      <c r="V10927" s="5"/>
    </row>
    <row r="10928" spans="22:22" x14ac:dyDescent="0.2">
      <c r="V10928" s="5"/>
    </row>
    <row r="10929" spans="22:22" x14ac:dyDescent="0.2">
      <c r="V10929" s="5"/>
    </row>
    <row r="10930" spans="22:22" x14ac:dyDescent="0.2">
      <c r="V10930" s="5"/>
    </row>
    <row r="10931" spans="22:22" x14ac:dyDescent="0.2">
      <c r="V10931" s="5"/>
    </row>
    <row r="10932" spans="22:22" x14ac:dyDescent="0.2">
      <c r="V10932" s="5"/>
    </row>
    <row r="10933" spans="22:22" x14ac:dyDescent="0.2">
      <c r="V10933" s="5"/>
    </row>
    <row r="10934" spans="22:22" x14ac:dyDescent="0.2">
      <c r="V10934" s="5"/>
    </row>
    <row r="10935" spans="22:22" x14ac:dyDescent="0.2">
      <c r="V10935" s="5"/>
    </row>
    <row r="10936" spans="22:22" x14ac:dyDescent="0.2">
      <c r="V10936" s="5"/>
    </row>
    <row r="10937" spans="22:22" x14ac:dyDescent="0.2">
      <c r="V10937" s="5"/>
    </row>
    <row r="10938" spans="22:22" x14ac:dyDescent="0.2">
      <c r="V10938" s="5"/>
    </row>
    <row r="10939" spans="22:22" x14ac:dyDescent="0.2">
      <c r="V10939" s="5"/>
    </row>
    <row r="10940" spans="22:22" x14ac:dyDescent="0.2">
      <c r="V10940" s="5"/>
    </row>
    <row r="10941" spans="22:22" x14ac:dyDescent="0.2">
      <c r="V10941" s="5"/>
    </row>
    <row r="10942" spans="22:22" x14ac:dyDescent="0.2">
      <c r="V10942" s="5"/>
    </row>
    <row r="10943" spans="22:22" x14ac:dyDescent="0.2">
      <c r="V10943" s="5"/>
    </row>
    <row r="10944" spans="22:22" x14ac:dyDescent="0.2">
      <c r="V10944" s="5"/>
    </row>
    <row r="10945" spans="22:22" x14ac:dyDescent="0.2">
      <c r="V10945" s="5"/>
    </row>
    <row r="10946" spans="22:22" x14ac:dyDescent="0.2">
      <c r="V10946" s="5"/>
    </row>
    <row r="10947" spans="22:22" x14ac:dyDescent="0.2">
      <c r="V10947" s="5"/>
    </row>
    <row r="10948" spans="22:22" x14ac:dyDescent="0.2">
      <c r="V10948" s="5"/>
    </row>
    <row r="10949" spans="22:22" x14ac:dyDescent="0.2">
      <c r="V10949" s="5"/>
    </row>
    <row r="10950" spans="22:22" x14ac:dyDescent="0.2">
      <c r="V10950" s="5"/>
    </row>
    <row r="10951" spans="22:22" x14ac:dyDescent="0.2">
      <c r="V10951" s="5"/>
    </row>
    <row r="10952" spans="22:22" x14ac:dyDescent="0.2">
      <c r="V10952" s="5"/>
    </row>
    <row r="10953" spans="22:22" x14ac:dyDescent="0.2">
      <c r="V10953" s="5"/>
    </row>
    <row r="10954" spans="22:22" x14ac:dyDescent="0.2">
      <c r="V10954" s="5"/>
    </row>
    <row r="10955" spans="22:22" x14ac:dyDescent="0.2">
      <c r="V10955" s="5"/>
    </row>
    <row r="10956" spans="22:22" x14ac:dyDescent="0.2">
      <c r="V10956" s="5"/>
    </row>
    <row r="10957" spans="22:22" x14ac:dyDescent="0.2">
      <c r="V10957" s="5"/>
    </row>
    <row r="10958" spans="22:22" x14ac:dyDescent="0.2">
      <c r="V10958" s="5"/>
    </row>
    <row r="10959" spans="22:22" x14ac:dyDescent="0.2">
      <c r="V10959" s="5"/>
    </row>
    <row r="10960" spans="22:22" x14ac:dyDescent="0.2">
      <c r="V10960" s="5"/>
    </row>
    <row r="10961" spans="22:22" x14ac:dyDescent="0.2">
      <c r="V10961" s="5"/>
    </row>
    <row r="10962" spans="22:22" x14ac:dyDescent="0.2">
      <c r="V10962" s="5"/>
    </row>
    <row r="10963" spans="22:22" x14ac:dyDescent="0.2">
      <c r="V10963" s="5"/>
    </row>
    <row r="10964" spans="22:22" x14ac:dyDescent="0.2">
      <c r="V10964" s="5"/>
    </row>
    <row r="10965" spans="22:22" x14ac:dyDescent="0.2">
      <c r="V10965" s="5"/>
    </row>
    <row r="10966" spans="22:22" x14ac:dyDescent="0.2">
      <c r="V10966" s="5"/>
    </row>
    <row r="10967" spans="22:22" x14ac:dyDescent="0.2">
      <c r="V10967" s="5"/>
    </row>
    <row r="10968" spans="22:22" x14ac:dyDescent="0.2">
      <c r="V10968" s="5"/>
    </row>
    <row r="10969" spans="22:22" x14ac:dyDescent="0.2">
      <c r="V10969" s="5"/>
    </row>
    <row r="10970" spans="22:22" x14ac:dyDescent="0.2">
      <c r="V10970" s="5"/>
    </row>
    <row r="10971" spans="22:22" x14ac:dyDescent="0.2">
      <c r="V10971" s="5"/>
    </row>
    <row r="10972" spans="22:22" x14ac:dyDescent="0.2">
      <c r="V10972" s="5"/>
    </row>
    <row r="10973" spans="22:22" x14ac:dyDescent="0.2">
      <c r="V10973" s="5"/>
    </row>
    <row r="10974" spans="22:22" x14ac:dyDescent="0.2">
      <c r="V10974" s="5"/>
    </row>
    <row r="10975" spans="22:22" x14ac:dyDescent="0.2">
      <c r="V10975" s="5"/>
    </row>
    <row r="10976" spans="22:22" x14ac:dyDescent="0.2">
      <c r="V10976" s="5"/>
    </row>
    <row r="10977" spans="22:22" x14ac:dyDescent="0.2">
      <c r="V10977" s="5"/>
    </row>
    <row r="10978" spans="22:22" x14ac:dyDescent="0.2">
      <c r="V10978" s="5"/>
    </row>
    <row r="10979" spans="22:22" x14ac:dyDescent="0.2">
      <c r="V10979" s="5"/>
    </row>
    <row r="10980" spans="22:22" x14ac:dyDescent="0.2">
      <c r="V10980" s="5"/>
    </row>
    <row r="10981" spans="22:22" x14ac:dyDescent="0.2">
      <c r="V10981" s="5"/>
    </row>
    <row r="10982" spans="22:22" x14ac:dyDescent="0.2">
      <c r="V10982" s="5"/>
    </row>
    <row r="10983" spans="22:22" x14ac:dyDescent="0.2">
      <c r="V10983" s="5"/>
    </row>
    <row r="10984" spans="22:22" x14ac:dyDescent="0.2">
      <c r="V10984" s="5"/>
    </row>
    <row r="10985" spans="22:22" x14ac:dyDescent="0.2">
      <c r="V10985" s="5"/>
    </row>
    <row r="10986" spans="22:22" x14ac:dyDescent="0.2">
      <c r="V10986" s="5"/>
    </row>
    <row r="10987" spans="22:22" x14ac:dyDescent="0.2">
      <c r="V10987" s="5"/>
    </row>
    <row r="10988" spans="22:22" x14ac:dyDescent="0.2">
      <c r="V10988" s="5"/>
    </row>
    <row r="10989" spans="22:22" x14ac:dyDescent="0.2">
      <c r="V10989" s="5"/>
    </row>
    <row r="10990" spans="22:22" x14ac:dyDescent="0.2">
      <c r="V10990" s="5"/>
    </row>
    <row r="10991" spans="22:22" x14ac:dyDescent="0.2">
      <c r="V10991" s="5"/>
    </row>
    <row r="10992" spans="22:22" x14ac:dyDescent="0.2">
      <c r="V10992" s="5"/>
    </row>
    <row r="10993" spans="22:22" x14ac:dyDescent="0.2">
      <c r="V10993" s="5"/>
    </row>
    <row r="10994" spans="22:22" x14ac:dyDescent="0.2">
      <c r="V10994" s="5"/>
    </row>
    <row r="10995" spans="22:22" x14ac:dyDescent="0.2">
      <c r="V10995" s="5"/>
    </row>
    <row r="10996" spans="22:22" x14ac:dyDescent="0.2">
      <c r="V10996" s="5"/>
    </row>
    <row r="10997" spans="22:22" x14ac:dyDescent="0.2">
      <c r="V10997" s="5"/>
    </row>
    <row r="10998" spans="22:22" x14ac:dyDescent="0.2">
      <c r="V10998" s="5"/>
    </row>
    <row r="10999" spans="22:22" x14ac:dyDescent="0.2">
      <c r="V10999" s="5"/>
    </row>
    <row r="11000" spans="22:22" x14ac:dyDescent="0.2">
      <c r="V11000" s="5"/>
    </row>
    <row r="11001" spans="22:22" x14ac:dyDescent="0.2">
      <c r="V11001" s="5"/>
    </row>
    <row r="11002" spans="22:22" x14ac:dyDescent="0.2">
      <c r="V11002" s="5"/>
    </row>
    <row r="11003" spans="22:22" x14ac:dyDescent="0.2">
      <c r="V11003" s="5"/>
    </row>
    <row r="11004" spans="22:22" x14ac:dyDescent="0.2">
      <c r="V11004" s="5"/>
    </row>
    <row r="11005" spans="22:22" x14ac:dyDescent="0.2">
      <c r="V11005" s="5"/>
    </row>
    <row r="11006" spans="22:22" x14ac:dyDescent="0.2">
      <c r="V11006" s="5"/>
    </row>
    <row r="11007" spans="22:22" x14ac:dyDescent="0.2">
      <c r="V11007" s="5"/>
    </row>
    <row r="11008" spans="22:22" x14ac:dyDescent="0.2">
      <c r="V11008" s="5"/>
    </row>
    <row r="11009" spans="22:22" x14ac:dyDescent="0.2">
      <c r="V11009" s="5"/>
    </row>
    <row r="11010" spans="22:22" x14ac:dyDescent="0.2">
      <c r="V11010" s="5"/>
    </row>
    <row r="11011" spans="22:22" x14ac:dyDescent="0.2">
      <c r="V11011" s="5"/>
    </row>
    <row r="11012" spans="22:22" x14ac:dyDescent="0.2">
      <c r="V11012" s="5"/>
    </row>
    <row r="11013" spans="22:22" x14ac:dyDescent="0.2">
      <c r="V11013" s="5"/>
    </row>
    <row r="11014" spans="22:22" x14ac:dyDescent="0.2">
      <c r="V11014" s="5"/>
    </row>
    <row r="11015" spans="22:22" x14ac:dyDescent="0.2">
      <c r="V11015" s="5"/>
    </row>
    <row r="11016" spans="22:22" x14ac:dyDescent="0.2">
      <c r="V11016" s="5"/>
    </row>
    <row r="11017" spans="22:22" x14ac:dyDescent="0.2">
      <c r="V11017" s="5"/>
    </row>
    <row r="11018" spans="22:22" x14ac:dyDescent="0.2">
      <c r="V11018" s="5"/>
    </row>
    <row r="11019" spans="22:22" x14ac:dyDescent="0.2">
      <c r="V11019" s="5"/>
    </row>
    <row r="11020" spans="22:22" x14ac:dyDescent="0.2">
      <c r="V11020" s="5"/>
    </row>
    <row r="11021" spans="22:22" x14ac:dyDescent="0.2">
      <c r="V11021" s="5"/>
    </row>
    <row r="11022" spans="22:22" x14ac:dyDescent="0.2">
      <c r="V11022" s="5"/>
    </row>
    <row r="11023" spans="22:22" x14ac:dyDescent="0.2">
      <c r="V11023" s="5"/>
    </row>
    <row r="11024" spans="22:22" x14ac:dyDescent="0.2">
      <c r="V11024" s="5"/>
    </row>
    <row r="11025" spans="22:22" x14ac:dyDescent="0.2">
      <c r="V11025" s="5"/>
    </row>
    <row r="11026" spans="22:22" x14ac:dyDescent="0.2">
      <c r="V11026" s="5"/>
    </row>
    <row r="11027" spans="22:22" x14ac:dyDescent="0.2">
      <c r="V11027" s="5"/>
    </row>
    <row r="11028" spans="22:22" x14ac:dyDescent="0.2">
      <c r="V11028" s="5"/>
    </row>
    <row r="11029" spans="22:22" x14ac:dyDescent="0.2">
      <c r="V11029" s="5"/>
    </row>
    <row r="11030" spans="22:22" x14ac:dyDescent="0.2">
      <c r="V11030" s="5"/>
    </row>
    <row r="11031" spans="22:22" x14ac:dyDescent="0.2">
      <c r="V11031" s="5"/>
    </row>
    <row r="11032" spans="22:22" x14ac:dyDescent="0.2">
      <c r="V11032" s="5"/>
    </row>
    <row r="11033" spans="22:22" x14ac:dyDescent="0.2">
      <c r="V11033" s="5"/>
    </row>
    <row r="11034" spans="22:22" x14ac:dyDescent="0.2">
      <c r="V11034" s="5"/>
    </row>
    <row r="11035" spans="22:22" x14ac:dyDescent="0.2">
      <c r="V11035" s="5"/>
    </row>
    <row r="11036" spans="22:22" x14ac:dyDescent="0.2">
      <c r="V11036" s="5"/>
    </row>
    <row r="11037" spans="22:22" x14ac:dyDescent="0.2">
      <c r="V11037" s="5"/>
    </row>
    <row r="11038" spans="22:22" x14ac:dyDescent="0.2">
      <c r="V11038" s="5"/>
    </row>
    <row r="11039" spans="22:22" x14ac:dyDescent="0.2">
      <c r="V11039" s="5"/>
    </row>
    <row r="11040" spans="22:22" x14ac:dyDescent="0.2">
      <c r="V11040" s="5"/>
    </row>
    <row r="11041" spans="22:22" x14ac:dyDescent="0.2">
      <c r="V11041" s="5"/>
    </row>
    <row r="11042" spans="22:22" x14ac:dyDescent="0.2">
      <c r="V11042" s="5"/>
    </row>
    <row r="11043" spans="22:22" x14ac:dyDescent="0.2">
      <c r="V11043" s="5"/>
    </row>
    <row r="11044" spans="22:22" x14ac:dyDescent="0.2">
      <c r="V11044" s="5"/>
    </row>
    <row r="11045" spans="22:22" x14ac:dyDescent="0.2">
      <c r="V11045" s="5"/>
    </row>
    <row r="11046" spans="22:22" x14ac:dyDescent="0.2">
      <c r="V11046" s="5"/>
    </row>
    <row r="11047" spans="22:22" x14ac:dyDescent="0.2">
      <c r="V11047" s="5"/>
    </row>
    <row r="11048" spans="22:22" x14ac:dyDescent="0.2">
      <c r="V11048" s="5"/>
    </row>
    <row r="11049" spans="22:22" x14ac:dyDescent="0.2">
      <c r="V11049" s="5"/>
    </row>
    <row r="11050" spans="22:22" x14ac:dyDescent="0.2">
      <c r="V11050" s="5"/>
    </row>
    <row r="11051" spans="22:22" x14ac:dyDescent="0.2">
      <c r="V11051" s="5"/>
    </row>
    <row r="11052" spans="22:22" x14ac:dyDescent="0.2">
      <c r="V11052" s="5"/>
    </row>
    <row r="11053" spans="22:22" x14ac:dyDescent="0.2">
      <c r="V11053" s="5"/>
    </row>
    <row r="11054" spans="22:22" x14ac:dyDescent="0.2">
      <c r="V11054" s="5"/>
    </row>
    <row r="11055" spans="22:22" x14ac:dyDescent="0.2">
      <c r="V11055" s="5"/>
    </row>
    <row r="11056" spans="22:22" x14ac:dyDescent="0.2">
      <c r="V11056" s="5"/>
    </row>
    <row r="11057" spans="22:22" x14ac:dyDescent="0.2">
      <c r="V11057" s="5"/>
    </row>
    <row r="11058" spans="22:22" x14ac:dyDescent="0.2">
      <c r="V11058" s="5"/>
    </row>
    <row r="11059" spans="22:22" x14ac:dyDescent="0.2">
      <c r="V11059" s="5"/>
    </row>
    <row r="11060" spans="22:22" x14ac:dyDescent="0.2">
      <c r="V11060" s="5"/>
    </row>
    <row r="11061" spans="22:22" x14ac:dyDescent="0.2">
      <c r="V11061" s="5"/>
    </row>
    <row r="11062" spans="22:22" x14ac:dyDescent="0.2">
      <c r="V11062" s="5"/>
    </row>
    <row r="11063" spans="22:22" x14ac:dyDescent="0.2">
      <c r="V11063" s="5"/>
    </row>
    <row r="11064" spans="22:22" x14ac:dyDescent="0.2">
      <c r="V11064" s="5"/>
    </row>
    <row r="11065" spans="22:22" x14ac:dyDescent="0.2">
      <c r="V11065" s="5"/>
    </row>
    <row r="11066" spans="22:22" x14ac:dyDescent="0.2">
      <c r="V11066" s="5"/>
    </row>
    <row r="11067" spans="22:22" x14ac:dyDescent="0.2">
      <c r="V11067" s="5"/>
    </row>
    <row r="11068" spans="22:22" x14ac:dyDescent="0.2">
      <c r="V11068" s="5"/>
    </row>
    <row r="11069" spans="22:22" x14ac:dyDescent="0.2">
      <c r="V11069" s="5"/>
    </row>
    <row r="11070" spans="22:22" x14ac:dyDescent="0.2">
      <c r="V11070" s="5"/>
    </row>
    <row r="11071" spans="22:22" x14ac:dyDescent="0.2">
      <c r="V11071" s="5"/>
    </row>
    <row r="11072" spans="22:22" x14ac:dyDescent="0.2">
      <c r="V11072" s="5"/>
    </row>
    <row r="11073" spans="22:22" x14ac:dyDescent="0.2">
      <c r="V11073" s="5"/>
    </row>
    <row r="11074" spans="22:22" x14ac:dyDescent="0.2">
      <c r="V11074" s="5"/>
    </row>
    <row r="11075" spans="22:22" x14ac:dyDescent="0.2">
      <c r="V11075" s="5"/>
    </row>
    <row r="11076" spans="22:22" x14ac:dyDescent="0.2">
      <c r="V11076" s="5"/>
    </row>
    <row r="11077" spans="22:22" x14ac:dyDescent="0.2">
      <c r="V11077" s="5"/>
    </row>
    <row r="11078" spans="22:22" x14ac:dyDescent="0.2">
      <c r="V11078" s="5"/>
    </row>
    <row r="11079" spans="22:22" x14ac:dyDescent="0.2">
      <c r="V11079" s="5"/>
    </row>
    <row r="11080" spans="22:22" x14ac:dyDescent="0.2">
      <c r="V11080" s="5"/>
    </row>
    <row r="11081" spans="22:22" x14ac:dyDescent="0.2">
      <c r="V11081" s="5"/>
    </row>
    <row r="11082" spans="22:22" x14ac:dyDescent="0.2">
      <c r="V11082" s="5"/>
    </row>
    <row r="11083" spans="22:22" x14ac:dyDescent="0.2">
      <c r="V11083" s="5"/>
    </row>
    <row r="11084" spans="22:22" x14ac:dyDescent="0.2">
      <c r="V11084" s="5"/>
    </row>
    <row r="11085" spans="22:22" x14ac:dyDescent="0.2">
      <c r="V11085" s="5"/>
    </row>
    <row r="11086" spans="22:22" x14ac:dyDescent="0.2">
      <c r="V11086" s="5"/>
    </row>
    <row r="11087" spans="22:22" x14ac:dyDescent="0.2">
      <c r="V11087" s="5"/>
    </row>
    <row r="11088" spans="22:22" x14ac:dyDescent="0.2">
      <c r="V11088" s="5"/>
    </row>
    <row r="11089" spans="22:22" x14ac:dyDescent="0.2">
      <c r="V11089" s="5"/>
    </row>
    <row r="11090" spans="22:22" x14ac:dyDescent="0.2">
      <c r="V11090" s="5"/>
    </row>
    <row r="11091" spans="22:22" x14ac:dyDescent="0.2">
      <c r="V11091" s="5"/>
    </row>
    <row r="11092" spans="22:22" x14ac:dyDescent="0.2">
      <c r="V11092" s="5"/>
    </row>
    <row r="11093" spans="22:22" x14ac:dyDescent="0.2">
      <c r="V11093" s="5"/>
    </row>
    <row r="11094" spans="22:22" x14ac:dyDescent="0.2">
      <c r="V11094" s="5"/>
    </row>
    <row r="11095" spans="22:22" x14ac:dyDescent="0.2">
      <c r="V11095" s="5"/>
    </row>
    <row r="11096" spans="22:22" x14ac:dyDescent="0.2">
      <c r="V11096" s="5"/>
    </row>
    <row r="11097" spans="22:22" x14ac:dyDescent="0.2">
      <c r="V11097" s="5"/>
    </row>
    <row r="11098" spans="22:22" x14ac:dyDescent="0.2">
      <c r="V11098" s="5"/>
    </row>
    <row r="11099" spans="22:22" x14ac:dyDescent="0.2">
      <c r="V11099" s="5"/>
    </row>
    <row r="11100" spans="22:22" x14ac:dyDescent="0.2">
      <c r="V11100" s="5"/>
    </row>
    <row r="11101" spans="22:22" x14ac:dyDescent="0.2">
      <c r="V11101" s="5"/>
    </row>
    <row r="11102" spans="22:22" x14ac:dyDescent="0.2">
      <c r="V11102" s="5"/>
    </row>
    <row r="11103" spans="22:22" x14ac:dyDescent="0.2">
      <c r="V11103" s="5"/>
    </row>
    <row r="11104" spans="22:22" x14ac:dyDescent="0.2">
      <c r="V11104" s="5"/>
    </row>
    <row r="11105" spans="22:22" x14ac:dyDescent="0.2">
      <c r="V11105" s="5"/>
    </row>
    <row r="11106" spans="22:22" x14ac:dyDescent="0.2">
      <c r="V11106" s="5"/>
    </row>
    <row r="11107" spans="22:22" x14ac:dyDescent="0.2">
      <c r="V11107" s="5"/>
    </row>
    <row r="11108" spans="22:22" x14ac:dyDescent="0.2">
      <c r="V11108" s="5"/>
    </row>
    <row r="11109" spans="22:22" x14ac:dyDescent="0.2">
      <c r="V11109" s="5"/>
    </row>
    <row r="11110" spans="22:22" x14ac:dyDescent="0.2">
      <c r="V11110" s="5"/>
    </row>
    <row r="11111" spans="22:22" x14ac:dyDescent="0.2">
      <c r="V11111" s="5"/>
    </row>
    <row r="11112" spans="22:22" x14ac:dyDescent="0.2">
      <c r="V11112" s="5"/>
    </row>
    <row r="11113" spans="22:22" x14ac:dyDescent="0.2">
      <c r="V11113" s="5"/>
    </row>
    <row r="11114" spans="22:22" x14ac:dyDescent="0.2">
      <c r="V11114" s="5"/>
    </row>
    <row r="11115" spans="22:22" x14ac:dyDescent="0.2">
      <c r="V11115" s="5"/>
    </row>
    <row r="11116" spans="22:22" x14ac:dyDescent="0.2">
      <c r="V11116" s="5"/>
    </row>
    <row r="11117" spans="22:22" x14ac:dyDescent="0.2">
      <c r="V11117" s="5"/>
    </row>
    <row r="11118" spans="22:22" x14ac:dyDescent="0.2">
      <c r="V11118" s="5"/>
    </row>
    <row r="11119" spans="22:22" x14ac:dyDescent="0.2">
      <c r="V11119" s="5"/>
    </row>
    <row r="11120" spans="22:22" x14ac:dyDescent="0.2">
      <c r="V11120" s="5"/>
    </row>
    <row r="11121" spans="22:22" x14ac:dyDescent="0.2">
      <c r="V11121" s="5"/>
    </row>
    <row r="11122" spans="22:22" x14ac:dyDescent="0.2">
      <c r="V11122" s="5"/>
    </row>
    <row r="11123" spans="22:22" x14ac:dyDescent="0.2">
      <c r="V11123" s="5"/>
    </row>
    <row r="11124" spans="22:22" x14ac:dyDescent="0.2">
      <c r="V11124" s="5"/>
    </row>
    <row r="11125" spans="22:22" x14ac:dyDescent="0.2">
      <c r="V11125" s="5"/>
    </row>
    <row r="11126" spans="22:22" x14ac:dyDescent="0.2">
      <c r="V11126" s="5"/>
    </row>
    <row r="11127" spans="22:22" x14ac:dyDescent="0.2">
      <c r="V11127" s="5"/>
    </row>
    <row r="11128" spans="22:22" x14ac:dyDescent="0.2">
      <c r="V11128" s="5"/>
    </row>
    <row r="11129" spans="22:22" x14ac:dyDescent="0.2">
      <c r="V11129" s="5"/>
    </row>
    <row r="11130" spans="22:22" x14ac:dyDescent="0.2">
      <c r="V11130" s="5"/>
    </row>
    <row r="11131" spans="22:22" x14ac:dyDescent="0.2">
      <c r="V11131" s="5"/>
    </row>
    <row r="11132" spans="22:22" x14ac:dyDescent="0.2">
      <c r="V11132" s="5"/>
    </row>
    <row r="11133" spans="22:22" x14ac:dyDescent="0.2">
      <c r="V11133" s="5"/>
    </row>
    <row r="11134" spans="22:22" x14ac:dyDescent="0.2">
      <c r="V11134" s="5"/>
    </row>
    <row r="11135" spans="22:22" x14ac:dyDescent="0.2">
      <c r="V11135" s="5"/>
    </row>
    <row r="11136" spans="22:22" x14ac:dyDescent="0.2">
      <c r="V11136" s="5"/>
    </row>
    <row r="11137" spans="22:22" x14ac:dyDescent="0.2">
      <c r="V11137" s="5"/>
    </row>
    <row r="11138" spans="22:22" x14ac:dyDescent="0.2">
      <c r="V11138" s="5"/>
    </row>
    <row r="11139" spans="22:22" x14ac:dyDescent="0.2">
      <c r="V11139" s="5"/>
    </row>
    <row r="11140" spans="22:22" x14ac:dyDescent="0.2">
      <c r="V11140" s="5"/>
    </row>
    <row r="11141" spans="22:22" x14ac:dyDescent="0.2">
      <c r="V11141" s="5"/>
    </row>
    <row r="11142" spans="22:22" x14ac:dyDescent="0.2">
      <c r="V11142" s="5"/>
    </row>
    <row r="11143" spans="22:22" x14ac:dyDescent="0.2">
      <c r="V11143" s="5"/>
    </row>
    <row r="11144" spans="22:22" x14ac:dyDescent="0.2">
      <c r="V11144" s="5"/>
    </row>
    <row r="11145" spans="22:22" x14ac:dyDescent="0.2">
      <c r="V11145" s="5"/>
    </row>
    <row r="11146" spans="22:22" x14ac:dyDescent="0.2">
      <c r="V11146" s="5"/>
    </row>
    <row r="11147" spans="22:22" x14ac:dyDescent="0.2">
      <c r="V11147" s="5"/>
    </row>
    <row r="11148" spans="22:22" x14ac:dyDescent="0.2">
      <c r="V11148" s="5"/>
    </row>
    <row r="11149" spans="22:22" x14ac:dyDescent="0.2">
      <c r="V11149" s="5"/>
    </row>
    <row r="11150" spans="22:22" x14ac:dyDescent="0.2">
      <c r="V11150" s="5"/>
    </row>
    <row r="11151" spans="22:22" x14ac:dyDescent="0.2">
      <c r="V11151" s="5"/>
    </row>
    <row r="11152" spans="22:22" x14ac:dyDescent="0.2">
      <c r="V11152" s="5"/>
    </row>
    <row r="11153" spans="22:22" x14ac:dyDescent="0.2">
      <c r="V11153" s="5"/>
    </row>
    <row r="11154" spans="22:22" x14ac:dyDescent="0.2">
      <c r="V11154" s="5"/>
    </row>
    <row r="11155" spans="22:22" x14ac:dyDescent="0.2">
      <c r="V11155" s="5"/>
    </row>
    <row r="11156" spans="22:22" x14ac:dyDescent="0.2">
      <c r="V11156" s="5"/>
    </row>
    <row r="11157" spans="22:22" x14ac:dyDescent="0.2">
      <c r="V11157" s="5"/>
    </row>
    <row r="11158" spans="22:22" x14ac:dyDescent="0.2">
      <c r="V11158" s="5"/>
    </row>
    <row r="11159" spans="22:22" x14ac:dyDescent="0.2">
      <c r="V11159" s="5"/>
    </row>
    <row r="11160" spans="22:22" x14ac:dyDescent="0.2">
      <c r="V11160" s="5"/>
    </row>
    <row r="11161" spans="22:22" x14ac:dyDescent="0.2">
      <c r="V11161" s="5"/>
    </row>
    <row r="11162" spans="22:22" x14ac:dyDescent="0.2">
      <c r="V11162" s="5"/>
    </row>
    <row r="11163" spans="22:22" x14ac:dyDescent="0.2">
      <c r="V11163" s="5"/>
    </row>
    <row r="11164" spans="22:22" x14ac:dyDescent="0.2">
      <c r="V11164" s="5"/>
    </row>
    <row r="11165" spans="22:22" x14ac:dyDescent="0.2">
      <c r="V11165" s="5"/>
    </row>
    <row r="11166" spans="22:22" x14ac:dyDescent="0.2">
      <c r="V11166" s="5"/>
    </row>
    <row r="11167" spans="22:22" x14ac:dyDescent="0.2">
      <c r="V11167" s="5"/>
    </row>
    <row r="11168" spans="22:22" x14ac:dyDescent="0.2">
      <c r="V11168" s="5"/>
    </row>
    <row r="11169" spans="22:22" x14ac:dyDescent="0.2">
      <c r="V11169" s="5"/>
    </row>
    <row r="11170" spans="22:22" x14ac:dyDescent="0.2">
      <c r="V11170" s="5"/>
    </row>
    <row r="11171" spans="22:22" x14ac:dyDescent="0.2">
      <c r="V11171" s="5"/>
    </row>
    <row r="11172" spans="22:22" x14ac:dyDescent="0.2">
      <c r="V11172" s="5"/>
    </row>
    <row r="11173" spans="22:22" x14ac:dyDescent="0.2">
      <c r="V11173" s="5"/>
    </row>
    <row r="11174" spans="22:22" x14ac:dyDescent="0.2">
      <c r="V11174" s="5"/>
    </row>
    <row r="11175" spans="22:22" x14ac:dyDescent="0.2">
      <c r="V11175" s="5"/>
    </row>
    <row r="11176" spans="22:22" x14ac:dyDescent="0.2">
      <c r="V11176" s="5"/>
    </row>
    <row r="11177" spans="22:22" x14ac:dyDescent="0.2">
      <c r="V11177" s="5"/>
    </row>
    <row r="11178" spans="22:22" x14ac:dyDescent="0.2">
      <c r="V11178" s="5"/>
    </row>
    <row r="11179" spans="22:22" x14ac:dyDescent="0.2">
      <c r="V11179" s="5"/>
    </row>
    <row r="11180" spans="22:22" x14ac:dyDescent="0.2">
      <c r="V11180" s="5"/>
    </row>
    <row r="11181" spans="22:22" x14ac:dyDescent="0.2">
      <c r="V11181" s="5"/>
    </row>
    <row r="11182" spans="22:22" x14ac:dyDescent="0.2">
      <c r="V11182" s="5"/>
    </row>
    <row r="11183" spans="22:22" x14ac:dyDescent="0.2">
      <c r="V11183" s="5"/>
    </row>
    <row r="11184" spans="22:22" x14ac:dyDescent="0.2">
      <c r="V11184" s="5"/>
    </row>
    <row r="11185" spans="22:22" x14ac:dyDescent="0.2">
      <c r="V11185" s="5"/>
    </row>
    <row r="11186" spans="22:22" x14ac:dyDescent="0.2">
      <c r="V11186" s="5"/>
    </row>
    <row r="11187" spans="22:22" x14ac:dyDescent="0.2">
      <c r="V11187" s="5"/>
    </row>
    <row r="11188" spans="22:22" x14ac:dyDescent="0.2">
      <c r="V11188" s="5"/>
    </row>
    <row r="11189" spans="22:22" x14ac:dyDescent="0.2">
      <c r="V11189" s="5"/>
    </row>
    <row r="11190" spans="22:22" x14ac:dyDescent="0.2">
      <c r="V11190" s="5"/>
    </row>
    <row r="11191" spans="22:22" x14ac:dyDescent="0.2">
      <c r="V11191" s="5"/>
    </row>
    <row r="11192" spans="22:22" x14ac:dyDescent="0.2">
      <c r="V11192" s="5"/>
    </row>
    <row r="11193" spans="22:22" x14ac:dyDescent="0.2">
      <c r="V11193" s="5"/>
    </row>
    <row r="11194" spans="22:22" x14ac:dyDescent="0.2">
      <c r="V11194" s="5"/>
    </row>
    <row r="11195" spans="22:22" x14ac:dyDescent="0.2">
      <c r="V11195" s="5"/>
    </row>
    <row r="11196" spans="22:22" x14ac:dyDescent="0.2">
      <c r="V11196" s="5"/>
    </row>
    <row r="11197" spans="22:22" x14ac:dyDescent="0.2">
      <c r="V11197" s="5"/>
    </row>
    <row r="11198" spans="22:22" x14ac:dyDescent="0.2">
      <c r="V11198" s="5"/>
    </row>
    <row r="11199" spans="22:22" x14ac:dyDescent="0.2">
      <c r="V11199" s="5"/>
    </row>
    <row r="11200" spans="22:22" x14ac:dyDescent="0.2">
      <c r="V11200" s="5"/>
    </row>
    <row r="11201" spans="22:22" x14ac:dyDescent="0.2">
      <c r="V11201" s="5"/>
    </row>
    <row r="11202" spans="22:22" x14ac:dyDescent="0.2">
      <c r="V11202" s="5"/>
    </row>
    <row r="11203" spans="22:22" x14ac:dyDescent="0.2">
      <c r="V11203" s="5"/>
    </row>
    <row r="11204" spans="22:22" x14ac:dyDescent="0.2">
      <c r="V11204" s="5"/>
    </row>
    <row r="11205" spans="22:22" x14ac:dyDescent="0.2">
      <c r="V11205" s="5"/>
    </row>
    <row r="11206" spans="22:22" x14ac:dyDescent="0.2">
      <c r="V11206" s="5"/>
    </row>
    <row r="11207" spans="22:22" x14ac:dyDescent="0.2">
      <c r="V11207" s="5"/>
    </row>
    <row r="11208" spans="22:22" x14ac:dyDescent="0.2">
      <c r="V11208" s="5"/>
    </row>
    <row r="11209" spans="22:22" x14ac:dyDescent="0.2">
      <c r="V11209" s="5"/>
    </row>
    <row r="11210" spans="22:22" x14ac:dyDescent="0.2">
      <c r="V11210" s="5"/>
    </row>
    <row r="11211" spans="22:22" x14ac:dyDescent="0.2">
      <c r="V11211" s="5"/>
    </row>
    <row r="11212" spans="22:22" x14ac:dyDescent="0.2">
      <c r="V11212" s="5"/>
    </row>
    <row r="11213" spans="22:22" x14ac:dyDescent="0.2">
      <c r="V11213" s="5"/>
    </row>
    <row r="11214" spans="22:22" x14ac:dyDescent="0.2">
      <c r="V11214" s="5"/>
    </row>
    <row r="11215" spans="22:22" x14ac:dyDescent="0.2">
      <c r="V11215" s="5"/>
    </row>
    <row r="11216" spans="22:22" x14ac:dyDescent="0.2">
      <c r="V11216" s="5"/>
    </row>
    <row r="11217" spans="22:22" x14ac:dyDescent="0.2">
      <c r="V11217" s="5"/>
    </row>
    <row r="11218" spans="22:22" x14ac:dyDescent="0.2">
      <c r="V11218" s="5"/>
    </row>
    <row r="11219" spans="22:22" x14ac:dyDescent="0.2">
      <c r="V11219" s="5"/>
    </row>
    <row r="11220" spans="22:22" x14ac:dyDescent="0.2">
      <c r="V11220" s="5"/>
    </row>
    <row r="11221" spans="22:22" x14ac:dyDescent="0.2">
      <c r="V11221" s="5"/>
    </row>
    <row r="11222" spans="22:22" x14ac:dyDescent="0.2">
      <c r="V11222" s="5"/>
    </row>
    <row r="11223" spans="22:22" x14ac:dyDescent="0.2">
      <c r="V11223" s="5"/>
    </row>
    <row r="11224" spans="22:22" x14ac:dyDescent="0.2">
      <c r="V11224" s="5"/>
    </row>
    <row r="11225" spans="22:22" x14ac:dyDescent="0.2">
      <c r="V11225" s="5"/>
    </row>
    <row r="11226" spans="22:22" x14ac:dyDescent="0.2">
      <c r="V11226" s="5"/>
    </row>
    <row r="11227" spans="22:22" x14ac:dyDescent="0.2">
      <c r="V11227" s="5"/>
    </row>
    <row r="11228" spans="22:22" x14ac:dyDescent="0.2">
      <c r="V11228" s="5"/>
    </row>
    <row r="11229" spans="22:22" x14ac:dyDescent="0.2">
      <c r="V11229" s="5"/>
    </row>
    <row r="11230" spans="22:22" x14ac:dyDescent="0.2">
      <c r="V11230" s="5"/>
    </row>
    <row r="11231" spans="22:22" x14ac:dyDescent="0.2">
      <c r="V11231" s="5"/>
    </row>
    <row r="11232" spans="22:22" x14ac:dyDescent="0.2">
      <c r="V11232" s="5"/>
    </row>
    <row r="11233" spans="22:22" x14ac:dyDescent="0.2">
      <c r="V11233" s="5"/>
    </row>
    <row r="11234" spans="22:22" x14ac:dyDescent="0.2">
      <c r="V11234" s="5"/>
    </row>
    <row r="11235" spans="22:22" x14ac:dyDescent="0.2">
      <c r="V11235" s="5"/>
    </row>
    <row r="11236" spans="22:22" x14ac:dyDescent="0.2">
      <c r="V11236" s="5"/>
    </row>
    <row r="11237" spans="22:22" x14ac:dyDescent="0.2">
      <c r="V11237" s="5"/>
    </row>
    <row r="11238" spans="22:22" x14ac:dyDescent="0.2">
      <c r="V11238" s="5"/>
    </row>
    <row r="11239" spans="22:22" x14ac:dyDescent="0.2">
      <c r="V11239" s="5"/>
    </row>
    <row r="11240" spans="22:22" x14ac:dyDescent="0.2">
      <c r="V11240" s="5"/>
    </row>
    <row r="11241" spans="22:22" x14ac:dyDescent="0.2">
      <c r="V11241" s="5"/>
    </row>
    <row r="11242" spans="22:22" x14ac:dyDescent="0.2">
      <c r="V11242" s="5"/>
    </row>
    <row r="11243" spans="22:22" x14ac:dyDescent="0.2">
      <c r="V11243" s="5"/>
    </row>
    <row r="11244" spans="22:22" x14ac:dyDescent="0.2">
      <c r="V11244" s="5"/>
    </row>
    <row r="11245" spans="22:22" x14ac:dyDescent="0.2">
      <c r="V11245" s="5"/>
    </row>
    <row r="11246" spans="22:22" x14ac:dyDescent="0.2">
      <c r="V11246" s="5"/>
    </row>
    <row r="11247" spans="22:22" x14ac:dyDescent="0.2">
      <c r="V11247" s="5"/>
    </row>
    <row r="11248" spans="22:22" x14ac:dyDescent="0.2">
      <c r="V11248" s="5"/>
    </row>
    <row r="11249" spans="22:22" x14ac:dyDescent="0.2">
      <c r="V11249" s="5"/>
    </row>
    <row r="11250" spans="22:22" x14ac:dyDescent="0.2">
      <c r="V11250" s="5"/>
    </row>
    <row r="11251" spans="22:22" x14ac:dyDescent="0.2">
      <c r="V11251" s="5"/>
    </row>
    <row r="11252" spans="22:22" x14ac:dyDescent="0.2">
      <c r="V11252" s="5"/>
    </row>
    <row r="11253" spans="22:22" x14ac:dyDescent="0.2">
      <c r="V11253" s="5"/>
    </row>
    <row r="11254" spans="22:22" x14ac:dyDescent="0.2">
      <c r="V11254" s="5"/>
    </row>
    <row r="11255" spans="22:22" x14ac:dyDescent="0.2">
      <c r="V11255" s="5"/>
    </row>
    <row r="11256" spans="22:22" x14ac:dyDescent="0.2">
      <c r="V11256" s="5"/>
    </row>
    <row r="11257" spans="22:22" x14ac:dyDescent="0.2">
      <c r="V11257" s="5"/>
    </row>
    <row r="11258" spans="22:22" x14ac:dyDescent="0.2">
      <c r="V11258" s="5"/>
    </row>
    <row r="11259" spans="22:22" x14ac:dyDescent="0.2">
      <c r="V11259" s="5"/>
    </row>
    <row r="11260" spans="22:22" x14ac:dyDescent="0.2">
      <c r="V11260" s="5"/>
    </row>
    <row r="11261" spans="22:22" x14ac:dyDescent="0.2">
      <c r="V11261" s="5"/>
    </row>
    <row r="11262" spans="22:22" x14ac:dyDescent="0.2">
      <c r="V11262" s="5"/>
    </row>
    <row r="11263" spans="22:22" x14ac:dyDescent="0.2">
      <c r="V11263" s="5"/>
    </row>
    <row r="11264" spans="22:22" x14ac:dyDescent="0.2">
      <c r="V11264" s="5"/>
    </row>
    <row r="11265" spans="22:22" x14ac:dyDescent="0.2">
      <c r="V11265" s="5"/>
    </row>
    <row r="11266" spans="22:22" x14ac:dyDescent="0.2">
      <c r="V11266" s="5"/>
    </row>
    <row r="11267" spans="22:22" x14ac:dyDescent="0.2">
      <c r="V11267" s="5"/>
    </row>
    <row r="11268" spans="22:22" x14ac:dyDescent="0.2">
      <c r="V11268" s="5"/>
    </row>
    <row r="11269" spans="22:22" x14ac:dyDescent="0.2">
      <c r="V11269" s="5"/>
    </row>
    <row r="11270" spans="22:22" x14ac:dyDescent="0.2">
      <c r="V11270" s="5"/>
    </row>
    <row r="11271" spans="22:22" x14ac:dyDescent="0.2">
      <c r="V11271" s="5"/>
    </row>
    <row r="11272" spans="22:22" x14ac:dyDescent="0.2">
      <c r="V11272" s="5"/>
    </row>
    <row r="11273" spans="22:22" x14ac:dyDescent="0.2">
      <c r="V11273" s="5"/>
    </row>
    <row r="11274" spans="22:22" x14ac:dyDescent="0.2">
      <c r="V11274" s="5"/>
    </row>
    <row r="11275" spans="22:22" x14ac:dyDescent="0.2">
      <c r="V11275" s="5"/>
    </row>
    <row r="11276" spans="22:22" x14ac:dyDescent="0.2">
      <c r="V11276" s="5"/>
    </row>
    <row r="11277" spans="22:22" x14ac:dyDescent="0.2">
      <c r="V11277" s="5"/>
    </row>
    <row r="11278" spans="22:22" x14ac:dyDescent="0.2">
      <c r="V11278" s="5"/>
    </row>
    <row r="11279" spans="22:22" x14ac:dyDescent="0.2">
      <c r="V11279" s="5"/>
    </row>
    <row r="11280" spans="22:22" x14ac:dyDescent="0.2">
      <c r="V11280" s="5"/>
    </row>
    <row r="11281" spans="22:22" x14ac:dyDescent="0.2">
      <c r="V11281" s="5"/>
    </row>
    <row r="11282" spans="22:22" x14ac:dyDescent="0.2">
      <c r="V11282" s="5"/>
    </row>
    <row r="11283" spans="22:22" x14ac:dyDescent="0.2">
      <c r="V11283" s="5"/>
    </row>
    <row r="11284" spans="22:22" x14ac:dyDescent="0.2">
      <c r="V11284" s="5"/>
    </row>
    <row r="11285" spans="22:22" x14ac:dyDescent="0.2">
      <c r="V11285" s="5"/>
    </row>
    <row r="11286" spans="22:22" x14ac:dyDescent="0.2">
      <c r="V11286" s="5"/>
    </row>
    <row r="11287" spans="22:22" x14ac:dyDescent="0.2">
      <c r="V11287" s="5"/>
    </row>
    <row r="11288" spans="22:22" x14ac:dyDescent="0.2">
      <c r="V11288" s="5"/>
    </row>
    <row r="11289" spans="22:22" x14ac:dyDescent="0.2">
      <c r="V11289" s="5"/>
    </row>
    <row r="11290" spans="22:22" x14ac:dyDescent="0.2">
      <c r="V11290" s="5"/>
    </row>
    <row r="11291" spans="22:22" x14ac:dyDescent="0.2">
      <c r="V11291" s="5"/>
    </row>
    <row r="11292" spans="22:22" x14ac:dyDescent="0.2">
      <c r="V11292" s="5"/>
    </row>
    <row r="11293" spans="22:22" x14ac:dyDescent="0.2">
      <c r="V11293" s="5"/>
    </row>
    <row r="11294" spans="22:22" x14ac:dyDescent="0.2">
      <c r="V11294" s="5"/>
    </row>
    <row r="11295" spans="22:22" x14ac:dyDescent="0.2">
      <c r="V11295" s="5"/>
    </row>
    <row r="11296" spans="22:22" x14ac:dyDescent="0.2">
      <c r="V11296" s="5"/>
    </row>
    <row r="11297" spans="22:22" x14ac:dyDescent="0.2">
      <c r="V11297" s="5"/>
    </row>
    <row r="11298" spans="22:22" x14ac:dyDescent="0.2">
      <c r="V11298" s="5"/>
    </row>
    <row r="11299" spans="22:22" x14ac:dyDescent="0.2">
      <c r="V11299" s="5"/>
    </row>
    <row r="11300" spans="22:22" x14ac:dyDescent="0.2">
      <c r="V11300" s="5"/>
    </row>
    <row r="11301" spans="22:22" x14ac:dyDescent="0.2">
      <c r="V11301" s="5"/>
    </row>
    <row r="11302" spans="22:22" x14ac:dyDescent="0.2">
      <c r="V11302" s="5"/>
    </row>
    <row r="11303" spans="22:22" x14ac:dyDescent="0.2">
      <c r="V11303" s="5"/>
    </row>
    <row r="11304" spans="22:22" x14ac:dyDescent="0.2">
      <c r="V11304" s="5"/>
    </row>
    <row r="11305" spans="22:22" x14ac:dyDescent="0.2">
      <c r="V11305" s="5"/>
    </row>
    <row r="11306" spans="22:22" x14ac:dyDescent="0.2">
      <c r="V11306" s="5"/>
    </row>
    <row r="11307" spans="22:22" x14ac:dyDescent="0.2">
      <c r="V11307" s="5"/>
    </row>
    <row r="11308" spans="22:22" x14ac:dyDescent="0.2">
      <c r="V11308" s="5"/>
    </row>
    <row r="11309" spans="22:22" x14ac:dyDescent="0.2">
      <c r="V11309" s="5"/>
    </row>
    <row r="11310" spans="22:22" x14ac:dyDescent="0.2">
      <c r="V11310" s="5"/>
    </row>
    <row r="11311" spans="22:22" x14ac:dyDescent="0.2">
      <c r="V11311" s="5"/>
    </row>
    <row r="11312" spans="22:22" x14ac:dyDescent="0.2">
      <c r="V11312" s="5"/>
    </row>
    <row r="11313" spans="22:22" x14ac:dyDescent="0.2">
      <c r="V11313" s="5"/>
    </row>
    <row r="11314" spans="22:22" x14ac:dyDescent="0.2">
      <c r="V11314" s="5"/>
    </row>
    <row r="11315" spans="22:22" x14ac:dyDescent="0.2">
      <c r="V11315" s="5"/>
    </row>
    <row r="11316" spans="22:22" x14ac:dyDescent="0.2">
      <c r="V11316" s="5"/>
    </row>
    <row r="11317" spans="22:22" x14ac:dyDescent="0.2">
      <c r="V11317" s="5"/>
    </row>
    <row r="11318" spans="22:22" x14ac:dyDescent="0.2">
      <c r="V11318" s="5"/>
    </row>
    <row r="11319" spans="22:22" x14ac:dyDescent="0.2">
      <c r="V11319" s="5"/>
    </row>
    <row r="11320" spans="22:22" x14ac:dyDescent="0.2">
      <c r="V11320" s="5"/>
    </row>
    <row r="11321" spans="22:22" x14ac:dyDescent="0.2">
      <c r="V11321" s="5"/>
    </row>
    <row r="11322" spans="22:22" x14ac:dyDescent="0.2">
      <c r="V11322" s="5"/>
    </row>
    <row r="11323" spans="22:22" x14ac:dyDescent="0.2">
      <c r="V11323" s="5"/>
    </row>
    <row r="11324" spans="22:22" x14ac:dyDescent="0.2">
      <c r="V11324" s="5"/>
    </row>
    <row r="11325" spans="22:22" x14ac:dyDescent="0.2">
      <c r="V11325" s="5"/>
    </row>
    <row r="11326" spans="22:22" x14ac:dyDescent="0.2">
      <c r="V11326" s="5"/>
    </row>
    <row r="11327" spans="22:22" x14ac:dyDescent="0.2">
      <c r="V11327" s="5"/>
    </row>
    <row r="11328" spans="22:22" x14ac:dyDescent="0.2">
      <c r="V11328" s="5"/>
    </row>
    <row r="11329" spans="22:22" x14ac:dyDescent="0.2">
      <c r="V11329" s="5"/>
    </row>
    <row r="11330" spans="22:22" x14ac:dyDescent="0.2">
      <c r="V11330" s="5"/>
    </row>
    <row r="11331" spans="22:22" x14ac:dyDescent="0.2">
      <c r="V11331" s="5"/>
    </row>
    <row r="11332" spans="22:22" x14ac:dyDescent="0.2">
      <c r="V11332" s="5"/>
    </row>
    <row r="11333" spans="22:22" x14ac:dyDescent="0.2">
      <c r="V11333" s="5"/>
    </row>
    <row r="11334" spans="22:22" x14ac:dyDescent="0.2">
      <c r="V11334" s="5"/>
    </row>
    <row r="11335" spans="22:22" x14ac:dyDescent="0.2">
      <c r="V11335" s="5"/>
    </row>
    <row r="11336" spans="22:22" x14ac:dyDescent="0.2">
      <c r="V11336" s="5"/>
    </row>
    <row r="11337" spans="22:22" x14ac:dyDescent="0.2">
      <c r="V11337" s="5"/>
    </row>
    <row r="11338" spans="22:22" x14ac:dyDescent="0.2">
      <c r="V11338" s="5"/>
    </row>
    <row r="11339" spans="22:22" x14ac:dyDescent="0.2">
      <c r="V11339" s="5"/>
    </row>
    <row r="11340" spans="22:22" x14ac:dyDescent="0.2">
      <c r="V11340" s="5"/>
    </row>
    <row r="11341" spans="22:22" x14ac:dyDescent="0.2">
      <c r="V11341" s="5"/>
    </row>
    <row r="11342" spans="22:22" x14ac:dyDescent="0.2">
      <c r="V11342" s="5"/>
    </row>
    <row r="11343" spans="22:22" x14ac:dyDescent="0.2">
      <c r="V11343" s="5"/>
    </row>
  </sheetData>
  <mergeCells count="307">
    <mergeCell ref="E1:G1"/>
    <mergeCell ref="BA1:BB1"/>
    <mergeCell ref="BC1:BD1"/>
    <mergeCell ref="E2:G2"/>
    <mergeCell ref="BA2:BB2"/>
    <mergeCell ref="BC2:BD2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AQ6:AQ16"/>
    <mergeCell ref="AS6:AS138"/>
    <mergeCell ref="AT6:AT7"/>
    <mergeCell ref="C8:C9"/>
    <mergeCell ref="D8:D9"/>
    <mergeCell ref="E8:E9"/>
    <mergeCell ref="C10:C11"/>
    <mergeCell ref="D10:D11"/>
    <mergeCell ref="E10:E11"/>
    <mergeCell ref="C12:C14"/>
    <mergeCell ref="AT27:AT28"/>
    <mergeCell ref="E15:E16"/>
    <mergeCell ref="B17:B24"/>
    <mergeCell ref="C17:C18"/>
    <mergeCell ref="D17:D18"/>
    <mergeCell ref="E17:E18"/>
    <mergeCell ref="F17:F24"/>
    <mergeCell ref="C23:C24"/>
    <mergeCell ref="D23:D24"/>
    <mergeCell ref="E23:E24"/>
    <mergeCell ref="AT23:AT24"/>
    <mergeCell ref="B25:B26"/>
    <mergeCell ref="C25:C26"/>
    <mergeCell ref="D25:D26"/>
    <mergeCell ref="E25:E26"/>
    <mergeCell ref="F25:F26"/>
    <mergeCell ref="AQ25:AQ28"/>
    <mergeCell ref="AT25:AT26"/>
    <mergeCell ref="B27:B28"/>
    <mergeCell ref="C27:C28"/>
    <mergeCell ref="AQ17:AQ24"/>
    <mergeCell ref="AT17:AT18"/>
    <mergeCell ref="C19:C20"/>
    <mergeCell ref="D19:D20"/>
    <mergeCell ref="E19:E20"/>
    <mergeCell ref="AT19:AT20"/>
    <mergeCell ref="C21:C22"/>
    <mergeCell ref="D21:D22"/>
    <mergeCell ref="E21:E22"/>
    <mergeCell ref="AT21:AT22"/>
    <mergeCell ref="B32:B33"/>
    <mergeCell ref="C32:C33"/>
    <mergeCell ref="D32:D33"/>
    <mergeCell ref="E32:E33"/>
    <mergeCell ref="F32:F33"/>
    <mergeCell ref="AQ32:AQ33"/>
    <mergeCell ref="D27:D28"/>
    <mergeCell ref="E27:E28"/>
    <mergeCell ref="F27:F28"/>
    <mergeCell ref="C29:C31"/>
    <mergeCell ref="D29:D31"/>
    <mergeCell ref="E29:E31"/>
    <mergeCell ref="F29:F31"/>
    <mergeCell ref="AQ29:AQ31"/>
    <mergeCell ref="B29:B31"/>
    <mergeCell ref="B38:B39"/>
    <mergeCell ref="C38:C39"/>
    <mergeCell ref="D38:D39"/>
    <mergeCell ref="E38:E39"/>
    <mergeCell ref="F38:F39"/>
    <mergeCell ref="AQ38:AQ39"/>
    <mergeCell ref="B34:B37"/>
    <mergeCell ref="C34:C35"/>
    <mergeCell ref="D34:D35"/>
    <mergeCell ref="E34:E35"/>
    <mergeCell ref="F34:F37"/>
    <mergeCell ref="AQ34:AQ35"/>
    <mergeCell ref="C36:C37"/>
    <mergeCell ref="D36:D37"/>
    <mergeCell ref="E36:E37"/>
    <mergeCell ref="AQ36:AQ37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AT46:AT51"/>
    <mergeCell ref="C49:C51"/>
    <mergeCell ref="D49:D51"/>
    <mergeCell ref="E49:E51"/>
    <mergeCell ref="AT40:AT45"/>
    <mergeCell ref="C43:C45"/>
    <mergeCell ref="D43:D45"/>
    <mergeCell ref="E43:E45"/>
    <mergeCell ref="B58:B60"/>
    <mergeCell ref="C58:C60"/>
    <mergeCell ref="D58:D60"/>
    <mergeCell ref="E58:E60"/>
    <mergeCell ref="F58:F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B63:B64"/>
    <mergeCell ref="C63:C64"/>
    <mergeCell ref="D63:D64"/>
    <mergeCell ref="E63:E64"/>
    <mergeCell ref="F63:F64"/>
    <mergeCell ref="B61:B62"/>
    <mergeCell ref="C61:C62"/>
    <mergeCell ref="D61:D62"/>
    <mergeCell ref="E61:E62"/>
    <mergeCell ref="F61:F62"/>
    <mergeCell ref="C65:C66"/>
    <mergeCell ref="D65:D66"/>
    <mergeCell ref="C67:C68"/>
    <mergeCell ref="D67:D68"/>
    <mergeCell ref="B69:B71"/>
    <mergeCell ref="C69:C71"/>
    <mergeCell ref="D69:D71"/>
    <mergeCell ref="E69:E71"/>
    <mergeCell ref="F69:F71"/>
    <mergeCell ref="B76:B78"/>
    <mergeCell ref="C76:C78"/>
    <mergeCell ref="D76:D78"/>
    <mergeCell ref="E76:E78"/>
    <mergeCell ref="F76:F78"/>
    <mergeCell ref="C72:C73"/>
    <mergeCell ref="D72:D73"/>
    <mergeCell ref="C74:C75"/>
    <mergeCell ref="D74:D75"/>
    <mergeCell ref="B79:B80"/>
    <mergeCell ref="C79:C80"/>
    <mergeCell ref="D79:D80"/>
    <mergeCell ref="E79:E80"/>
    <mergeCell ref="F79:F80"/>
    <mergeCell ref="B81:B82"/>
    <mergeCell ref="C81:C82"/>
    <mergeCell ref="D81:D82"/>
    <mergeCell ref="E81:E82"/>
    <mergeCell ref="B86:B88"/>
    <mergeCell ref="C86:C88"/>
    <mergeCell ref="D86:D88"/>
    <mergeCell ref="E86:E88"/>
    <mergeCell ref="F86:F88"/>
    <mergeCell ref="F81:F82"/>
    <mergeCell ref="B83:B84"/>
    <mergeCell ref="C83:C84"/>
    <mergeCell ref="D83:D84"/>
    <mergeCell ref="E83:E84"/>
    <mergeCell ref="F83:F84"/>
    <mergeCell ref="AQ92:AQ94"/>
    <mergeCell ref="C97:C99"/>
    <mergeCell ref="D97:D99"/>
    <mergeCell ref="E97:E99"/>
    <mergeCell ref="F97:F99"/>
    <mergeCell ref="AQ97:AQ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AQ103:AQ109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C128:C130"/>
    <mergeCell ref="D128:D130"/>
    <mergeCell ref="E128:E130"/>
    <mergeCell ref="C131:C133"/>
    <mergeCell ref="D131:D133"/>
    <mergeCell ref="E131:E133"/>
    <mergeCell ref="B116:B118"/>
    <mergeCell ref="C116:C118"/>
    <mergeCell ref="D116:D118"/>
    <mergeCell ref="E116:E118"/>
    <mergeCell ref="F116:F118"/>
    <mergeCell ref="B122:B136"/>
    <mergeCell ref="C122:C124"/>
    <mergeCell ref="D122:D124"/>
    <mergeCell ref="E122:E124"/>
    <mergeCell ref="F122:F136"/>
    <mergeCell ref="C134:C136"/>
    <mergeCell ref="D134:D136"/>
    <mergeCell ref="E134:E136"/>
    <mergeCell ref="B137:G137"/>
    <mergeCell ref="B138:G138"/>
    <mergeCell ref="C125:C127"/>
    <mergeCell ref="D125:D127"/>
    <mergeCell ref="E125:E127"/>
    <mergeCell ref="E139:G139"/>
    <mergeCell ref="B143:B144"/>
    <mergeCell ref="C143:C144"/>
    <mergeCell ref="D143:D144"/>
    <mergeCell ref="E143:E144"/>
    <mergeCell ref="F143:F144"/>
    <mergeCell ref="AQ143:AQ155"/>
    <mergeCell ref="B145:B146"/>
    <mergeCell ref="C145:C146"/>
    <mergeCell ref="D145:D146"/>
    <mergeCell ref="E145:E146"/>
    <mergeCell ref="E159:G159"/>
    <mergeCell ref="B162:B163"/>
    <mergeCell ref="C162:C163"/>
    <mergeCell ref="D162:D163"/>
    <mergeCell ref="E162:E163"/>
    <mergeCell ref="F162:F163"/>
    <mergeCell ref="H157:AP157"/>
    <mergeCell ref="E158:G158"/>
    <mergeCell ref="E140:G140"/>
    <mergeCell ref="B156:G156"/>
    <mergeCell ref="E168:E169"/>
    <mergeCell ref="F168:F169"/>
    <mergeCell ref="B164:B165"/>
    <mergeCell ref="C164:C165"/>
    <mergeCell ref="D164:D165"/>
    <mergeCell ref="E164:E165"/>
    <mergeCell ref="F164:F165"/>
    <mergeCell ref="B166:B167"/>
    <mergeCell ref="C166:C167"/>
    <mergeCell ref="D166:D167"/>
    <mergeCell ref="E166:E167"/>
    <mergeCell ref="B119:B121"/>
    <mergeCell ref="C119:C121"/>
    <mergeCell ref="D119:D121"/>
    <mergeCell ref="E119:E121"/>
    <mergeCell ref="F119:F121"/>
    <mergeCell ref="BG170:BG171"/>
    <mergeCell ref="B172:B173"/>
    <mergeCell ref="C172:C173"/>
    <mergeCell ref="D172:D173"/>
    <mergeCell ref="E172:E173"/>
    <mergeCell ref="F172:F173"/>
    <mergeCell ref="BG172:BG173"/>
    <mergeCell ref="B170:B171"/>
    <mergeCell ref="C170:C171"/>
    <mergeCell ref="D170:D171"/>
    <mergeCell ref="E170:E171"/>
    <mergeCell ref="F170:F171"/>
    <mergeCell ref="AT170:AT174"/>
    <mergeCell ref="B174:G174"/>
    <mergeCell ref="AS164:AS174"/>
    <mergeCell ref="F166:F167"/>
    <mergeCell ref="B168:B169"/>
    <mergeCell ref="C168:C169"/>
    <mergeCell ref="D168:D169"/>
    <mergeCell ref="AS143:AS156"/>
    <mergeCell ref="B151:B152"/>
    <mergeCell ref="C151:C152"/>
    <mergeCell ref="D151:D152"/>
    <mergeCell ref="E151:E152"/>
    <mergeCell ref="B153:B155"/>
    <mergeCell ref="C153:C155"/>
    <mergeCell ref="D153:D155"/>
    <mergeCell ref="E153:E155"/>
    <mergeCell ref="F153:F155"/>
    <mergeCell ref="F145:F146"/>
    <mergeCell ref="B147:B148"/>
    <mergeCell ref="C147:C148"/>
    <mergeCell ref="D147:D148"/>
    <mergeCell ref="E147:E148"/>
    <mergeCell ref="B149:B150"/>
    <mergeCell ref="C149:C150"/>
    <mergeCell ref="D149:D150"/>
    <mergeCell ref="E149:E150"/>
  </mergeCells>
  <phoneticPr fontId="5"/>
  <printOptions horizontalCentered="1" verticalCentered="1"/>
  <pageMargins left="0" right="0" top="0" bottom="0" header="0" footer="0"/>
  <pageSetup paperSize="8" scale="16" orientation="landscape" r:id="rId1"/>
  <headerFooter alignWithMargins="0"/>
  <colBreaks count="2" manualBreakCount="2">
    <brk id="17" max="1048575" man="1"/>
    <brk id="46" max="240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9506-744F-4028-AC0C-0060C8A554AD}">
  <sheetPr>
    <pageSetUpPr fitToPage="1"/>
  </sheetPr>
  <dimension ref="A1:CZ11343"/>
  <sheetViews>
    <sheetView showZeros="0" tabSelected="1" view="pageBreakPreview" zoomScale="25" zoomScaleNormal="20" zoomScaleSheetLayoutView="25" workbookViewId="0">
      <pane xSplit="7" ySplit="5" topLeftCell="H127" activePane="bottomRight" state="frozen"/>
      <selection activeCell="M184" sqref="M184"/>
      <selection pane="topRight" activeCell="M184" sqref="M184"/>
      <selection pane="bottomLeft" activeCell="M184" sqref="M184"/>
      <selection pane="bottomRight" activeCell="B138" sqref="B138:G138"/>
    </sheetView>
  </sheetViews>
  <sheetFormatPr defaultColWidth="9" defaultRowHeight="48" x14ac:dyDescent="0.2"/>
  <cols>
    <col min="1" max="1" width="8.90625" style="5" customWidth="1"/>
    <col min="2" max="2" width="12.08984375" style="1" customWidth="1"/>
    <col min="3" max="3" width="67.6328125" style="2" hidden="1" customWidth="1"/>
    <col min="4" max="4" width="86.1796875" style="5" customWidth="1"/>
    <col min="5" max="5" width="17.1796875" style="5" customWidth="1"/>
    <col min="6" max="6" width="13" style="5" customWidth="1"/>
    <col min="7" max="7" width="28.1796875" style="5" bestFit="1" customWidth="1"/>
    <col min="8" max="21" width="40.54296875" style="5" customWidth="1"/>
    <col min="22" max="22" width="40.54296875" style="181" customWidth="1"/>
    <col min="23" max="29" width="40.54296875" style="5" customWidth="1"/>
    <col min="30" max="33" width="37.81640625" style="5" hidden="1" customWidth="1"/>
    <col min="34" max="34" width="37.81640625" style="558" hidden="1" customWidth="1"/>
    <col min="35" max="41" width="37.81640625" style="5" hidden="1" customWidth="1"/>
    <col min="42" max="42" width="37.81640625" style="5" customWidth="1"/>
    <col min="43" max="44" width="66.453125" style="1344" bestFit="1" customWidth="1"/>
    <col min="45" max="45" width="62.81640625" style="5" customWidth="1"/>
    <col min="46" max="46" width="3.1796875" style="5" customWidth="1"/>
    <col min="47" max="48" width="9" style="5"/>
    <col min="49" max="49" width="31.6328125" style="5" customWidth="1"/>
    <col min="50" max="55" width="9" style="5"/>
    <col min="56" max="56" width="34.453125" style="5" bestFit="1" customWidth="1"/>
    <col min="57" max="60" width="9" style="5"/>
    <col min="61" max="61" width="17.08984375" style="5" customWidth="1"/>
    <col min="62" max="62" width="22.90625" style="5" customWidth="1"/>
    <col min="63" max="66" width="18.453125" style="5" customWidth="1"/>
    <col min="67" max="16384" width="9" style="5"/>
  </cols>
  <sheetData>
    <row r="1" spans="2:99" ht="58.5" customHeight="1" thickTop="1" thickBot="1" x14ac:dyDescent="0.25">
      <c r="D1" s="3" t="s">
        <v>0</v>
      </c>
      <c r="E1" s="1126" t="s">
        <v>1</v>
      </c>
      <c r="F1" s="1127"/>
      <c r="G1" s="1128"/>
      <c r="H1" s="4"/>
      <c r="I1" s="38" t="s">
        <v>20</v>
      </c>
      <c r="J1" s="572">
        <f>SUM(H3:J3)</f>
        <v>627</v>
      </c>
      <c r="V1" s="5"/>
      <c r="AB1" s="38" t="s">
        <v>20</v>
      </c>
      <c r="AC1" s="572">
        <f>SUM(K3:AC3)</f>
        <v>8052</v>
      </c>
      <c r="AH1" s="280"/>
      <c r="BA1" s="1129" t="s">
        <v>0</v>
      </c>
      <c r="BB1" s="1129"/>
      <c r="BC1" s="1129" t="s">
        <v>1</v>
      </c>
      <c r="BD1" s="1129"/>
      <c r="BE1" s="7"/>
      <c r="BF1" s="7"/>
      <c r="BG1" s="8"/>
      <c r="BH1" s="8"/>
      <c r="BI1" s="9" t="s">
        <v>2</v>
      </c>
      <c r="BJ1" s="10" t="s">
        <v>3</v>
      </c>
      <c r="BK1" s="10" t="s">
        <v>4</v>
      </c>
      <c r="BL1" s="10" t="s">
        <v>5</v>
      </c>
      <c r="BM1" s="10" t="s">
        <v>6</v>
      </c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CD1" s="12"/>
      <c r="CE1" s="12"/>
      <c r="CF1" s="12"/>
      <c r="CR1" s="12"/>
      <c r="CS1" s="12"/>
      <c r="CT1" s="12"/>
    </row>
    <row r="2" spans="2:99" ht="51.75" customHeight="1" thickTop="1" thickBot="1" x14ac:dyDescent="0.25">
      <c r="D2" s="13" t="s">
        <v>7</v>
      </c>
      <c r="E2" s="1130" t="s">
        <v>134</v>
      </c>
      <c r="F2" s="1131"/>
      <c r="G2" s="1132"/>
      <c r="H2" s="1"/>
      <c r="I2" s="109" t="s">
        <v>23</v>
      </c>
      <c r="J2" s="572">
        <f>SUM(H4:J4)</f>
        <v>1224</v>
      </c>
      <c r="K2" s="15"/>
      <c r="V2" s="5"/>
      <c r="AB2" s="109" t="s">
        <v>23</v>
      </c>
      <c r="AC2" s="572">
        <f>SUM(K4:AC4)</f>
        <v>7243</v>
      </c>
      <c r="AH2" s="280"/>
      <c r="BA2" s="1139" t="s">
        <v>7</v>
      </c>
      <c r="BB2" s="1139"/>
      <c r="BC2" s="1140" t="s">
        <v>8</v>
      </c>
      <c r="BD2" s="1141"/>
      <c r="BE2" s="7"/>
      <c r="BF2" s="7"/>
      <c r="BG2" s="8"/>
      <c r="BH2" s="8"/>
      <c r="BI2" s="16">
        <v>45740</v>
      </c>
      <c r="BJ2" s="17" t="s">
        <v>136</v>
      </c>
      <c r="BK2" s="18"/>
      <c r="BL2" s="236"/>
      <c r="BM2" s="237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CT2" s="12"/>
    </row>
    <row r="3" spans="2:99" ht="48.75" customHeight="1" thickTop="1" x14ac:dyDescent="0.2">
      <c r="C3" s="1"/>
      <c r="D3" s="1"/>
      <c r="G3" s="38" t="s">
        <v>20</v>
      </c>
      <c r="H3" s="572">
        <f>SUM(H29,H40,H43,H46,H49,H52,H58,H86,H89,H92,H100,H122,H125,H128,H131,H134)</f>
        <v>0</v>
      </c>
      <c r="I3" s="572">
        <f t="shared" ref="I3:J3" si="0">SUM(I29,I40,I43,I46,I49,I52,I58,I86,I89,I92,I100,I122,I125,I128,I131,I134)</f>
        <v>200</v>
      </c>
      <c r="J3" s="572">
        <f t="shared" si="0"/>
        <v>427</v>
      </c>
      <c r="K3" s="572">
        <f t="shared" ref="K3:AC3" si="1">SUM(K29,K40,K43,K46,K49,K52,K58,K86,K89,K92,K100,K122,K125,K128,K131,K134)</f>
        <v>489</v>
      </c>
      <c r="L3" s="572">
        <f t="shared" si="1"/>
        <v>485</v>
      </c>
      <c r="M3" s="572">
        <f t="shared" si="1"/>
        <v>488</v>
      </c>
      <c r="N3" s="572">
        <f t="shared" si="1"/>
        <v>465</v>
      </c>
      <c r="O3" s="572">
        <f t="shared" si="1"/>
        <v>434</v>
      </c>
      <c r="P3" s="572">
        <f t="shared" si="1"/>
        <v>443</v>
      </c>
      <c r="Q3" s="572">
        <f t="shared" si="1"/>
        <v>462</v>
      </c>
      <c r="R3" s="572">
        <f t="shared" si="1"/>
        <v>444</v>
      </c>
      <c r="S3" s="572">
        <f t="shared" si="1"/>
        <v>367</v>
      </c>
      <c r="T3" s="572">
        <f t="shared" si="1"/>
        <v>405</v>
      </c>
      <c r="U3" s="572">
        <f t="shared" si="1"/>
        <v>402</v>
      </c>
      <c r="V3" s="572">
        <f t="shared" si="1"/>
        <v>419</v>
      </c>
      <c r="W3" s="572">
        <f t="shared" si="1"/>
        <v>425</v>
      </c>
      <c r="X3" s="572">
        <f t="shared" si="1"/>
        <v>383</v>
      </c>
      <c r="Y3" s="572">
        <f t="shared" si="1"/>
        <v>416</v>
      </c>
      <c r="Z3" s="572">
        <f t="shared" si="1"/>
        <v>423</v>
      </c>
      <c r="AA3" s="572">
        <f t="shared" si="1"/>
        <v>394</v>
      </c>
      <c r="AB3" s="572">
        <f t="shared" si="1"/>
        <v>346</v>
      </c>
      <c r="AC3" s="572">
        <f t="shared" si="1"/>
        <v>362</v>
      </c>
      <c r="AH3" s="280"/>
      <c r="BA3" s="19"/>
      <c r="BB3" s="19"/>
      <c r="BC3" s="20"/>
      <c r="BD3" s="20"/>
      <c r="BE3" s="7"/>
      <c r="BF3" s="7"/>
      <c r="BG3" s="8"/>
      <c r="BH3" s="8"/>
      <c r="BI3" s="21"/>
      <c r="BJ3" s="21"/>
      <c r="BK3" s="22"/>
      <c r="BL3" s="22"/>
      <c r="BM3" s="2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CT3" s="12"/>
    </row>
    <row r="4" spans="2:99" ht="102" customHeight="1" thickBot="1" x14ac:dyDescent="0.25">
      <c r="C4" s="19"/>
      <c r="D4" s="23"/>
      <c r="G4" s="109" t="s">
        <v>23</v>
      </c>
      <c r="H4" s="580">
        <f>SUM(H30,H41,H44,H47,H50,H53,H59,H87,H90,H93,H101,H123,H126,H129,H132,H135)</f>
        <v>389</v>
      </c>
      <c r="I4" s="580">
        <f t="shared" ref="I4:J4" si="2">SUM(I30,I41,I44,I47,I50,I53,I59,I87,I90,I93,I101,I123,I126,I129,I132,I135)</f>
        <v>393</v>
      </c>
      <c r="J4" s="580">
        <f t="shared" si="2"/>
        <v>442</v>
      </c>
      <c r="K4" s="580">
        <f t="shared" ref="K4:AC4" si="3">SUM(K30,K41,K44,K47,K50,K53,K59,K87,K90,K93,K101,K123,K126,K129,K132,K135)</f>
        <v>460</v>
      </c>
      <c r="L4" s="580">
        <f t="shared" si="3"/>
        <v>458</v>
      </c>
      <c r="M4" s="580">
        <f t="shared" si="3"/>
        <v>475</v>
      </c>
      <c r="N4" s="580">
        <f t="shared" si="3"/>
        <v>464</v>
      </c>
      <c r="O4" s="580">
        <f t="shared" si="3"/>
        <v>459</v>
      </c>
      <c r="P4" s="580">
        <f t="shared" si="3"/>
        <v>481</v>
      </c>
      <c r="Q4" s="580">
        <f t="shared" si="3"/>
        <v>425</v>
      </c>
      <c r="R4" s="580">
        <f t="shared" si="3"/>
        <v>392</v>
      </c>
      <c r="S4" s="580">
        <f t="shared" si="3"/>
        <v>434</v>
      </c>
      <c r="T4" s="580">
        <f t="shared" si="3"/>
        <v>402</v>
      </c>
      <c r="U4" s="580">
        <f t="shared" si="3"/>
        <v>439</v>
      </c>
      <c r="V4" s="580">
        <f t="shared" si="3"/>
        <v>352</v>
      </c>
      <c r="W4" s="580">
        <f t="shared" si="3"/>
        <v>362</v>
      </c>
      <c r="X4" s="580">
        <f t="shared" si="3"/>
        <v>363</v>
      </c>
      <c r="Y4" s="580">
        <f t="shared" si="3"/>
        <v>378</v>
      </c>
      <c r="Z4" s="580">
        <f t="shared" si="3"/>
        <v>343</v>
      </c>
      <c r="AA4" s="580">
        <f t="shared" si="3"/>
        <v>339</v>
      </c>
      <c r="AB4" s="580">
        <f t="shared" si="3"/>
        <v>217</v>
      </c>
      <c r="AC4" s="580">
        <f t="shared" si="3"/>
        <v>0</v>
      </c>
      <c r="AD4" s="1396"/>
      <c r="AE4" s="1396"/>
      <c r="AF4" s="1396"/>
      <c r="AG4" s="1396"/>
      <c r="AH4" s="1396"/>
      <c r="AI4" s="1396"/>
      <c r="AJ4" s="1396"/>
      <c r="AK4" s="1396"/>
      <c r="AL4" s="1397"/>
      <c r="AM4" s="1397"/>
      <c r="AN4" s="1397"/>
      <c r="AO4" s="1397"/>
      <c r="AQ4" s="1343">
        <f>SUM(AQ12:AQ136)</f>
        <v>8679</v>
      </c>
      <c r="AR4" s="1343">
        <f>SUM(AR12:AR136)</f>
        <v>8467</v>
      </c>
      <c r="BC4" s="7"/>
      <c r="BD4" s="7"/>
      <c r="BE4" s="7"/>
      <c r="BF4" s="7"/>
      <c r="BG4" s="8"/>
      <c r="BH4" s="8"/>
      <c r="BI4" s="8"/>
      <c r="BJ4" s="8"/>
      <c r="BK4" s="11"/>
      <c r="BL4" s="11"/>
      <c r="BM4" s="234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U4" s="12"/>
    </row>
    <row r="5" spans="2:99" s="35" customFormat="1" ht="71.25" customHeight="1" thickTop="1" thickBot="1" x14ac:dyDescent="0.25">
      <c r="B5" s="24"/>
      <c r="C5" s="1050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45405</v>
      </c>
      <c r="I5" s="928">
        <v>24</v>
      </c>
      <c r="J5" s="793">
        <v>25</v>
      </c>
      <c r="K5" s="641">
        <v>127</v>
      </c>
      <c r="L5" s="604">
        <v>7</v>
      </c>
      <c r="M5" s="604">
        <v>8</v>
      </c>
      <c r="N5" s="922">
        <v>9</v>
      </c>
      <c r="O5" s="1112">
        <v>12</v>
      </c>
      <c r="P5" s="1058">
        <v>13</v>
      </c>
      <c r="Q5" s="604">
        <v>14</v>
      </c>
      <c r="R5" s="604">
        <v>15</v>
      </c>
      <c r="S5" s="922">
        <v>16</v>
      </c>
      <c r="T5" s="604">
        <v>19</v>
      </c>
      <c r="U5" s="1058">
        <v>20</v>
      </c>
      <c r="V5" s="191">
        <v>21</v>
      </c>
      <c r="W5" s="191">
        <v>22</v>
      </c>
      <c r="X5" s="793">
        <v>23</v>
      </c>
      <c r="Y5" s="191">
        <v>26</v>
      </c>
      <c r="Z5" s="28">
        <v>27</v>
      </c>
      <c r="AA5" s="28">
        <v>28</v>
      </c>
      <c r="AB5" s="29">
        <v>29</v>
      </c>
      <c r="AC5" s="191">
        <v>30</v>
      </c>
      <c r="AD5" s="191">
        <v>23</v>
      </c>
      <c r="AE5" s="191">
        <v>24</v>
      </c>
      <c r="AF5" s="191">
        <v>25</v>
      </c>
      <c r="AG5" s="793">
        <v>28</v>
      </c>
      <c r="AH5" s="191">
        <v>31</v>
      </c>
      <c r="AI5" s="232"/>
      <c r="AJ5" s="346">
        <v>29</v>
      </c>
      <c r="AK5" s="191">
        <v>31</v>
      </c>
      <c r="AL5" s="346">
        <v>29</v>
      </c>
      <c r="AM5" s="346">
        <v>30</v>
      </c>
      <c r="AN5" s="232">
        <v>31</v>
      </c>
      <c r="AO5" s="30"/>
      <c r="AP5" s="32" t="s">
        <v>14</v>
      </c>
      <c r="AQ5" s="1345" t="s">
        <v>20</v>
      </c>
      <c r="AR5" s="1345" t="s">
        <v>23</v>
      </c>
      <c r="AS5" s="1051" t="s">
        <v>16</v>
      </c>
      <c r="AT5" s="34"/>
      <c r="BC5" s="7"/>
      <c r="BD5" s="7"/>
      <c r="BE5" s="7"/>
      <c r="BF5" s="7"/>
      <c r="BG5" s="8"/>
      <c r="BH5" s="8"/>
      <c r="BI5" s="8"/>
      <c r="BJ5" s="8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H5" s="36"/>
      <c r="CI5" s="36"/>
      <c r="CJ5" s="36"/>
      <c r="CK5" s="36"/>
      <c r="CL5" s="36"/>
      <c r="CM5" s="36"/>
      <c r="CN5" s="36"/>
      <c r="CO5" s="36"/>
      <c r="CU5" s="37"/>
    </row>
    <row r="6" spans="2:99" s="36" customFormat="1" ht="60" hidden="1" customHeight="1" thickTop="1" x14ac:dyDescent="0.25">
      <c r="B6" s="1162">
        <v>1</v>
      </c>
      <c r="C6" s="1165" t="s">
        <v>17</v>
      </c>
      <c r="D6" s="1167" t="s">
        <v>18</v>
      </c>
      <c r="E6" s="1168" t="s">
        <v>19</v>
      </c>
      <c r="F6" s="1170">
        <v>180</v>
      </c>
      <c r="G6" s="38" t="s">
        <v>20</v>
      </c>
      <c r="H6" s="572"/>
      <c r="I6" s="661"/>
      <c r="J6" s="909"/>
      <c r="K6" s="591"/>
      <c r="L6" s="591"/>
      <c r="M6" s="591"/>
      <c r="N6" s="794"/>
      <c r="O6" s="238"/>
      <c r="P6" s="39"/>
      <c r="Q6" s="192"/>
      <c r="R6" s="192"/>
      <c r="S6" s="794"/>
      <c r="T6" s="192"/>
      <c r="U6" s="39"/>
      <c r="V6" s="902"/>
      <c r="W6" s="192"/>
      <c r="X6" s="794"/>
      <c r="Y6" s="192"/>
      <c r="Z6" s="40"/>
      <c r="AA6" s="40"/>
      <c r="AB6" s="39"/>
      <c r="AC6" s="192"/>
      <c r="AD6" s="39"/>
      <c r="AE6" s="192"/>
      <c r="AF6" s="238"/>
      <c r="AG6" s="794"/>
      <c r="AH6" s="192">
        <v>0</v>
      </c>
      <c r="AI6" s="192">
        <v>0</v>
      </c>
      <c r="AJ6" s="347">
        <v>0</v>
      </c>
      <c r="AK6" s="192">
        <v>0</v>
      </c>
      <c r="AL6" s="347">
        <v>0</v>
      </c>
      <c r="AM6" s="347"/>
      <c r="AN6" s="192"/>
      <c r="AO6" s="39"/>
      <c r="AP6" s="41">
        <f>SUM(L6:AO6)</f>
        <v>0</v>
      </c>
      <c r="AQ6" s="1346" t="s">
        <v>21</v>
      </c>
      <c r="AR6" s="1347"/>
      <c r="AS6" s="1149" t="s">
        <v>22</v>
      </c>
      <c r="AT6" s="1152"/>
      <c r="CU6" s="42"/>
    </row>
    <row r="7" spans="2:99" ht="60" hidden="1" customHeight="1" x14ac:dyDescent="0.25">
      <c r="B7" s="1163"/>
      <c r="C7" s="1166"/>
      <c r="D7" s="1142"/>
      <c r="E7" s="1169"/>
      <c r="F7" s="1171"/>
      <c r="G7" s="43" t="s">
        <v>23</v>
      </c>
      <c r="H7" s="573"/>
      <c r="I7" s="44"/>
      <c r="J7" s="677"/>
      <c r="K7" s="195"/>
      <c r="L7" s="195"/>
      <c r="M7" s="195"/>
      <c r="N7" s="677"/>
      <c r="O7" s="239"/>
      <c r="P7" s="44"/>
      <c r="Q7" s="195"/>
      <c r="R7" s="195"/>
      <c r="S7" s="677"/>
      <c r="T7" s="195"/>
      <c r="U7" s="44"/>
      <c r="V7" s="903"/>
      <c r="W7" s="195"/>
      <c r="X7" s="677"/>
      <c r="Y7" s="195"/>
      <c r="Z7" s="45"/>
      <c r="AA7" s="45"/>
      <c r="AB7" s="44"/>
      <c r="AC7" s="195"/>
      <c r="AD7" s="44"/>
      <c r="AE7" s="193"/>
      <c r="AF7" s="239"/>
      <c r="AG7" s="677"/>
      <c r="AH7" s="195">
        <v>0</v>
      </c>
      <c r="AI7" s="195">
        <v>0</v>
      </c>
      <c r="AJ7" s="317">
        <v>0</v>
      </c>
      <c r="AK7" s="195">
        <v>0</v>
      </c>
      <c r="AL7" s="317">
        <v>0</v>
      </c>
      <c r="AM7" s="317"/>
      <c r="AN7" s="195"/>
      <c r="AO7" s="44"/>
      <c r="AP7" s="47">
        <f>SUM(L7:AO7)</f>
        <v>0</v>
      </c>
      <c r="AQ7" s="1348"/>
      <c r="AR7" s="1349"/>
      <c r="AS7" s="1150"/>
      <c r="AT7" s="1153"/>
      <c r="CH7" s="48"/>
      <c r="CI7" s="48"/>
      <c r="CJ7" s="48"/>
      <c r="CK7" s="48"/>
      <c r="CL7" s="48"/>
      <c r="CM7" s="48"/>
      <c r="CN7" s="48"/>
      <c r="CO7" s="48"/>
    </row>
    <row r="8" spans="2:99" s="36" customFormat="1" ht="60" hidden="1" customHeight="1" x14ac:dyDescent="0.25">
      <c r="B8" s="1163"/>
      <c r="C8" s="1173" t="s">
        <v>24</v>
      </c>
      <c r="D8" s="1142" t="s">
        <v>25</v>
      </c>
      <c r="E8" s="1169" t="s">
        <v>26</v>
      </c>
      <c r="F8" s="1171"/>
      <c r="G8" s="49" t="s">
        <v>20</v>
      </c>
      <c r="H8" s="574"/>
      <c r="I8" s="662"/>
      <c r="J8" s="910"/>
      <c r="K8" s="592"/>
      <c r="L8" s="592"/>
      <c r="M8" s="592"/>
      <c r="N8" s="795"/>
      <c r="O8" s="240"/>
      <c r="P8" s="50"/>
      <c r="Q8" s="194"/>
      <c r="R8" s="194"/>
      <c r="S8" s="795"/>
      <c r="T8" s="194"/>
      <c r="U8" s="50"/>
      <c r="V8" s="904"/>
      <c r="W8" s="194"/>
      <c r="X8" s="795"/>
      <c r="Y8" s="194"/>
      <c r="Z8" s="51"/>
      <c r="AA8" s="51"/>
      <c r="AB8" s="50"/>
      <c r="AC8" s="194"/>
      <c r="AD8" s="50"/>
      <c r="AE8" s="194"/>
      <c r="AF8" s="240"/>
      <c r="AG8" s="795"/>
      <c r="AH8" s="194"/>
      <c r="AI8" s="194">
        <v>0</v>
      </c>
      <c r="AJ8" s="348">
        <v>0</v>
      </c>
      <c r="AK8" s="194"/>
      <c r="AL8" s="348"/>
      <c r="AM8" s="348"/>
      <c r="AN8" s="194"/>
      <c r="AO8" s="50"/>
      <c r="AP8" s="52">
        <f>SUM(N8:AO8)</f>
        <v>0</v>
      </c>
      <c r="AQ8" s="1348"/>
      <c r="AR8" s="1349"/>
      <c r="AS8" s="1150"/>
      <c r="AT8" s="1039"/>
      <c r="CH8" s="48"/>
      <c r="CI8" s="48"/>
      <c r="CJ8" s="48"/>
      <c r="CK8" s="48"/>
      <c r="CL8" s="48"/>
      <c r="CM8" s="48"/>
      <c r="CN8" s="48"/>
      <c r="CO8" s="48"/>
      <c r="CU8" s="42"/>
    </row>
    <row r="9" spans="2:99" ht="60" hidden="1" customHeight="1" x14ac:dyDescent="0.25">
      <c r="B9" s="1163"/>
      <c r="C9" s="1166"/>
      <c r="D9" s="1142"/>
      <c r="E9" s="1169"/>
      <c r="F9" s="1171"/>
      <c r="G9" s="43" t="s">
        <v>23</v>
      </c>
      <c r="H9" s="573"/>
      <c r="I9" s="44"/>
      <c r="J9" s="677"/>
      <c r="K9" s="195"/>
      <c r="L9" s="195"/>
      <c r="M9" s="195"/>
      <c r="N9" s="677"/>
      <c r="O9" s="239"/>
      <c r="P9" s="44"/>
      <c r="Q9" s="195"/>
      <c r="R9" s="195"/>
      <c r="S9" s="677"/>
      <c r="T9" s="195"/>
      <c r="U9" s="44"/>
      <c r="V9" s="903"/>
      <c r="W9" s="195"/>
      <c r="X9" s="677"/>
      <c r="Y9" s="195"/>
      <c r="Z9" s="45"/>
      <c r="AA9" s="45"/>
      <c r="AB9" s="44"/>
      <c r="AC9" s="195"/>
      <c r="AD9" s="44"/>
      <c r="AE9" s="195"/>
      <c r="AF9" s="239"/>
      <c r="AG9" s="677"/>
      <c r="AH9" s="195"/>
      <c r="AI9" s="195"/>
      <c r="AJ9" s="317"/>
      <c r="AK9" s="195"/>
      <c r="AL9" s="317"/>
      <c r="AM9" s="317"/>
      <c r="AN9" s="195"/>
      <c r="AO9" s="44"/>
      <c r="AP9" s="47">
        <f>SUM(N9:AO9)</f>
        <v>0</v>
      </c>
      <c r="AQ9" s="1348"/>
      <c r="AR9" s="1349"/>
      <c r="AS9" s="1150"/>
      <c r="AT9" s="1039"/>
      <c r="CH9" s="48"/>
      <c r="CI9" s="48"/>
      <c r="CJ9" s="48"/>
      <c r="CK9" s="48"/>
      <c r="CL9" s="48"/>
      <c r="CM9" s="48"/>
      <c r="CN9" s="48"/>
      <c r="CO9" s="48"/>
    </row>
    <row r="10" spans="2:99" s="36" customFormat="1" ht="60" hidden="1" customHeight="1" x14ac:dyDescent="0.25">
      <c r="B10" s="1163"/>
      <c r="C10" s="1173" t="s">
        <v>17</v>
      </c>
      <c r="D10" s="1142" t="s">
        <v>27</v>
      </c>
      <c r="E10" s="1169" t="s">
        <v>19</v>
      </c>
      <c r="F10" s="1171"/>
      <c r="G10" s="49" t="s">
        <v>20</v>
      </c>
      <c r="H10" s="574"/>
      <c r="I10" s="662"/>
      <c r="J10" s="910"/>
      <c r="K10" s="592"/>
      <c r="L10" s="592"/>
      <c r="M10" s="592"/>
      <c r="N10" s="795"/>
      <c r="O10" s="240"/>
      <c r="P10" s="50"/>
      <c r="Q10" s="194"/>
      <c r="R10" s="194"/>
      <c r="S10" s="795"/>
      <c r="T10" s="194"/>
      <c r="U10" s="50"/>
      <c r="V10" s="904"/>
      <c r="W10" s="194"/>
      <c r="X10" s="795"/>
      <c r="Y10" s="194"/>
      <c r="Z10" s="51"/>
      <c r="AA10" s="51"/>
      <c r="AB10" s="50"/>
      <c r="AC10" s="194"/>
      <c r="AD10" s="50"/>
      <c r="AE10" s="194"/>
      <c r="AF10" s="240"/>
      <c r="AG10" s="795"/>
      <c r="AH10" s="194"/>
      <c r="AI10" s="194"/>
      <c r="AJ10" s="348"/>
      <c r="AK10" s="194"/>
      <c r="AL10" s="348"/>
      <c r="AM10" s="348"/>
      <c r="AN10" s="194"/>
      <c r="AO10" s="50"/>
      <c r="AP10" s="53">
        <f>SUM(N10:AO10)</f>
        <v>0</v>
      </c>
      <c r="AQ10" s="1348"/>
      <c r="AR10" s="1349"/>
      <c r="AS10" s="1150"/>
      <c r="AT10" s="1039"/>
      <c r="CH10" s="48"/>
      <c r="CI10" s="48"/>
      <c r="CJ10" s="48"/>
      <c r="CK10" s="48"/>
      <c r="CL10" s="48"/>
      <c r="CM10" s="48"/>
      <c r="CN10" s="48"/>
      <c r="CO10" s="48"/>
      <c r="CU10" s="42"/>
    </row>
    <row r="11" spans="2:99" ht="60" hidden="1" customHeight="1" x14ac:dyDescent="0.25">
      <c r="B11" s="1163"/>
      <c r="C11" s="1166"/>
      <c r="D11" s="1142"/>
      <c r="E11" s="1169"/>
      <c r="F11" s="1171"/>
      <c r="G11" s="54" t="s">
        <v>23</v>
      </c>
      <c r="H11" s="573"/>
      <c r="I11" s="44"/>
      <c r="J11" s="764"/>
      <c r="K11" s="196"/>
      <c r="L11" s="196"/>
      <c r="M11" s="196"/>
      <c r="N11" s="764"/>
      <c r="O11" s="241"/>
      <c r="P11" s="56"/>
      <c r="Q11" s="196"/>
      <c r="R11" s="196"/>
      <c r="S11" s="764"/>
      <c r="T11" s="196"/>
      <c r="U11" s="56"/>
      <c r="V11" s="905"/>
      <c r="W11" s="196"/>
      <c r="X11" s="764"/>
      <c r="Y11" s="196"/>
      <c r="Z11" s="55"/>
      <c r="AA11" s="55"/>
      <c r="AB11" s="56"/>
      <c r="AC11" s="196"/>
      <c r="AD11" s="56"/>
      <c r="AE11" s="196"/>
      <c r="AF11" s="241"/>
      <c r="AG11" s="764"/>
      <c r="AH11" s="196"/>
      <c r="AI11" s="196"/>
      <c r="AJ11" s="318"/>
      <c r="AK11" s="196"/>
      <c r="AL11" s="318"/>
      <c r="AM11" s="318"/>
      <c r="AN11" s="196"/>
      <c r="AO11" s="56"/>
      <c r="AP11" s="57">
        <f>SUM(N11:AO11)</f>
        <v>0</v>
      </c>
      <c r="AQ11" s="1348"/>
      <c r="AR11" s="1349"/>
      <c r="AS11" s="1150"/>
      <c r="AT11" s="1039"/>
      <c r="CH11" s="48"/>
      <c r="CI11" s="48"/>
      <c r="CJ11" s="48"/>
      <c r="CK11" s="48"/>
      <c r="CL11" s="48"/>
      <c r="CM11" s="48"/>
      <c r="CN11" s="48"/>
      <c r="CO11" s="48"/>
    </row>
    <row r="12" spans="2:99" s="36" customFormat="1" ht="60" hidden="1" customHeight="1" x14ac:dyDescent="0.25">
      <c r="B12" s="1163"/>
      <c r="C12" s="1173" t="s">
        <v>28</v>
      </c>
      <c r="D12" s="1142" t="s">
        <v>135</v>
      </c>
      <c r="E12" s="1169" t="s">
        <v>29</v>
      </c>
      <c r="F12" s="1171"/>
      <c r="G12" s="58" t="s">
        <v>20</v>
      </c>
      <c r="H12" s="575"/>
      <c r="I12" s="59"/>
      <c r="J12" s="796"/>
      <c r="K12" s="197"/>
      <c r="L12" s="197"/>
      <c r="M12" s="197"/>
      <c r="N12" s="796"/>
      <c r="O12" s="242"/>
      <c r="P12" s="59"/>
      <c r="Q12" s="197"/>
      <c r="R12" s="197"/>
      <c r="S12" s="796"/>
      <c r="T12" s="197"/>
      <c r="U12" s="59"/>
      <c r="V12" s="197"/>
      <c r="W12" s="197"/>
      <c r="X12" s="796"/>
      <c r="Y12" s="197"/>
      <c r="Z12" s="60"/>
      <c r="AA12" s="60"/>
      <c r="AB12" s="59"/>
      <c r="AC12" s="197"/>
      <c r="AD12" s="59"/>
      <c r="AE12" s="197"/>
      <c r="AF12" s="242"/>
      <c r="AG12" s="59"/>
      <c r="AH12" s="197"/>
      <c r="AI12" s="197"/>
      <c r="AJ12" s="319"/>
      <c r="AK12" s="197"/>
      <c r="AL12" s="319"/>
      <c r="AM12" s="319"/>
      <c r="AN12" s="197"/>
      <c r="AO12" s="59">
        <v>0</v>
      </c>
      <c r="AP12" s="61">
        <f t="shared" ref="AP12:AP28" si="4">SUM(I12:AO12)</f>
        <v>0</v>
      </c>
      <c r="AQ12" s="1348"/>
      <c r="AR12" s="1349"/>
      <c r="AS12" s="1150"/>
      <c r="AT12" s="1039"/>
      <c r="CH12" s="48"/>
      <c r="CI12" s="48"/>
      <c r="CJ12" s="48"/>
      <c r="CK12" s="48"/>
      <c r="CL12" s="48"/>
      <c r="CM12" s="48"/>
      <c r="CN12" s="48"/>
      <c r="CO12" s="48"/>
      <c r="CU12" s="42"/>
    </row>
    <row r="13" spans="2:99" s="36" customFormat="1" ht="60" hidden="1" customHeight="1" thickBot="1" x14ac:dyDescent="0.25">
      <c r="B13" s="1163"/>
      <c r="C13" s="1177"/>
      <c r="D13" s="1142"/>
      <c r="E13" s="1169"/>
      <c r="F13" s="1171"/>
      <c r="G13" s="62" t="s">
        <v>23</v>
      </c>
      <c r="H13" s="1055"/>
      <c r="I13" s="56"/>
      <c r="J13" s="677"/>
      <c r="K13" s="195"/>
      <c r="L13" s="195"/>
      <c r="M13" s="195"/>
      <c r="N13" s="677"/>
      <c r="O13" s="239"/>
      <c r="P13" s="44"/>
      <c r="Q13" s="195"/>
      <c r="R13" s="195"/>
      <c r="S13" s="677"/>
      <c r="T13" s="195"/>
      <c r="U13" s="44"/>
      <c r="V13" s="195"/>
      <c r="W13" s="195"/>
      <c r="X13" s="677"/>
      <c r="Y13" s="195"/>
      <c r="Z13" s="45"/>
      <c r="AA13" s="45"/>
      <c r="AB13" s="44"/>
      <c r="AC13" s="195"/>
      <c r="AD13" s="44"/>
      <c r="AE13" s="195"/>
      <c r="AF13" s="239"/>
      <c r="AG13" s="44"/>
      <c r="AH13" s="195"/>
      <c r="AI13" s="195"/>
      <c r="AJ13" s="317"/>
      <c r="AK13" s="195"/>
      <c r="AL13" s="352"/>
      <c r="AM13" s="352"/>
      <c r="AN13" s="193"/>
      <c r="AO13" s="44"/>
      <c r="AP13" s="47">
        <f t="shared" si="4"/>
        <v>0</v>
      </c>
      <c r="AQ13" s="1348"/>
      <c r="AR13" s="1349"/>
      <c r="AS13" s="1150"/>
      <c r="AT13" s="1039"/>
      <c r="CH13" s="48"/>
      <c r="CI13" s="48"/>
      <c r="CJ13" s="48"/>
      <c r="CK13" s="48"/>
      <c r="CL13" s="48"/>
      <c r="CM13" s="48"/>
      <c r="CN13" s="48"/>
      <c r="CO13" s="48"/>
      <c r="CU13" s="42"/>
    </row>
    <row r="14" spans="2:99" ht="60" hidden="1" customHeight="1" thickTop="1" x14ac:dyDescent="0.25">
      <c r="B14" s="1163"/>
      <c r="C14" s="1166"/>
      <c r="D14" s="1142"/>
      <c r="E14" s="1169"/>
      <c r="F14" s="1171"/>
      <c r="G14" s="289" t="s">
        <v>137</v>
      </c>
      <c r="H14" s="1056"/>
      <c r="I14" s="291"/>
      <c r="J14" s="797"/>
      <c r="K14" s="293"/>
      <c r="L14" s="293"/>
      <c r="M14" s="293"/>
      <c r="N14" s="797"/>
      <c r="O14" s="292"/>
      <c r="P14" s="291"/>
      <c r="Q14" s="293"/>
      <c r="R14" s="293"/>
      <c r="S14" s="797"/>
      <c r="T14" s="293"/>
      <c r="U14" s="291"/>
      <c r="V14" s="293"/>
      <c r="W14" s="293"/>
      <c r="X14" s="797"/>
      <c r="Y14" s="293"/>
      <c r="Z14" s="290"/>
      <c r="AA14" s="290"/>
      <c r="AB14" s="291"/>
      <c r="AC14" s="293"/>
      <c r="AD14" s="291"/>
      <c r="AE14" s="293"/>
      <c r="AF14" s="292"/>
      <c r="AG14" s="291"/>
      <c r="AH14" s="293"/>
      <c r="AI14" s="293"/>
      <c r="AJ14" s="320"/>
      <c r="AK14" s="293"/>
      <c r="AL14" s="320"/>
      <c r="AM14" s="320"/>
      <c r="AN14" s="293"/>
      <c r="AO14" s="291"/>
      <c r="AP14" s="294">
        <f t="shared" si="4"/>
        <v>0</v>
      </c>
      <c r="AQ14" s="1348"/>
      <c r="AR14" s="1349"/>
      <c r="AS14" s="1150"/>
      <c r="AT14" s="1039"/>
      <c r="BK14" s="64" t="s">
        <v>30</v>
      </c>
      <c r="BL14" s="65" t="s">
        <v>31</v>
      </c>
      <c r="BM14" s="66" t="s">
        <v>32</v>
      </c>
      <c r="CH14" s="48"/>
      <c r="CI14" s="48"/>
      <c r="CJ14" s="48"/>
      <c r="CK14" s="48"/>
      <c r="CL14" s="48"/>
      <c r="CM14" s="48"/>
      <c r="CN14" s="48"/>
      <c r="CO14" s="48"/>
    </row>
    <row r="15" spans="2:99" s="36" customFormat="1" ht="60" hidden="1" customHeight="1" x14ac:dyDescent="0.25">
      <c r="B15" s="1163"/>
      <c r="C15" s="1173" t="s">
        <v>17</v>
      </c>
      <c r="D15" s="1142" t="s">
        <v>18</v>
      </c>
      <c r="E15" s="1169" t="s">
        <v>19</v>
      </c>
      <c r="F15" s="1171"/>
      <c r="G15" s="67" t="s">
        <v>20</v>
      </c>
      <c r="H15" s="578"/>
      <c r="I15" s="663"/>
      <c r="J15" s="911"/>
      <c r="K15" s="593"/>
      <c r="L15" s="593"/>
      <c r="M15" s="593"/>
      <c r="N15" s="798"/>
      <c r="O15" s="243"/>
      <c r="P15" s="68"/>
      <c r="Q15" s="198"/>
      <c r="R15" s="198"/>
      <c r="S15" s="798"/>
      <c r="T15" s="198"/>
      <c r="U15" s="68"/>
      <c r="V15" s="198"/>
      <c r="W15" s="198"/>
      <c r="X15" s="1116"/>
      <c r="Y15" s="198"/>
      <c r="Z15" s="69"/>
      <c r="AA15" s="69"/>
      <c r="AB15" s="68"/>
      <c r="AC15" s="198"/>
      <c r="AD15" s="68"/>
      <c r="AE15" s="198"/>
      <c r="AF15" s="243"/>
      <c r="AG15" s="68"/>
      <c r="AH15" s="198"/>
      <c r="AI15" s="198"/>
      <c r="AJ15" s="349"/>
      <c r="AK15" s="198"/>
      <c r="AL15" s="349"/>
      <c r="AM15" s="349"/>
      <c r="AN15" s="198"/>
      <c r="AO15" s="70"/>
      <c r="AP15" s="71">
        <f t="shared" si="4"/>
        <v>0</v>
      </c>
      <c r="AQ15" s="1348"/>
      <c r="AR15" s="1349"/>
      <c r="AS15" s="1150"/>
      <c r="AT15" s="1039"/>
      <c r="BK15" s="72"/>
      <c r="BL15" s="73"/>
      <c r="BM15" s="74"/>
      <c r="CH15" s="48"/>
      <c r="CI15" s="48"/>
      <c r="CJ15" s="48"/>
      <c r="CK15" s="48"/>
      <c r="CL15" s="48"/>
      <c r="CM15" s="48"/>
      <c r="CN15" s="48"/>
      <c r="CO15" s="48"/>
      <c r="CU15" s="42"/>
    </row>
    <row r="16" spans="2:99" ht="60" hidden="1" customHeight="1" thickBot="1" x14ac:dyDescent="0.25">
      <c r="B16" s="1164"/>
      <c r="C16" s="1174"/>
      <c r="D16" s="1175"/>
      <c r="E16" s="1176"/>
      <c r="F16" s="1172"/>
      <c r="G16" s="75" t="s">
        <v>23</v>
      </c>
      <c r="H16" s="573"/>
      <c r="I16" s="76"/>
      <c r="J16" s="799"/>
      <c r="K16" s="199"/>
      <c r="L16" s="199"/>
      <c r="M16" s="199"/>
      <c r="N16" s="799"/>
      <c r="O16" s="244"/>
      <c r="P16" s="78"/>
      <c r="Q16" s="199"/>
      <c r="R16" s="199"/>
      <c r="S16" s="799"/>
      <c r="T16" s="199"/>
      <c r="U16" s="78"/>
      <c r="V16" s="199"/>
      <c r="W16" s="199"/>
      <c r="X16" s="799"/>
      <c r="Y16" s="199"/>
      <c r="Z16" s="77"/>
      <c r="AA16" s="77"/>
      <c r="AB16" s="78"/>
      <c r="AC16" s="199"/>
      <c r="AD16" s="78"/>
      <c r="AE16" s="199"/>
      <c r="AF16" s="244"/>
      <c r="AG16" s="78"/>
      <c r="AH16" s="199"/>
      <c r="AI16" s="199"/>
      <c r="AJ16" s="321"/>
      <c r="AK16" s="199"/>
      <c r="AL16" s="321"/>
      <c r="AM16" s="321"/>
      <c r="AN16" s="199"/>
      <c r="AO16" s="63"/>
      <c r="AP16" s="79">
        <f t="shared" si="4"/>
        <v>0</v>
      </c>
      <c r="AQ16" s="1350"/>
      <c r="AR16" s="1349"/>
      <c r="AS16" s="1150"/>
      <c r="AT16" s="1039"/>
      <c r="BK16" s="72"/>
      <c r="BL16" s="73"/>
      <c r="BM16" s="74"/>
      <c r="CH16" s="48"/>
      <c r="CI16" s="48"/>
      <c r="CJ16" s="48"/>
      <c r="CK16" s="48"/>
      <c r="CL16" s="48"/>
      <c r="CM16" s="48"/>
      <c r="CN16" s="48"/>
      <c r="CO16" s="48"/>
    </row>
    <row r="17" spans="2:98" ht="60" hidden="1" customHeight="1" thickTop="1" x14ac:dyDescent="0.25">
      <c r="B17" s="1186">
        <v>2</v>
      </c>
      <c r="C17" s="1165" t="s">
        <v>33</v>
      </c>
      <c r="D17" s="1187" t="s">
        <v>34</v>
      </c>
      <c r="E17" s="1188" t="s">
        <v>35</v>
      </c>
      <c r="F17" s="1189">
        <v>180</v>
      </c>
      <c r="G17" s="67" t="s">
        <v>20</v>
      </c>
      <c r="H17" s="574"/>
      <c r="I17" s="80"/>
      <c r="J17" s="800"/>
      <c r="K17" s="200"/>
      <c r="L17" s="200"/>
      <c r="M17" s="200"/>
      <c r="N17" s="800"/>
      <c r="O17" s="245"/>
      <c r="P17" s="82"/>
      <c r="Q17" s="200"/>
      <c r="R17" s="200"/>
      <c r="S17" s="800"/>
      <c r="T17" s="200"/>
      <c r="U17" s="82"/>
      <c r="V17" s="200"/>
      <c r="W17" s="200"/>
      <c r="X17" s="800"/>
      <c r="Y17" s="200"/>
      <c r="Z17" s="81"/>
      <c r="AA17" s="81"/>
      <c r="AB17" s="82"/>
      <c r="AC17" s="200"/>
      <c r="AD17" s="82"/>
      <c r="AE17" s="200"/>
      <c r="AF17" s="245"/>
      <c r="AG17" s="82"/>
      <c r="AH17" s="200"/>
      <c r="AI17" s="200"/>
      <c r="AJ17" s="322"/>
      <c r="AK17" s="200"/>
      <c r="AL17" s="322"/>
      <c r="AM17" s="322"/>
      <c r="AN17" s="200"/>
      <c r="AO17" s="83"/>
      <c r="AP17" s="84">
        <f t="shared" si="4"/>
        <v>0</v>
      </c>
      <c r="AQ17" s="1351" t="s">
        <v>21</v>
      </c>
      <c r="AR17" s="1352"/>
      <c r="AS17" s="1150"/>
      <c r="AT17" s="1148"/>
      <c r="BK17" s="72"/>
      <c r="BL17" s="73"/>
      <c r="BM17" s="74"/>
      <c r="CH17" s="48"/>
      <c r="CI17" s="48"/>
      <c r="CJ17" s="48"/>
      <c r="CK17" s="48"/>
      <c r="CL17" s="48"/>
      <c r="CM17" s="48"/>
      <c r="CN17" s="48"/>
      <c r="CO17" s="48"/>
    </row>
    <row r="18" spans="2:98" ht="60" hidden="1" customHeight="1" x14ac:dyDescent="0.25">
      <c r="B18" s="1178"/>
      <c r="C18" s="1166"/>
      <c r="D18" s="1142"/>
      <c r="E18" s="1147"/>
      <c r="F18" s="1171"/>
      <c r="G18" s="49" t="s">
        <v>23</v>
      </c>
      <c r="H18" s="574"/>
      <c r="I18" s="85"/>
      <c r="J18" s="801"/>
      <c r="K18" s="201"/>
      <c r="L18" s="201"/>
      <c r="M18" s="201"/>
      <c r="N18" s="801"/>
      <c r="O18" s="246"/>
      <c r="P18" s="85"/>
      <c r="Q18" s="201"/>
      <c r="R18" s="201"/>
      <c r="S18" s="801"/>
      <c r="T18" s="201"/>
      <c r="U18" s="85"/>
      <c r="V18" s="201"/>
      <c r="W18" s="201"/>
      <c r="X18" s="801"/>
      <c r="Y18" s="201"/>
      <c r="Z18" s="86"/>
      <c r="AA18" s="86"/>
      <c r="AB18" s="85"/>
      <c r="AC18" s="201"/>
      <c r="AD18" s="85"/>
      <c r="AE18" s="201"/>
      <c r="AF18" s="246"/>
      <c r="AG18" s="85"/>
      <c r="AH18" s="201"/>
      <c r="AI18" s="201"/>
      <c r="AJ18" s="323"/>
      <c r="AK18" s="201"/>
      <c r="AL18" s="323"/>
      <c r="AM18" s="323"/>
      <c r="AN18" s="201"/>
      <c r="AO18" s="87"/>
      <c r="AP18" s="88">
        <f t="shared" si="4"/>
        <v>0</v>
      </c>
      <c r="AQ18" s="1353"/>
      <c r="AR18" s="1352"/>
      <c r="AS18" s="1150"/>
      <c r="AT18" s="1148"/>
      <c r="BK18" s="72"/>
      <c r="BL18" s="73"/>
      <c r="BM18" s="74"/>
    </row>
    <row r="19" spans="2:98" ht="60" hidden="1" customHeight="1" x14ac:dyDescent="0.25">
      <c r="B19" s="1178"/>
      <c r="C19" s="1173" t="s">
        <v>36</v>
      </c>
      <c r="D19" s="1142" t="s">
        <v>37</v>
      </c>
      <c r="E19" s="1147" t="s">
        <v>38</v>
      </c>
      <c r="F19" s="1171"/>
      <c r="G19" s="49" t="s">
        <v>20</v>
      </c>
      <c r="H19" s="574"/>
      <c r="I19" s="80"/>
      <c r="J19" s="802"/>
      <c r="K19" s="202"/>
      <c r="L19" s="202"/>
      <c r="M19" s="202"/>
      <c r="N19" s="802"/>
      <c r="O19" s="247"/>
      <c r="P19" s="80"/>
      <c r="Q19" s="202"/>
      <c r="R19" s="202"/>
      <c r="S19" s="802"/>
      <c r="T19" s="202"/>
      <c r="U19" s="80"/>
      <c r="V19" s="202"/>
      <c r="W19" s="202"/>
      <c r="X19" s="802"/>
      <c r="Y19" s="202"/>
      <c r="Z19" s="89"/>
      <c r="AA19" s="89"/>
      <c r="AB19" s="80"/>
      <c r="AC19" s="202"/>
      <c r="AD19" s="80"/>
      <c r="AE19" s="202"/>
      <c r="AF19" s="247"/>
      <c r="AG19" s="80"/>
      <c r="AH19" s="202"/>
      <c r="AI19" s="202"/>
      <c r="AJ19" s="324"/>
      <c r="AK19" s="202"/>
      <c r="AL19" s="324"/>
      <c r="AM19" s="324"/>
      <c r="AN19" s="202"/>
      <c r="AO19" s="90"/>
      <c r="AP19" s="88">
        <f t="shared" si="4"/>
        <v>0</v>
      </c>
      <c r="AQ19" s="1353"/>
      <c r="AR19" s="1352"/>
      <c r="AS19" s="1150"/>
      <c r="AT19" s="1148"/>
      <c r="BK19" s="72"/>
      <c r="BL19" s="73"/>
      <c r="BM19" s="74"/>
    </row>
    <row r="20" spans="2:98" ht="60" hidden="1" customHeight="1" x14ac:dyDescent="0.25">
      <c r="B20" s="1178"/>
      <c r="C20" s="1166"/>
      <c r="D20" s="1142"/>
      <c r="E20" s="1147"/>
      <c r="F20" s="1171"/>
      <c r="G20" s="49" t="s">
        <v>23</v>
      </c>
      <c r="H20" s="574"/>
      <c r="I20" s="85"/>
      <c r="J20" s="801"/>
      <c r="K20" s="201"/>
      <c r="L20" s="201"/>
      <c r="M20" s="201"/>
      <c r="N20" s="801"/>
      <c r="O20" s="246"/>
      <c r="P20" s="85"/>
      <c r="Q20" s="201"/>
      <c r="R20" s="201"/>
      <c r="S20" s="801"/>
      <c r="T20" s="201"/>
      <c r="U20" s="85"/>
      <c r="V20" s="201"/>
      <c r="W20" s="201"/>
      <c r="X20" s="801"/>
      <c r="Y20" s="201"/>
      <c r="Z20" s="86"/>
      <c r="AA20" s="86"/>
      <c r="AB20" s="85"/>
      <c r="AC20" s="201"/>
      <c r="AD20" s="85"/>
      <c r="AE20" s="201"/>
      <c r="AF20" s="246"/>
      <c r="AG20" s="85"/>
      <c r="AH20" s="201"/>
      <c r="AI20" s="201"/>
      <c r="AJ20" s="323"/>
      <c r="AK20" s="201"/>
      <c r="AL20" s="323"/>
      <c r="AM20" s="323"/>
      <c r="AN20" s="201"/>
      <c r="AO20" s="87"/>
      <c r="AP20" s="88">
        <f t="shared" si="4"/>
        <v>0</v>
      </c>
      <c r="AQ20" s="1353"/>
      <c r="AR20" s="1352"/>
      <c r="AS20" s="1150"/>
      <c r="AT20" s="1148"/>
      <c r="BK20" s="72"/>
      <c r="BL20" s="73"/>
      <c r="BM20" s="74"/>
    </row>
    <row r="21" spans="2:98" ht="60" hidden="1" customHeight="1" x14ac:dyDescent="0.25">
      <c r="B21" s="1178"/>
      <c r="C21" s="1173" t="s">
        <v>39</v>
      </c>
      <c r="D21" s="1142" t="s">
        <v>40</v>
      </c>
      <c r="E21" s="1147" t="s">
        <v>41</v>
      </c>
      <c r="F21" s="1171"/>
      <c r="G21" s="49" t="s">
        <v>20</v>
      </c>
      <c r="H21" s="574"/>
      <c r="I21" s="80"/>
      <c r="J21" s="802"/>
      <c r="K21" s="202"/>
      <c r="L21" s="202"/>
      <c r="M21" s="202"/>
      <c r="N21" s="802"/>
      <c r="O21" s="247"/>
      <c r="P21" s="80"/>
      <c r="Q21" s="202"/>
      <c r="R21" s="202"/>
      <c r="S21" s="802"/>
      <c r="T21" s="202"/>
      <c r="U21" s="80"/>
      <c r="V21" s="202"/>
      <c r="W21" s="202"/>
      <c r="X21" s="802"/>
      <c r="Y21" s="202"/>
      <c r="Z21" s="89"/>
      <c r="AA21" s="89"/>
      <c r="AB21" s="80"/>
      <c r="AC21" s="202"/>
      <c r="AD21" s="80"/>
      <c r="AE21" s="202"/>
      <c r="AF21" s="247"/>
      <c r="AG21" s="80"/>
      <c r="AH21" s="202"/>
      <c r="AI21" s="202"/>
      <c r="AJ21" s="324"/>
      <c r="AK21" s="202"/>
      <c r="AL21" s="324"/>
      <c r="AM21" s="324"/>
      <c r="AN21" s="202"/>
      <c r="AO21" s="90"/>
      <c r="AP21" s="88">
        <f t="shared" si="4"/>
        <v>0</v>
      </c>
      <c r="AQ21" s="1353"/>
      <c r="AR21" s="1352"/>
      <c r="AS21" s="1150"/>
      <c r="AT21" s="1148"/>
      <c r="BK21" s="72"/>
      <c r="BL21" s="73"/>
      <c r="BM21" s="74"/>
    </row>
    <row r="22" spans="2:98" ht="60" hidden="1" customHeight="1" x14ac:dyDescent="0.25">
      <c r="B22" s="1178"/>
      <c r="C22" s="1166"/>
      <c r="D22" s="1142"/>
      <c r="E22" s="1147"/>
      <c r="F22" s="1171"/>
      <c r="G22" s="49" t="s">
        <v>23</v>
      </c>
      <c r="H22" s="574"/>
      <c r="I22" s="85"/>
      <c r="J22" s="801"/>
      <c r="K22" s="201"/>
      <c r="L22" s="201"/>
      <c r="M22" s="201"/>
      <c r="N22" s="801"/>
      <c r="O22" s="246"/>
      <c r="P22" s="85"/>
      <c r="Q22" s="201"/>
      <c r="R22" s="201"/>
      <c r="S22" s="801"/>
      <c r="T22" s="201"/>
      <c r="U22" s="85"/>
      <c r="V22" s="201"/>
      <c r="W22" s="201"/>
      <c r="X22" s="801"/>
      <c r="Y22" s="201"/>
      <c r="Z22" s="86"/>
      <c r="AA22" s="86"/>
      <c r="AB22" s="85"/>
      <c r="AC22" s="201"/>
      <c r="AD22" s="85"/>
      <c r="AE22" s="201"/>
      <c r="AF22" s="246"/>
      <c r="AG22" s="85"/>
      <c r="AH22" s="201"/>
      <c r="AI22" s="201"/>
      <c r="AJ22" s="323"/>
      <c r="AK22" s="201"/>
      <c r="AL22" s="323"/>
      <c r="AM22" s="323"/>
      <c r="AN22" s="201"/>
      <c r="AO22" s="87"/>
      <c r="AP22" s="88">
        <f t="shared" si="4"/>
        <v>0</v>
      </c>
      <c r="AQ22" s="1353"/>
      <c r="AR22" s="1352"/>
      <c r="AS22" s="1150"/>
      <c r="AT22" s="1148"/>
      <c r="BK22" s="72"/>
      <c r="BL22" s="73"/>
      <c r="BM22" s="74"/>
    </row>
    <row r="23" spans="2:98" ht="60" hidden="1" customHeight="1" x14ac:dyDescent="0.25">
      <c r="B23" s="1178"/>
      <c r="C23" s="1173" t="s">
        <v>36</v>
      </c>
      <c r="D23" s="1142">
        <v>50100</v>
      </c>
      <c r="E23" s="1147" t="s">
        <v>38</v>
      </c>
      <c r="F23" s="1171"/>
      <c r="G23" s="49" t="s">
        <v>20</v>
      </c>
      <c r="H23" s="574"/>
      <c r="I23" s="80"/>
      <c r="J23" s="802"/>
      <c r="K23" s="202"/>
      <c r="L23" s="202"/>
      <c r="M23" s="202"/>
      <c r="N23" s="802"/>
      <c r="O23" s="247"/>
      <c r="P23" s="80"/>
      <c r="Q23" s="202"/>
      <c r="R23" s="202"/>
      <c r="S23" s="802"/>
      <c r="T23" s="202"/>
      <c r="U23" s="80"/>
      <c r="V23" s="202"/>
      <c r="W23" s="202"/>
      <c r="X23" s="802"/>
      <c r="Y23" s="202"/>
      <c r="Z23" s="89"/>
      <c r="AA23" s="89"/>
      <c r="AB23" s="80"/>
      <c r="AC23" s="202"/>
      <c r="AD23" s="80"/>
      <c r="AE23" s="202"/>
      <c r="AF23" s="247"/>
      <c r="AG23" s="80"/>
      <c r="AH23" s="202"/>
      <c r="AI23" s="202"/>
      <c r="AJ23" s="324"/>
      <c r="AK23" s="202"/>
      <c r="AL23" s="324"/>
      <c r="AM23" s="324"/>
      <c r="AN23" s="202"/>
      <c r="AO23" s="90"/>
      <c r="AP23" s="88">
        <f t="shared" si="4"/>
        <v>0</v>
      </c>
      <c r="AQ23" s="1353"/>
      <c r="AR23" s="1352"/>
      <c r="AS23" s="1150"/>
      <c r="AT23" s="1148"/>
      <c r="BK23" s="72"/>
      <c r="BL23" s="73"/>
      <c r="BM23" s="74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</row>
    <row r="24" spans="2:98" ht="60" hidden="1" customHeight="1" thickBot="1" x14ac:dyDescent="0.25">
      <c r="B24" s="1178"/>
      <c r="C24" s="1166"/>
      <c r="D24" s="1142"/>
      <c r="E24" s="1147"/>
      <c r="F24" s="1171"/>
      <c r="G24" s="49" t="s">
        <v>23</v>
      </c>
      <c r="H24" s="574"/>
      <c r="I24" s="85"/>
      <c r="J24" s="801"/>
      <c r="K24" s="201"/>
      <c r="L24" s="201"/>
      <c r="M24" s="201"/>
      <c r="N24" s="801"/>
      <c r="O24" s="246"/>
      <c r="P24" s="85"/>
      <c r="Q24" s="201"/>
      <c r="R24" s="201"/>
      <c r="S24" s="801"/>
      <c r="T24" s="201"/>
      <c r="U24" s="85"/>
      <c r="V24" s="201"/>
      <c r="W24" s="201"/>
      <c r="X24" s="801"/>
      <c r="Y24" s="201"/>
      <c r="Z24" s="86"/>
      <c r="AA24" s="86"/>
      <c r="AB24" s="85"/>
      <c r="AC24" s="201"/>
      <c r="AD24" s="85"/>
      <c r="AE24" s="201"/>
      <c r="AF24" s="246"/>
      <c r="AG24" s="85"/>
      <c r="AH24" s="201"/>
      <c r="AI24" s="201"/>
      <c r="AJ24" s="323"/>
      <c r="AK24" s="201"/>
      <c r="AL24" s="323"/>
      <c r="AM24" s="323"/>
      <c r="AN24" s="201"/>
      <c r="AO24" s="87"/>
      <c r="AP24" s="88">
        <f t="shared" si="4"/>
        <v>0</v>
      </c>
      <c r="AQ24" s="1354"/>
      <c r="AR24" s="1352"/>
      <c r="AS24" s="1150"/>
      <c r="AT24" s="1148"/>
      <c r="BK24" s="72"/>
      <c r="BL24" s="73"/>
      <c r="BM24" s="74"/>
    </row>
    <row r="25" spans="2:98" s="36" customFormat="1" ht="60" hidden="1" customHeight="1" thickTop="1" x14ac:dyDescent="0.25">
      <c r="B25" s="1178">
        <v>1</v>
      </c>
      <c r="C25" s="1173" t="s">
        <v>42</v>
      </c>
      <c r="D25" s="1142" t="s">
        <v>43</v>
      </c>
      <c r="E25" s="1169"/>
      <c r="F25" s="1171"/>
      <c r="G25" s="49" t="s">
        <v>20</v>
      </c>
      <c r="H25" s="574"/>
      <c r="I25" s="80"/>
      <c r="J25" s="802"/>
      <c r="K25" s="202"/>
      <c r="L25" s="202"/>
      <c r="M25" s="202"/>
      <c r="N25" s="802"/>
      <c r="O25" s="247"/>
      <c r="P25" s="80"/>
      <c r="Q25" s="202"/>
      <c r="R25" s="202"/>
      <c r="S25" s="802"/>
      <c r="T25" s="202"/>
      <c r="U25" s="80"/>
      <c r="V25" s="202"/>
      <c r="W25" s="202"/>
      <c r="X25" s="802"/>
      <c r="Y25" s="202"/>
      <c r="Z25" s="89"/>
      <c r="AA25" s="89"/>
      <c r="AB25" s="80"/>
      <c r="AC25" s="202"/>
      <c r="AD25" s="80"/>
      <c r="AE25" s="202"/>
      <c r="AF25" s="247"/>
      <c r="AG25" s="80"/>
      <c r="AH25" s="202"/>
      <c r="AI25" s="202"/>
      <c r="AJ25" s="324"/>
      <c r="AK25" s="202"/>
      <c r="AL25" s="324"/>
      <c r="AM25" s="324"/>
      <c r="AN25" s="202"/>
      <c r="AO25" s="90"/>
      <c r="AP25" s="88">
        <f t="shared" si="4"/>
        <v>0</v>
      </c>
      <c r="AQ25" s="1355" t="s">
        <v>21</v>
      </c>
      <c r="AR25" s="1349"/>
      <c r="AS25" s="1150"/>
      <c r="AT25" s="1154"/>
      <c r="AU25" s="91"/>
      <c r="AV25" s="91"/>
      <c r="AW25" s="91"/>
      <c r="BK25" s="72"/>
      <c r="BL25" s="73"/>
      <c r="BM25" s="74"/>
    </row>
    <row r="26" spans="2:98" ht="60" hidden="1" customHeight="1" thickBot="1" x14ac:dyDescent="0.25">
      <c r="B26" s="1178"/>
      <c r="C26" s="1166"/>
      <c r="D26" s="1179"/>
      <c r="E26" s="1169"/>
      <c r="F26" s="1171"/>
      <c r="G26" s="92" t="s">
        <v>23</v>
      </c>
      <c r="H26" s="579"/>
      <c r="I26" s="76"/>
      <c r="J26" s="803"/>
      <c r="K26" s="203"/>
      <c r="L26" s="203"/>
      <c r="M26" s="203"/>
      <c r="N26" s="803"/>
      <c r="O26" s="248"/>
      <c r="P26" s="94"/>
      <c r="Q26" s="203"/>
      <c r="R26" s="203"/>
      <c r="S26" s="803"/>
      <c r="T26" s="203"/>
      <c r="U26" s="94"/>
      <c r="V26" s="203"/>
      <c r="W26" s="203"/>
      <c r="X26" s="803"/>
      <c r="Y26" s="203"/>
      <c r="Z26" s="93"/>
      <c r="AA26" s="93"/>
      <c r="AB26" s="94"/>
      <c r="AC26" s="203"/>
      <c r="AD26" s="94"/>
      <c r="AE26" s="203"/>
      <c r="AF26" s="248"/>
      <c r="AG26" s="94"/>
      <c r="AH26" s="203"/>
      <c r="AI26" s="203"/>
      <c r="AJ26" s="325"/>
      <c r="AK26" s="203"/>
      <c r="AL26" s="325"/>
      <c r="AM26" s="325"/>
      <c r="AN26" s="203"/>
      <c r="AO26" s="56"/>
      <c r="AP26" s="57">
        <f t="shared" si="4"/>
        <v>0</v>
      </c>
      <c r="AQ26" s="1356"/>
      <c r="AR26" s="1357"/>
      <c r="AS26" s="1150"/>
      <c r="AT26" s="1154"/>
      <c r="AU26" s="95"/>
      <c r="AV26" s="96"/>
      <c r="AW26" s="96"/>
      <c r="BK26" s="72"/>
      <c r="BL26" s="73"/>
      <c r="BM26" s="74"/>
    </row>
    <row r="27" spans="2:98" s="36" customFormat="1" ht="60" hidden="1" customHeight="1" thickTop="1" x14ac:dyDescent="0.25">
      <c r="B27" s="1178">
        <v>2</v>
      </c>
      <c r="C27" s="1173" t="s">
        <v>44</v>
      </c>
      <c r="D27" s="1142" t="s">
        <v>45</v>
      </c>
      <c r="E27" s="1169"/>
      <c r="F27" s="1171"/>
      <c r="G27" s="49" t="s">
        <v>20</v>
      </c>
      <c r="H27" s="574"/>
      <c r="I27" s="80"/>
      <c r="J27" s="802"/>
      <c r="K27" s="202"/>
      <c r="L27" s="202"/>
      <c r="M27" s="202"/>
      <c r="N27" s="802"/>
      <c r="O27" s="247"/>
      <c r="P27" s="80"/>
      <c r="Q27" s="202"/>
      <c r="R27" s="202"/>
      <c r="S27" s="802"/>
      <c r="T27" s="202"/>
      <c r="U27" s="80"/>
      <c r="V27" s="202"/>
      <c r="W27" s="202"/>
      <c r="X27" s="802"/>
      <c r="Y27" s="202"/>
      <c r="Z27" s="89"/>
      <c r="AA27" s="89"/>
      <c r="AB27" s="80"/>
      <c r="AC27" s="202"/>
      <c r="AD27" s="80"/>
      <c r="AE27" s="202"/>
      <c r="AF27" s="247"/>
      <c r="AG27" s="80"/>
      <c r="AH27" s="202"/>
      <c r="AI27" s="202"/>
      <c r="AJ27" s="324"/>
      <c r="AK27" s="202"/>
      <c r="AL27" s="324"/>
      <c r="AM27" s="324"/>
      <c r="AN27" s="202"/>
      <c r="AO27" s="90"/>
      <c r="AP27" s="88">
        <f t="shared" si="4"/>
        <v>0</v>
      </c>
      <c r="AQ27" s="1356"/>
      <c r="AR27" s="1357"/>
      <c r="AS27" s="1150"/>
      <c r="AT27" s="1154"/>
      <c r="AU27" s="91"/>
      <c r="AV27" s="91"/>
      <c r="AW27" s="91"/>
      <c r="BK27" s="72"/>
      <c r="BL27" s="73"/>
      <c r="BM27" s="74"/>
    </row>
    <row r="28" spans="2:98" ht="60" hidden="1" customHeight="1" thickBot="1" x14ac:dyDescent="0.25">
      <c r="B28" s="1182"/>
      <c r="C28" s="1174"/>
      <c r="D28" s="1190"/>
      <c r="E28" s="1191"/>
      <c r="F28" s="1192"/>
      <c r="G28" s="92" t="s">
        <v>23</v>
      </c>
      <c r="H28" s="580"/>
      <c r="I28" s="94"/>
      <c r="J28" s="803"/>
      <c r="K28" s="203"/>
      <c r="L28" s="203"/>
      <c r="M28" s="203"/>
      <c r="N28" s="803"/>
      <c r="O28" s="248"/>
      <c r="P28" s="94"/>
      <c r="Q28" s="203"/>
      <c r="R28" s="203"/>
      <c r="S28" s="803"/>
      <c r="T28" s="203"/>
      <c r="U28" s="94"/>
      <c r="V28" s="203"/>
      <c r="W28" s="203"/>
      <c r="X28" s="803"/>
      <c r="Y28" s="203"/>
      <c r="Z28" s="93"/>
      <c r="AA28" s="93"/>
      <c r="AB28" s="94"/>
      <c r="AC28" s="203"/>
      <c r="AD28" s="94"/>
      <c r="AE28" s="203"/>
      <c r="AF28" s="248"/>
      <c r="AG28" s="94"/>
      <c r="AH28" s="203"/>
      <c r="AI28" s="203"/>
      <c r="AJ28" s="325"/>
      <c r="AK28" s="203"/>
      <c r="AL28" s="325"/>
      <c r="AM28" s="325"/>
      <c r="AN28" s="203"/>
      <c r="AO28" s="56"/>
      <c r="AP28" s="57">
        <f t="shared" si="4"/>
        <v>0</v>
      </c>
      <c r="AQ28" s="1356"/>
      <c r="AR28" s="1357"/>
      <c r="AS28" s="1150"/>
      <c r="AT28" s="1154"/>
      <c r="AU28" s="95"/>
      <c r="AV28" s="96"/>
      <c r="AW28" s="96"/>
      <c r="BK28" s="72"/>
      <c r="BL28" s="73"/>
      <c r="BM28" s="74"/>
    </row>
    <row r="29" spans="2:98" s="36" customFormat="1" ht="60" customHeight="1" thickTop="1" thickBot="1" x14ac:dyDescent="0.25">
      <c r="B29" s="1162">
        <v>2</v>
      </c>
      <c r="C29" s="1165" t="s">
        <v>46</v>
      </c>
      <c r="D29" s="1194" t="s">
        <v>47</v>
      </c>
      <c r="E29" s="1197" t="s">
        <v>48</v>
      </c>
      <c r="F29" s="1170">
        <v>130</v>
      </c>
      <c r="G29" s="38" t="s">
        <v>20</v>
      </c>
      <c r="H29" s="572"/>
      <c r="I29" s="99"/>
      <c r="J29" s="811"/>
      <c r="K29" s="209">
        <v>0</v>
      </c>
      <c r="L29" s="209">
        <v>0</v>
      </c>
      <c r="M29" s="209">
        <v>0</v>
      </c>
      <c r="N29" s="824">
        <v>0</v>
      </c>
      <c r="O29" s="249">
        <v>0</v>
      </c>
      <c r="P29" s="99">
        <v>0</v>
      </c>
      <c r="Q29" s="209">
        <v>0</v>
      </c>
      <c r="R29" s="209">
        <v>0</v>
      </c>
      <c r="S29" s="824">
        <v>12</v>
      </c>
      <c r="T29" s="209">
        <v>12</v>
      </c>
      <c r="U29" s="99">
        <v>13</v>
      </c>
      <c r="V29" s="204">
        <v>12</v>
      </c>
      <c r="W29" s="204">
        <v>33</v>
      </c>
      <c r="X29" s="804">
        <v>33</v>
      </c>
      <c r="Y29" s="204">
        <v>35</v>
      </c>
      <c r="Z29" s="101">
        <v>12</v>
      </c>
      <c r="AA29" s="101">
        <v>13</v>
      </c>
      <c r="AB29" s="100">
        <v>12</v>
      </c>
      <c r="AC29" s="204">
        <v>13</v>
      </c>
      <c r="AD29" s="100"/>
      <c r="AE29" s="204"/>
      <c r="AF29" s="256"/>
      <c r="AG29" s="100"/>
      <c r="AH29" s="204"/>
      <c r="AI29" s="204"/>
      <c r="AJ29" s="676"/>
      <c r="AK29" s="653"/>
      <c r="AL29" s="333"/>
      <c r="AM29" s="333"/>
      <c r="AN29" s="204"/>
      <c r="AO29" s="100">
        <v>0</v>
      </c>
      <c r="AP29" s="102">
        <f t="shared" ref="AP29:AP92" si="5">SUM(H29:AO29)</f>
        <v>200</v>
      </c>
      <c r="AQ29" s="1358">
        <f>SUBTOTAL(9, H29:AF29)</f>
        <v>200</v>
      </c>
      <c r="AR29" s="1359"/>
      <c r="AS29" s="1150"/>
      <c r="AT29" s="103"/>
      <c r="BK29" s="104"/>
      <c r="BL29" s="105"/>
      <c r="BM29" s="106"/>
    </row>
    <row r="30" spans="2:98" s="36" customFormat="1" ht="60" customHeight="1" thickTop="1" x14ac:dyDescent="0.2">
      <c r="B30" s="1193"/>
      <c r="C30" s="1177"/>
      <c r="D30" s="1195"/>
      <c r="E30" s="1198"/>
      <c r="F30" s="1200"/>
      <c r="G30" s="109" t="s">
        <v>23</v>
      </c>
      <c r="H30" s="580"/>
      <c r="I30" s="56"/>
      <c r="J30" s="677"/>
      <c r="K30" s="196"/>
      <c r="L30" s="196"/>
      <c r="M30" s="196"/>
      <c r="N30" s="764"/>
      <c r="O30" s="241"/>
      <c r="P30" s="56">
        <v>12</v>
      </c>
      <c r="Q30" s="196">
        <v>12</v>
      </c>
      <c r="R30" s="196">
        <v>13</v>
      </c>
      <c r="S30" s="764">
        <v>12</v>
      </c>
      <c r="T30" s="196">
        <v>33</v>
      </c>
      <c r="U30" s="56">
        <v>33</v>
      </c>
      <c r="V30" s="196">
        <v>35</v>
      </c>
      <c r="W30" s="196">
        <v>12</v>
      </c>
      <c r="X30" s="764">
        <v>13</v>
      </c>
      <c r="Y30" s="196">
        <v>12</v>
      </c>
      <c r="Z30" s="55">
        <v>13</v>
      </c>
      <c r="AA30" s="55"/>
      <c r="AB30" s="56"/>
      <c r="AC30" s="196"/>
      <c r="AD30" s="56"/>
      <c r="AE30" s="196"/>
      <c r="AF30" s="241"/>
      <c r="AG30" s="94"/>
      <c r="AH30" s="203"/>
      <c r="AI30" s="203"/>
      <c r="AJ30" s="325"/>
      <c r="AK30" s="203"/>
      <c r="AL30" s="325"/>
      <c r="AM30" s="325"/>
      <c r="AN30" s="203"/>
      <c r="AO30" s="56"/>
      <c r="AP30" s="57">
        <f t="shared" si="5"/>
        <v>200</v>
      </c>
      <c r="AQ30" s="1360"/>
      <c r="AR30" s="1343">
        <f>SUBTOTAL(9,H30:AF30)</f>
        <v>200</v>
      </c>
      <c r="AS30" s="1150"/>
      <c r="AT30" s="103"/>
      <c r="BK30" s="281"/>
      <c r="BL30" s="281"/>
      <c r="BM30" s="281"/>
    </row>
    <row r="31" spans="2:98" ht="63" customHeight="1" thickBot="1" x14ac:dyDescent="0.25">
      <c r="B31" s="1164"/>
      <c r="C31" s="1174"/>
      <c r="D31" s="1196"/>
      <c r="E31" s="1199"/>
      <c r="F31" s="1172"/>
      <c r="G31" s="283" t="s">
        <v>137</v>
      </c>
      <c r="H31" s="581"/>
      <c r="I31" s="285"/>
      <c r="J31" s="805"/>
      <c r="K31" s="287"/>
      <c r="L31" s="287"/>
      <c r="M31" s="287"/>
      <c r="N31" s="805"/>
      <c r="O31" s="286">
        <v>12</v>
      </c>
      <c r="P31" s="285">
        <v>12</v>
      </c>
      <c r="Q31" s="287">
        <v>13</v>
      </c>
      <c r="R31" s="287">
        <v>12</v>
      </c>
      <c r="S31" s="805">
        <v>33</v>
      </c>
      <c r="T31" s="287">
        <v>33</v>
      </c>
      <c r="U31" s="285">
        <v>35</v>
      </c>
      <c r="V31" s="287">
        <v>12</v>
      </c>
      <c r="W31" s="287">
        <v>13</v>
      </c>
      <c r="X31" s="805">
        <v>12</v>
      </c>
      <c r="Y31" s="287">
        <v>13</v>
      </c>
      <c r="Z31" s="284"/>
      <c r="AA31" s="284"/>
      <c r="AB31" s="285"/>
      <c r="AC31" s="287"/>
      <c r="AD31" s="285"/>
      <c r="AE31" s="287"/>
      <c r="AF31" s="286"/>
      <c r="AG31" s="285"/>
      <c r="AH31" s="287"/>
      <c r="AI31" s="287"/>
      <c r="AJ31" s="327"/>
      <c r="AK31" s="287"/>
      <c r="AL31" s="327"/>
      <c r="AM31" s="327"/>
      <c r="AN31" s="287"/>
      <c r="AO31" s="285"/>
      <c r="AP31" s="288">
        <f t="shared" si="5"/>
        <v>200</v>
      </c>
      <c r="AQ31" s="1360"/>
      <c r="AR31" s="1349"/>
      <c r="AS31" s="1150"/>
      <c r="AT31" s="1039"/>
    </row>
    <row r="32" spans="2:98" s="36" customFormat="1" ht="60" hidden="1" customHeight="1" thickTop="1" x14ac:dyDescent="0.2">
      <c r="B32" s="1162">
        <v>2</v>
      </c>
      <c r="C32" s="1165" t="s">
        <v>49</v>
      </c>
      <c r="D32" s="1167" t="s">
        <v>50</v>
      </c>
      <c r="E32" s="1168" t="s">
        <v>19</v>
      </c>
      <c r="F32" s="1170">
        <v>125</v>
      </c>
      <c r="G32" s="38" t="s">
        <v>51</v>
      </c>
      <c r="H32" s="572"/>
      <c r="I32" s="107"/>
      <c r="J32" s="829"/>
      <c r="K32" s="233"/>
      <c r="L32" s="233"/>
      <c r="M32" s="233"/>
      <c r="N32" s="829"/>
      <c r="O32" s="250"/>
      <c r="P32" s="107"/>
      <c r="Q32" s="233"/>
      <c r="R32" s="233"/>
      <c r="S32" s="829"/>
      <c r="T32" s="233"/>
      <c r="U32" s="107"/>
      <c r="V32" s="233"/>
      <c r="W32" s="233"/>
      <c r="X32" s="829"/>
      <c r="Y32" s="233"/>
      <c r="Z32" s="185"/>
      <c r="AA32" s="185"/>
      <c r="AB32" s="107"/>
      <c r="AC32" s="204"/>
      <c r="AD32" s="107"/>
      <c r="AE32" s="233"/>
      <c r="AF32" s="250"/>
      <c r="AG32" s="107"/>
      <c r="AH32" s="233"/>
      <c r="AI32" s="233"/>
      <c r="AJ32" s="355"/>
      <c r="AK32" s="204"/>
      <c r="AL32" s="355"/>
      <c r="AM32" s="355"/>
      <c r="AN32" s="276"/>
      <c r="AO32" s="107"/>
      <c r="AP32" s="108">
        <f t="shared" si="5"/>
        <v>0</v>
      </c>
      <c r="AQ32" s="1360"/>
      <c r="AR32" s="1349"/>
      <c r="AS32" s="1150"/>
      <c r="AT32" s="103"/>
    </row>
    <row r="33" spans="2:46" ht="62.25" hidden="1" customHeight="1" thickBot="1" x14ac:dyDescent="0.25">
      <c r="B33" s="1164"/>
      <c r="C33" s="1174"/>
      <c r="D33" s="1175"/>
      <c r="E33" s="1176"/>
      <c r="F33" s="1172"/>
      <c r="G33" s="92" t="s">
        <v>23</v>
      </c>
      <c r="H33" s="582"/>
      <c r="I33" s="78"/>
      <c r="J33" s="799"/>
      <c r="K33" s="199"/>
      <c r="L33" s="199"/>
      <c r="M33" s="199"/>
      <c r="N33" s="847"/>
      <c r="O33" s="244"/>
      <c r="P33" s="78"/>
      <c r="Q33" s="235"/>
      <c r="R33" s="199"/>
      <c r="S33" s="799"/>
      <c r="T33" s="199"/>
      <c r="U33" s="78"/>
      <c r="V33" s="199"/>
      <c r="W33" s="199"/>
      <c r="X33" s="847"/>
      <c r="Y33" s="199"/>
      <c r="Z33" s="77"/>
      <c r="AA33" s="77"/>
      <c r="AB33" s="78"/>
      <c r="AC33" s="199"/>
      <c r="AD33" s="78"/>
      <c r="AE33" s="199"/>
      <c r="AF33" s="244"/>
      <c r="AG33" s="78"/>
      <c r="AH33" s="199"/>
      <c r="AI33" s="199"/>
      <c r="AJ33" s="321"/>
      <c r="AK33" s="199"/>
      <c r="AL33" s="321"/>
      <c r="AM33" s="321"/>
      <c r="AN33" s="199"/>
      <c r="AO33" s="63"/>
      <c r="AP33" s="79">
        <f t="shared" si="5"/>
        <v>0</v>
      </c>
      <c r="AQ33" s="1360"/>
      <c r="AR33" s="1349"/>
      <c r="AS33" s="1150"/>
      <c r="AT33" s="1039"/>
    </row>
    <row r="34" spans="2:46" s="36" customFormat="1" ht="60" hidden="1" customHeight="1" thickTop="1" x14ac:dyDescent="0.2">
      <c r="B34" s="1193">
        <v>3</v>
      </c>
      <c r="C34" s="1177" t="s">
        <v>52</v>
      </c>
      <c r="D34" s="1207" t="s">
        <v>53</v>
      </c>
      <c r="E34" s="1208" t="s">
        <v>19</v>
      </c>
      <c r="F34" s="1200">
        <v>140</v>
      </c>
      <c r="G34" s="67" t="s">
        <v>20</v>
      </c>
      <c r="H34" s="578"/>
      <c r="I34" s="82"/>
      <c r="J34" s="800"/>
      <c r="K34" s="200"/>
      <c r="L34" s="200"/>
      <c r="M34" s="200"/>
      <c r="N34" s="806"/>
      <c r="O34" s="251"/>
      <c r="P34" s="187"/>
      <c r="Q34" s="205"/>
      <c r="R34" s="205"/>
      <c r="S34" s="806"/>
      <c r="T34" s="205"/>
      <c r="U34" s="187"/>
      <c r="V34" s="205"/>
      <c r="W34" s="205"/>
      <c r="X34" s="806"/>
      <c r="Y34" s="205"/>
      <c r="Z34" s="186"/>
      <c r="AA34" s="186"/>
      <c r="AB34" s="187"/>
      <c r="AC34" s="205"/>
      <c r="AD34" s="187"/>
      <c r="AE34" s="205"/>
      <c r="AF34" s="251"/>
      <c r="AG34" s="187"/>
      <c r="AH34" s="205"/>
      <c r="AI34" s="205"/>
      <c r="AJ34" s="350"/>
      <c r="AK34" s="205"/>
      <c r="AL34" s="350"/>
      <c r="AM34" s="350"/>
      <c r="AN34" s="205"/>
      <c r="AO34" s="70"/>
      <c r="AP34" s="71">
        <f t="shared" si="5"/>
        <v>0</v>
      </c>
      <c r="AQ34" s="1360"/>
      <c r="AR34" s="1352"/>
      <c r="AS34" s="1150"/>
      <c r="AT34" s="103"/>
    </row>
    <row r="35" spans="2:46" ht="60" hidden="1" customHeight="1" thickBot="1" x14ac:dyDescent="0.25">
      <c r="B35" s="1193"/>
      <c r="C35" s="1166"/>
      <c r="D35" s="1187"/>
      <c r="E35" s="1203"/>
      <c r="F35" s="1200"/>
      <c r="G35" s="109" t="s">
        <v>23</v>
      </c>
      <c r="H35" s="579"/>
      <c r="I35" s="76"/>
      <c r="J35" s="807"/>
      <c r="K35" s="206"/>
      <c r="L35" s="206"/>
      <c r="M35" s="206"/>
      <c r="N35" s="807"/>
      <c r="O35" s="252"/>
      <c r="P35" s="76"/>
      <c r="Q35" s="206"/>
      <c r="R35" s="206"/>
      <c r="S35" s="807"/>
      <c r="T35" s="206"/>
      <c r="U35" s="76"/>
      <c r="V35" s="206"/>
      <c r="W35" s="206"/>
      <c r="X35" s="807"/>
      <c r="Y35" s="206"/>
      <c r="Z35" s="110"/>
      <c r="AA35" s="110"/>
      <c r="AB35" s="76"/>
      <c r="AC35" s="206"/>
      <c r="AD35" s="76"/>
      <c r="AE35" s="206"/>
      <c r="AF35" s="252"/>
      <c r="AG35" s="76"/>
      <c r="AH35" s="206"/>
      <c r="AI35" s="206"/>
      <c r="AJ35" s="328"/>
      <c r="AK35" s="206"/>
      <c r="AL35" s="328"/>
      <c r="AM35" s="328"/>
      <c r="AN35" s="206"/>
      <c r="AO35" s="44"/>
      <c r="AP35" s="47">
        <f t="shared" si="5"/>
        <v>0</v>
      </c>
      <c r="AQ35" s="1360"/>
      <c r="AR35" s="1352"/>
      <c r="AS35" s="1150"/>
      <c r="AT35" s="1039"/>
    </row>
    <row r="36" spans="2:46" s="36" customFormat="1" ht="60" hidden="1" customHeight="1" thickTop="1" x14ac:dyDescent="0.2">
      <c r="B36" s="1193"/>
      <c r="C36" s="1173" t="s">
        <v>54</v>
      </c>
      <c r="D36" s="1190" t="s">
        <v>55</v>
      </c>
      <c r="E36" s="1204" t="s">
        <v>56</v>
      </c>
      <c r="F36" s="1200"/>
      <c r="G36" s="49" t="s">
        <v>20</v>
      </c>
      <c r="H36" s="574"/>
      <c r="I36" s="111"/>
      <c r="J36" s="808"/>
      <c r="K36" s="207"/>
      <c r="L36" s="207"/>
      <c r="M36" s="207"/>
      <c r="N36" s="808"/>
      <c r="O36" s="253"/>
      <c r="P36" s="111"/>
      <c r="Q36" s="207"/>
      <c r="R36" s="207"/>
      <c r="S36" s="808"/>
      <c r="T36" s="207"/>
      <c r="U36" s="111"/>
      <c r="V36" s="207"/>
      <c r="W36" s="207"/>
      <c r="X36" s="808"/>
      <c r="Y36" s="207"/>
      <c r="Z36" s="112"/>
      <c r="AA36" s="112"/>
      <c r="AB36" s="111"/>
      <c r="AC36" s="207"/>
      <c r="AD36" s="111"/>
      <c r="AE36" s="207"/>
      <c r="AF36" s="253"/>
      <c r="AG36" s="111"/>
      <c r="AH36" s="207"/>
      <c r="AI36" s="207"/>
      <c r="AJ36" s="329"/>
      <c r="AK36" s="207"/>
      <c r="AL36" s="329"/>
      <c r="AM36" s="329"/>
      <c r="AN36" s="207"/>
      <c r="AO36" s="59"/>
      <c r="AP36" s="61">
        <f t="shared" si="5"/>
        <v>0</v>
      </c>
      <c r="AQ36" s="1360"/>
      <c r="AR36" s="1352"/>
      <c r="AS36" s="1150"/>
      <c r="AT36" s="103"/>
    </row>
    <row r="37" spans="2:46" ht="60" hidden="1" customHeight="1" thickBot="1" x14ac:dyDescent="0.25">
      <c r="B37" s="1206"/>
      <c r="C37" s="1174"/>
      <c r="D37" s="1212"/>
      <c r="E37" s="1213"/>
      <c r="F37" s="1209"/>
      <c r="G37" s="109" t="s">
        <v>23</v>
      </c>
      <c r="H37" s="579"/>
      <c r="I37" s="76"/>
      <c r="J37" s="799"/>
      <c r="K37" s="199"/>
      <c r="L37" s="199"/>
      <c r="M37" s="199"/>
      <c r="N37" s="799"/>
      <c r="O37" s="244"/>
      <c r="P37" s="78"/>
      <c r="Q37" s="199"/>
      <c r="R37" s="199"/>
      <c r="S37" s="799"/>
      <c r="T37" s="199"/>
      <c r="U37" s="78"/>
      <c r="V37" s="199"/>
      <c r="W37" s="199"/>
      <c r="X37" s="799"/>
      <c r="Y37" s="199"/>
      <c r="Z37" s="77"/>
      <c r="AA37" s="77"/>
      <c r="AB37" s="78"/>
      <c r="AC37" s="199"/>
      <c r="AD37" s="78"/>
      <c r="AE37" s="199"/>
      <c r="AF37" s="244"/>
      <c r="AG37" s="78"/>
      <c r="AH37" s="199"/>
      <c r="AI37" s="199"/>
      <c r="AJ37" s="321"/>
      <c r="AK37" s="199"/>
      <c r="AL37" s="321"/>
      <c r="AM37" s="321"/>
      <c r="AN37" s="199"/>
      <c r="AO37" s="63"/>
      <c r="AP37" s="79">
        <f t="shared" si="5"/>
        <v>0</v>
      </c>
      <c r="AQ37" s="1360"/>
      <c r="AR37" s="1352"/>
      <c r="AS37" s="1150"/>
      <c r="AT37" s="1039"/>
    </row>
    <row r="38" spans="2:46" s="36" customFormat="1" ht="60" hidden="1" customHeight="1" thickTop="1" x14ac:dyDescent="0.2">
      <c r="B38" s="1201">
        <v>4</v>
      </c>
      <c r="C38" s="1165" t="s">
        <v>57</v>
      </c>
      <c r="D38" s="1187" t="s">
        <v>58</v>
      </c>
      <c r="E38" s="1203" t="s">
        <v>59</v>
      </c>
      <c r="F38" s="1189">
        <v>200</v>
      </c>
      <c r="G38" s="49" t="s">
        <v>20</v>
      </c>
      <c r="H38" s="574"/>
      <c r="I38" s="80"/>
      <c r="J38" s="800"/>
      <c r="K38" s="200"/>
      <c r="L38" s="200"/>
      <c r="M38" s="200"/>
      <c r="N38" s="800"/>
      <c r="O38" s="245"/>
      <c r="P38" s="82"/>
      <c r="Q38" s="200"/>
      <c r="R38" s="200"/>
      <c r="S38" s="800"/>
      <c r="T38" s="200"/>
      <c r="U38" s="82"/>
      <c r="V38" s="200"/>
      <c r="W38" s="200"/>
      <c r="X38" s="800"/>
      <c r="Y38" s="200"/>
      <c r="Z38" s="81"/>
      <c r="AA38" s="81"/>
      <c r="AB38" s="82"/>
      <c r="AC38" s="200"/>
      <c r="AD38" s="82"/>
      <c r="AE38" s="200"/>
      <c r="AF38" s="245"/>
      <c r="AG38" s="82"/>
      <c r="AH38" s="200"/>
      <c r="AI38" s="200"/>
      <c r="AJ38" s="322"/>
      <c r="AK38" s="200"/>
      <c r="AL38" s="322"/>
      <c r="AM38" s="322"/>
      <c r="AN38" s="200"/>
      <c r="AO38" s="83"/>
      <c r="AP38" s="84">
        <f t="shared" si="5"/>
        <v>0</v>
      </c>
      <c r="AQ38" s="1360"/>
      <c r="AR38" s="1352"/>
      <c r="AS38" s="1150"/>
      <c r="AT38" s="103"/>
    </row>
    <row r="39" spans="2:46" ht="63.75" hidden="1" customHeight="1" thickBot="1" x14ac:dyDescent="0.25">
      <c r="B39" s="1202"/>
      <c r="C39" s="1174"/>
      <c r="D39" s="1190"/>
      <c r="E39" s="1204"/>
      <c r="F39" s="1192"/>
      <c r="G39" s="109" t="s">
        <v>23</v>
      </c>
      <c r="H39" s="579"/>
      <c r="I39" s="85"/>
      <c r="J39" s="809"/>
      <c r="K39" s="208"/>
      <c r="L39" s="208"/>
      <c r="M39" s="208"/>
      <c r="N39" s="809"/>
      <c r="O39" s="254"/>
      <c r="P39" s="114"/>
      <c r="Q39" s="208"/>
      <c r="R39" s="208"/>
      <c r="S39" s="809"/>
      <c r="T39" s="208"/>
      <c r="U39" s="114"/>
      <c r="V39" s="208"/>
      <c r="W39" s="208"/>
      <c r="X39" s="809"/>
      <c r="Y39" s="208"/>
      <c r="Z39" s="113"/>
      <c r="AA39" s="113"/>
      <c r="AB39" s="114"/>
      <c r="AC39" s="208"/>
      <c r="AD39" s="114"/>
      <c r="AE39" s="208"/>
      <c r="AF39" s="254"/>
      <c r="AG39" s="114"/>
      <c r="AH39" s="208"/>
      <c r="AI39" s="208"/>
      <c r="AJ39" s="330"/>
      <c r="AK39" s="208"/>
      <c r="AL39" s="330"/>
      <c r="AM39" s="330"/>
      <c r="AN39" s="208"/>
      <c r="AO39" s="115"/>
      <c r="AP39" s="116">
        <f t="shared" si="5"/>
        <v>0</v>
      </c>
      <c r="AQ39" s="1360"/>
      <c r="AR39" s="1352"/>
      <c r="AS39" s="1150"/>
      <c r="AT39" s="1039"/>
    </row>
    <row r="40" spans="2:46" s="36" customFormat="1" ht="59.25" customHeight="1" thickTop="1" x14ac:dyDescent="0.2">
      <c r="B40" s="1214">
        <v>1</v>
      </c>
      <c r="C40" s="1165" t="s">
        <v>60</v>
      </c>
      <c r="D40" s="1400" t="s">
        <v>61</v>
      </c>
      <c r="E40" s="1168" t="s">
        <v>29</v>
      </c>
      <c r="F40" s="1170">
        <v>250</v>
      </c>
      <c r="G40" s="38" t="s">
        <v>20</v>
      </c>
      <c r="H40" s="550"/>
      <c r="I40" s="97"/>
      <c r="J40" s="824"/>
      <c r="K40" s="209"/>
      <c r="L40" s="209"/>
      <c r="M40" s="209"/>
      <c r="N40" s="810"/>
      <c r="O40" s="639"/>
      <c r="P40" s="784"/>
      <c r="Q40" s="209"/>
      <c r="R40" s="209"/>
      <c r="S40" s="824">
        <v>1</v>
      </c>
      <c r="T40" s="209"/>
      <c r="U40" s="99"/>
      <c r="V40" s="651"/>
      <c r="W40" s="653">
        <v>35</v>
      </c>
      <c r="X40" s="862">
        <v>35</v>
      </c>
      <c r="Y40" s="653">
        <v>31</v>
      </c>
      <c r="Z40" s="707">
        <v>20</v>
      </c>
      <c r="AA40" s="707">
        <v>25</v>
      </c>
      <c r="AB40" s="1090"/>
      <c r="AC40" s="651"/>
      <c r="AD40" s="784"/>
      <c r="AE40" s="209"/>
      <c r="AF40" s="249"/>
      <c r="AG40" s="99"/>
      <c r="AH40" s="209"/>
      <c r="AI40" s="209"/>
      <c r="AJ40" s="326">
        <v>0</v>
      </c>
      <c r="AK40" s="209">
        <v>0</v>
      </c>
      <c r="AL40" s="326">
        <v>0</v>
      </c>
      <c r="AM40" s="326"/>
      <c r="AN40" s="209"/>
      <c r="AO40" s="100"/>
      <c r="AP40" s="102">
        <f t="shared" si="5"/>
        <v>147</v>
      </c>
      <c r="AQ40" s="1358">
        <f>SUBTOTAL(9, H40:AF40)</f>
        <v>147</v>
      </c>
      <c r="AR40" s="1359"/>
      <c r="AS40" s="1150"/>
      <c r="AT40" s="1157"/>
    </row>
    <row r="41" spans="2:46" s="36" customFormat="1" ht="59.25" customHeight="1" x14ac:dyDescent="0.2">
      <c r="B41" s="1193"/>
      <c r="C41" s="1177"/>
      <c r="D41" s="1401"/>
      <c r="E41" s="1221"/>
      <c r="F41" s="1189"/>
      <c r="G41" s="117" t="s">
        <v>23</v>
      </c>
      <c r="H41" s="549"/>
      <c r="I41" s="76"/>
      <c r="J41" s="807"/>
      <c r="K41" s="206">
        <v>20</v>
      </c>
      <c r="L41" s="206">
        <v>20</v>
      </c>
      <c r="M41" s="206">
        <v>10</v>
      </c>
      <c r="N41" s="807">
        <v>10</v>
      </c>
      <c r="O41" s="252">
        <v>27</v>
      </c>
      <c r="P41" s="76"/>
      <c r="Q41" s="206">
        <v>30</v>
      </c>
      <c r="R41" s="206">
        <v>15</v>
      </c>
      <c r="S41" s="807">
        <v>15</v>
      </c>
      <c r="T41" s="206"/>
      <c r="U41" s="56"/>
      <c r="V41" s="195"/>
      <c r="W41" s="196"/>
      <c r="X41" s="677"/>
      <c r="Y41" s="206"/>
      <c r="Z41" s="110"/>
      <c r="AA41" s="110"/>
      <c r="AB41" s="76"/>
      <c r="AC41" s="206"/>
      <c r="AD41" s="76"/>
      <c r="AE41" s="206"/>
      <c r="AF41" s="252"/>
      <c r="AG41" s="76"/>
      <c r="AH41" s="206"/>
      <c r="AI41" s="206"/>
      <c r="AJ41" s="328"/>
      <c r="AK41" s="206"/>
      <c r="AL41" s="328"/>
      <c r="AM41" s="328"/>
      <c r="AN41" s="206"/>
      <c r="AO41" s="44"/>
      <c r="AP41" s="47">
        <f t="shared" si="5"/>
        <v>147</v>
      </c>
      <c r="AQ41" s="1360"/>
      <c r="AR41" s="1343">
        <f>SUBTOTAL(9,H41:AF41)</f>
        <v>147</v>
      </c>
      <c r="AS41" s="1150"/>
      <c r="AT41" s="1157"/>
    </row>
    <row r="42" spans="2:46" ht="63" customHeight="1" x14ac:dyDescent="0.2">
      <c r="B42" s="1193"/>
      <c r="C42" s="1166"/>
      <c r="D42" s="1411"/>
      <c r="E42" s="1169"/>
      <c r="F42" s="1171"/>
      <c r="G42" s="289" t="s">
        <v>137</v>
      </c>
      <c r="H42" s="544"/>
      <c r="I42" s="291"/>
      <c r="J42" s="797"/>
      <c r="K42" s="293">
        <v>35</v>
      </c>
      <c r="L42" s="293">
        <v>35</v>
      </c>
      <c r="M42" s="293">
        <v>31</v>
      </c>
      <c r="N42" s="797">
        <v>21</v>
      </c>
      <c r="O42" s="292">
        <v>25</v>
      </c>
      <c r="P42" s="291"/>
      <c r="Q42" s="293"/>
      <c r="R42" s="293"/>
      <c r="S42" s="797"/>
      <c r="T42" s="293"/>
      <c r="U42" s="291"/>
      <c r="V42" s="293"/>
      <c r="W42" s="293"/>
      <c r="X42" s="797"/>
      <c r="Y42" s="293"/>
      <c r="Z42" s="290"/>
      <c r="AA42" s="290"/>
      <c r="AB42" s="291"/>
      <c r="AC42" s="293"/>
      <c r="AD42" s="291"/>
      <c r="AE42" s="293"/>
      <c r="AF42" s="292"/>
      <c r="AG42" s="291"/>
      <c r="AH42" s="293"/>
      <c r="AI42" s="293"/>
      <c r="AJ42" s="320"/>
      <c r="AK42" s="293"/>
      <c r="AL42" s="320"/>
      <c r="AM42" s="320"/>
      <c r="AN42" s="293"/>
      <c r="AO42" s="291"/>
      <c r="AP42" s="294">
        <f t="shared" si="5"/>
        <v>147</v>
      </c>
      <c r="AQ42" s="1361"/>
      <c r="AR42" s="1349"/>
      <c r="AS42" s="1150"/>
      <c r="AT42" s="1157"/>
    </row>
    <row r="43" spans="2:46" s="36" customFormat="1" ht="58.25" customHeight="1" x14ac:dyDescent="0.2">
      <c r="B43" s="1193"/>
      <c r="C43" s="1173" t="s">
        <v>60</v>
      </c>
      <c r="D43" s="1398" t="s">
        <v>63</v>
      </c>
      <c r="E43" s="1222" t="s">
        <v>29</v>
      </c>
      <c r="F43" s="1171"/>
      <c r="G43" s="49" t="s">
        <v>20</v>
      </c>
      <c r="H43" s="550"/>
      <c r="I43" s="97"/>
      <c r="J43" s="811"/>
      <c r="K43" s="210"/>
      <c r="L43" s="210"/>
      <c r="M43" s="210"/>
      <c r="N43" s="811"/>
      <c r="O43" s="255"/>
      <c r="P43" s="97"/>
      <c r="Q43" s="210"/>
      <c r="R43" s="210"/>
      <c r="S43" s="811">
        <v>1</v>
      </c>
      <c r="T43" s="210"/>
      <c r="U43" s="97"/>
      <c r="V43" s="210"/>
      <c r="W43" s="570"/>
      <c r="X43" s="811"/>
      <c r="Y43" s="210"/>
      <c r="Z43" s="60">
        <v>15</v>
      </c>
      <c r="AA43" s="60"/>
      <c r="AB43" s="97"/>
      <c r="AC43" s="210"/>
      <c r="AD43" s="97"/>
      <c r="AE43" s="210"/>
      <c r="AF43" s="255"/>
      <c r="AG43" s="97"/>
      <c r="AH43" s="210"/>
      <c r="AI43" s="210"/>
      <c r="AJ43" s="331"/>
      <c r="AK43" s="210"/>
      <c r="AL43" s="331"/>
      <c r="AM43" s="331"/>
      <c r="AN43" s="210"/>
      <c r="AO43" s="59"/>
      <c r="AP43" s="61">
        <f t="shared" si="5"/>
        <v>16</v>
      </c>
      <c r="AQ43" s="1358">
        <f>SUBTOTAL(9, H43:AF43)</f>
        <v>16</v>
      </c>
      <c r="AR43" s="1359"/>
      <c r="AS43" s="1150"/>
      <c r="AT43" s="1157"/>
    </row>
    <row r="44" spans="2:46" s="36" customFormat="1" ht="58.25" customHeight="1" x14ac:dyDescent="0.2">
      <c r="B44" s="1193"/>
      <c r="C44" s="1177"/>
      <c r="D44" s="1406"/>
      <c r="E44" s="1223"/>
      <c r="F44" s="1192"/>
      <c r="G44" s="109" t="s">
        <v>23</v>
      </c>
      <c r="H44" s="366"/>
      <c r="I44" s="94"/>
      <c r="J44" s="803"/>
      <c r="K44" s="203"/>
      <c r="L44" s="203"/>
      <c r="M44" s="203"/>
      <c r="N44" s="803"/>
      <c r="O44" s="248"/>
      <c r="P44" s="94">
        <v>16</v>
      </c>
      <c r="Q44" s="203"/>
      <c r="R44" s="203"/>
      <c r="S44" s="803"/>
      <c r="T44" s="203"/>
      <c r="U44" s="94"/>
      <c r="V44" s="203"/>
      <c r="W44" s="203"/>
      <c r="X44" s="803"/>
      <c r="Y44" s="203"/>
      <c r="Z44" s="93"/>
      <c r="AA44" s="93"/>
      <c r="AB44" s="94"/>
      <c r="AC44" s="203"/>
      <c r="AD44" s="94"/>
      <c r="AE44" s="203"/>
      <c r="AF44" s="248"/>
      <c r="AG44" s="94"/>
      <c r="AH44" s="203"/>
      <c r="AI44" s="203"/>
      <c r="AJ44" s="325"/>
      <c r="AK44" s="203"/>
      <c r="AL44" s="325"/>
      <c r="AM44" s="325"/>
      <c r="AN44" s="203"/>
      <c r="AO44" s="56"/>
      <c r="AP44" s="57">
        <f t="shared" si="5"/>
        <v>16</v>
      </c>
      <c r="AQ44" s="1360"/>
      <c r="AR44" s="1343">
        <f>SUBTOTAL(9,H44:AF44)</f>
        <v>16</v>
      </c>
      <c r="AS44" s="1150"/>
      <c r="AT44" s="1157"/>
    </row>
    <row r="45" spans="2:46" ht="63" customHeight="1" thickBot="1" x14ac:dyDescent="0.25">
      <c r="B45" s="1206"/>
      <c r="C45" s="1166"/>
      <c r="D45" s="1411"/>
      <c r="E45" s="1223"/>
      <c r="F45" s="1192"/>
      <c r="G45" s="283" t="s">
        <v>137</v>
      </c>
      <c r="H45" s="551"/>
      <c r="I45" s="296"/>
      <c r="J45" s="812"/>
      <c r="K45" s="298"/>
      <c r="L45" s="298"/>
      <c r="M45" s="298"/>
      <c r="N45" s="812">
        <v>16</v>
      </c>
      <c r="O45" s="297"/>
      <c r="P45" s="296"/>
      <c r="Q45" s="298"/>
      <c r="R45" s="298"/>
      <c r="S45" s="812"/>
      <c r="T45" s="298"/>
      <c r="U45" s="296"/>
      <c r="V45" s="298"/>
      <c r="W45" s="298"/>
      <c r="X45" s="812"/>
      <c r="Y45" s="298"/>
      <c r="Z45" s="295"/>
      <c r="AA45" s="295"/>
      <c r="AB45" s="296"/>
      <c r="AC45" s="298"/>
      <c r="AD45" s="296"/>
      <c r="AE45" s="298"/>
      <c r="AF45" s="297"/>
      <c r="AG45" s="296"/>
      <c r="AH45" s="298"/>
      <c r="AI45" s="298"/>
      <c r="AJ45" s="332"/>
      <c r="AK45" s="298"/>
      <c r="AL45" s="332"/>
      <c r="AM45" s="332"/>
      <c r="AN45" s="298"/>
      <c r="AO45" s="296"/>
      <c r="AP45" s="299">
        <f t="shared" si="5"/>
        <v>16</v>
      </c>
      <c r="AQ45" s="1361"/>
      <c r="AR45" s="1349"/>
      <c r="AS45" s="1150"/>
      <c r="AT45" s="1157"/>
    </row>
    <row r="46" spans="2:46" s="36" customFormat="1" ht="60" customHeight="1" thickTop="1" x14ac:dyDescent="0.2">
      <c r="B46" s="1214">
        <v>2</v>
      </c>
      <c r="C46" s="1173" t="s">
        <v>64</v>
      </c>
      <c r="D46" s="1400" t="s">
        <v>65</v>
      </c>
      <c r="E46" s="1168" t="s">
        <v>29</v>
      </c>
      <c r="F46" s="1217">
        <v>250</v>
      </c>
      <c r="G46" s="38" t="s">
        <v>20</v>
      </c>
      <c r="H46" s="547"/>
      <c r="I46" s="100"/>
      <c r="J46" s="804"/>
      <c r="K46" s="204">
        <v>0</v>
      </c>
      <c r="L46" s="204">
        <v>0</v>
      </c>
      <c r="M46" s="204">
        <v>0</v>
      </c>
      <c r="N46" s="804">
        <v>0</v>
      </c>
      <c r="O46" s="256">
        <v>0</v>
      </c>
      <c r="P46" s="100">
        <v>0</v>
      </c>
      <c r="Q46" s="204">
        <v>0</v>
      </c>
      <c r="R46" s="204">
        <v>0</v>
      </c>
      <c r="S46" s="804">
        <v>1</v>
      </c>
      <c r="T46" s="204">
        <v>0</v>
      </c>
      <c r="U46" s="100">
        <v>0</v>
      </c>
      <c r="V46" s="653">
        <v>0</v>
      </c>
      <c r="W46" s="653">
        <v>35</v>
      </c>
      <c r="X46" s="804">
        <v>35</v>
      </c>
      <c r="Y46" s="204">
        <v>31</v>
      </c>
      <c r="Z46" s="101">
        <v>20</v>
      </c>
      <c r="AA46" s="101">
        <v>25</v>
      </c>
      <c r="AB46" s="100">
        <v>0</v>
      </c>
      <c r="AC46" s="204">
        <v>0</v>
      </c>
      <c r="AD46" s="100"/>
      <c r="AE46" s="204"/>
      <c r="AF46" s="256"/>
      <c r="AG46" s="100"/>
      <c r="AH46" s="204"/>
      <c r="AI46" s="204"/>
      <c r="AJ46" s="333">
        <v>0</v>
      </c>
      <c r="AK46" s="204">
        <v>0</v>
      </c>
      <c r="AL46" s="333">
        <v>0</v>
      </c>
      <c r="AM46" s="326"/>
      <c r="AN46" s="209"/>
      <c r="AO46" s="100">
        <v>0</v>
      </c>
      <c r="AP46" s="102">
        <f t="shared" si="5"/>
        <v>147</v>
      </c>
      <c r="AQ46" s="1358">
        <f>SUBTOTAL(9, H46:AF46)</f>
        <v>147</v>
      </c>
      <c r="AR46" s="1359"/>
      <c r="AS46" s="1150"/>
      <c r="AT46" s="1157"/>
    </row>
    <row r="47" spans="2:46" s="36" customFormat="1" ht="60" customHeight="1" x14ac:dyDescent="0.2">
      <c r="B47" s="1193"/>
      <c r="C47" s="1177"/>
      <c r="D47" s="1401"/>
      <c r="E47" s="1216"/>
      <c r="F47" s="1200"/>
      <c r="G47" s="109" t="s">
        <v>23</v>
      </c>
      <c r="H47" s="945"/>
      <c r="I47" s="76">
        <v>0</v>
      </c>
      <c r="J47" s="764">
        <v>0</v>
      </c>
      <c r="K47" s="196">
        <v>0</v>
      </c>
      <c r="L47" s="196">
        <v>0</v>
      </c>
      <c r="M47" s="196">
        <v>0</v>
      </c>
      <c r="N47" s="764"/>
      <c r="O47" s="241">
        <v>0</v>
      </c>
      <c r="P47" s="56">
        <v>0</v>
      </c>
      <c r="Q47" s="196">
        <v>1</v>
      </c>
      <c r="R47" s="195">
        <v>0</v>
      </c>
      <c r="S47" s="764"/>
      <c r="T47" s="196">
        <v>35</v>
      </c>
      <c r="U47" s="56"/>
      <c r="V47" s="196">
        <v>35</v>
      </c>
      <c r="W47" s="196">
        <v>31</v>
      </c>
      <c r="X47" s="764">
        <v>20</v>
      </c>
      <c r="Y47" s="195">
        <v>25</v>
      </c>
      <c r="Z47" s="55">
        <v>0</v>
      </c>
      <c r="AA47" s="55">
        <v>0</v>
      </c>
      <c r="AB47" s="44"/>
      <c r="AC47" s="196"/>
      <c r="AD47" s="56"/>
      <c r="AE47" s="196"/>
      <c r="AF47" s="241"/>
      <c r="AG47" s="56"/>
      <c r="AH47" s="196"/>
      <c r="AI47" s="196"/>
      <c r="AJ47" s="325">
        <v>0</v>
      </c>
      <c r="AK47" s="203"/>
      <c r="AL47" s="325"/>
      <c r="AM47" s="325"/>
      <c r="AN47" s="203"/>
      <c r="AO47" s="56"/>
      <c r="AP47" s="57">
        <f t="shared" si="5"/>
        <v>147</v>
      </c>
      <c r="AQ47" s="1360"/>
      <c r="AR47" s="1343">
        <f>SUBTOTAL(9,H47:AF47)</f>
        <v>147</v>
      </c>
      <c r="AS47" s="1150"/>
      <c r="AT47" s="1157"/>
    </row>
    <row r="48" spans="2:46" ht="60" customHeight="1" x14ac:dyDescent="0.2">
      <c r="B48" s="1193"/>
      <c r="C48" s="1166"/>
      <c r="D48" s="1406"/>
      <c r="E48" s="1191"/>
      <c r="F48" s="1200"/>
      <c r="G48" s="289" t="s">
        <v>137</v>
      </c>
      <c r="H48" s="544"/>
      <c r="I48" s="291"/>
      <c r="J48" s="812"/>
      <c r="K48" s="298"/>
      <c r="L48" s="298"/>
      <c r="M48" s="298"/>
      <c r="N48" s="812"/>
      <c r="O48" s="297">
        <v>1</v>
      </c>
      <c r="P48" s="296">
        <v>0</v>
      </c>
      <c r="Q48" s="298">
        <v>0</v>
      </c>
      <c r="R48" s="293">
        <v>0</v>
      </c>
      <c r="S48" s="812">
        <v>35</v>
      </c>
      <c r="T48" s="298">
        <v>35</v>
      </c>
      <c r="U48" s="296">
        <v>31</v>
      </c>
      <c r="V48" s="298">
        <v>20</v>
      </c>
      <c r="W48" s="298">
        <v>25</v>
      </c>
      <c r="X48" s="812"/>
      <c r="Y48" s="298"/>
      <c r="Z48" s="295"/>
      <c r="AA48" s="295"/>
      <c r="AB48" s="296"/>
      <c r="AC48" s="298"/>
      <c r="AD48" s="296"/>
      <c r="AE48" s="298"/>
      <c r="AF48" s="297"/>
      <c r="AG48" s="296"/>
      <c r="AH48" s="298"/>
      <c r="AI48" s="298"/>
      <c r="AJ48" s="332"/>
      <c r="AK48" s="298"/>
      <c r="AL48" s="332"/>
      <c r="AM48" s="332"/>
      <c r="AN48" s="298"/>
      <c r="AO48" s="296"/>
      <c r="AP48" s="299">
        <f t="shared" si="5"/>
        <v>147</v>
      </c>
      <c r="AQ48" s="1361"/>
      <c r="AR48" s="1349"/>
      <c r="AS48" s="1150"/>
      <c r="AT48" s="1157"/>
    </row>
    <row r="49" spans="2:46" s="36" customFormat="1" ht="60" customHeight="1" x14ac:dyDescent="0.2">
      <c r="B49" s="1193"/>
      <c r="C49" s="1173" t="s">
        <v>64</v>
      </c>
      <c r="D49" s="1398" t="s">
        <v>66</v>
      </c>
      <c r="E49" s="1222" t="s">
        <v>29</v>
      </c>
      <c r="F49" s="1200"/>
      <c r="G49" s="49" t="s">
        <v>20</v>
      </c>
      <c r="H49" s="550"/>
      <c r="I49" s="97"/>
      <c r="J49" s="811"/>
      <c r="K49" s="210">
        <v>0</v>
      </c>
      <c r="L49" s="210">
        <v>0</v>
      </c>
      <c r="M49" s="210">
        <v>0</v>
      </c>
      <c r="N49" s="811"/>
      <c r="O49" s="255">
        <v>0</v>
      </c>
      <c r="P49" s="97">
        <v>0</v>
      </c>
      <c r="Q49" s="210">
        <v>0</v>
      </c>
      <c r="R49" s="210">
        <v>0</v>
      </c>
      <c r="S49" s="811">
        <v>1</v>
      </c>
      <c r="T49" s="210">
        <v>0</v>
      </c>
      <c r="U49" s="97">
        <v>0</v>
      </c>
      <c r="V49" s="210">
        <v>0</v>
      </c>
      <c r="W49" s="570">
        <v>0</v>
      </c>
      <c r="X49" s="796">
        <v>0</v>
      </c>
      <c r="Y49" s="197">
        <v>0</v>
      </c>
      <c r="Z49" s="60">
        <v>15</v>
      </c>
      <c r="AA49" s="60">
        <v>0</v>
      </c>
      <c r="AB49" s="59">
        <v>0</v>
      </c>
      <c r="AC49" s="210">
        <v>0</v>
      </c>
      <c r="AD49" s="97"/>
      <c r="AE49" s="210"/>
      <c r="AF49" s="255"/>
      <c r="AG49" s="97"/>
      <c r="AH49" s="210"/>
      <c r="AI49" s="210"/>
      <c r="AJ49" s="331"/>
      <c r="AK49" s="210"/>
      <c r="AL49" s="331"/>
      <c r="AM49" s="331"/>
      <c r="AN49" s="210"/>
      <c r="AO49" s="59">
        <v>0</v>
      </c>
      <c r="AP49" s="119">
        <f t="shared" si="5"/>
        <v>16</v>
      </c>
      <c r="AQ49" s="1358">
        <f>SUBTOTAL(9, H49:AF49)</f>
        <v>16</v>
      </c>
      <c r="AR49" s="1359"/>
      <c r="AS49" s="1150"/>
      <c r="AT49" s="1157"/>
    </row>
    <row r="50" spans="2:46" s="36" customFormat="1" ht="60" customHeight="1" x14ac:dyDescent="0.2">
      <c r="B50" s="1193"/>
      <c r="C50" s="1177"/>
      <c r="D50" s="1406"/>
      <c r="E50" s="1223"/>
      <c r="F50" s="1200"/>
      <c r="G50" s="109" t="s">
        <v>23</v>
      </c>
      <c r="H50" s="366"/>
      <c r="I50" s="94">
        <v>0</v>
      </c>
      <c r="J50" s="764">
        <v>0</v>
      </c>
      <c r="K50" s="196">
        <v>0</v>
      </c>
      <c r="L50" s="196">
        <v>0</v>
      </c>
      <c r="M50" s="196">
        <v>0</v>
      </c>
      <c r="N50" s="764"/>
      <c r="O50" s="241">
        <v>0</v>
      </c>
      <c r="P50" s="56">
        <v>0</v>
      </c>
      <c r="Q50" s="196">
        <v>1</v>
      </c>
      <c r="R50" s="196">
        <v>0</v>
      </c>
      <c r="S50" s="764">
        <v>0</v>
      </c>
      <c r="T50" s="196">
        <v>0</v>
      </c>
      <c r="U50" s="56">
        <v>0</v>
      </c>
      <c r="V50" s="196">
        <v>0</v>
      </c>
      <c r="W50" s="196">
        <v>0</v>
      </c>
      <c r="X50" s="764">
        <v>15</v>
      </c>
      <c r="Y50" s="196">
        <v>0</v>
      </c>
      <c r="Z50" s="55">
        <v>0</v>
      </c>
      <c r="AA50" s="55">
        <v>0</v>
      </c>
      <c r="AB50" s="56"/>
      <c r="AC50" s="196"/>
      <c r="AD50" s="56"/>
      <c r="AE50" s="196"/>
      <c r="AF50" s="241"/>
      <c r="AG50" s="56"/>
      <c r="AH50" s="196"/>
      <c r="AI50" s="196"/>
      <c r="AJ50" s="318"/>
      <c r="AK50" s="203"/>
      <c r="AL50" s="325"/>
      <c r="AM50" s="325"/>
      <c r="AN50" s="203"/>
      <c r="AO50" s="56"/>
      <c r="AP50" s="282">
        <f t="shared" si="5"/>
        <v>16</v>
      </c>
      <c r="AQ50" s="1360"/>
      <c r="AR50" s="1343">
        <f>SUBTOTAL(9,H50:AF50)</f>
        <v>16</v>
      </c>
      <c r="AS50" s="1150"/>
      <c r="AT50" s="1157"/>
    </row>
    <row r="51" spans="2:46" ht="60" customHeight="1" thickBot="1" x14ac:dyDescent="0.25">
      <c r="B51" s="1206"/>
      <c r="C51" s="1174"/>
      <c r="D51" s="1410"/>
      <c r="E51" s="1224"/>
      <c r="F51" s="1209"/>
      <c r="G51" s="283" t="s">
        <v>137</v>
      </c>
      <c r="H51" s="548"/>
      <c r="I51" s="285"/>
      <c r="J51" s="805"/>
      <c r="K51" s="287"/>
      <c r="L51" s="287"/>
      <c r="M51" s="287"/>
      <c r="N51" s="805"/>
      <c r="O51" s="286">
        <v>1</v>
      </c>
      <c r="P51" s="285"/>
      <c r="Q51" s="287"/>
      <c r="R51" s="287"/>
      <c r="S51" s="805"/>
      <c r="T51" s="287"/>
      <c r="U51" s="285"/>
      <c r="V51" s="287">
        <v>15</v>
      </c>
      <c r="W51" s="287"/>
      <c r="X51" s="805"/>
      <c r="Y51" s="287"/>
      <c r="Z51" s="284"/>
      <c r="AA51" s="284"/>
      <c r="AB51" s="285"/>
      <c r="AC51" s="287"/>
      <c r="AD51" s="285"/>
      <c r="AE51" s="287"/>
      <c r="AF51" s="286"/>
      <c r="AG51" s="285"/>
      <c r="AH51" s="287"/>
      <c r="AI51" s="287"/>
      <c r="AJ51" s="327"/>
      <c r="AK51" s="287"/>
      <c r="AL51" s="327"/>
      <c r="AM51" s="327"/>
      <c r="AN51" s="287"/>
      <c r="AO51" s="285"/>
      <c r="AP51" s="300">
        <f t="shared" si="5"/>
        <v>16</v>
      </c>
      <c r="AQ51" s="1361"/>
      <c r="AR51" s="1349"/>
      <c r="AS51" s="1150"/>
      <c r="AT51" s="1157"/>
    </row>
    <row r="52" spans="2:46" ht="60" customHeight="1" thickTop="1" x14ac:dyDescent="0.2">
      <c r="B52" s="1214">
        <v>3</v>
      </c>
      <c r="C52" s="1165" t="s">
        <v>67</v>
      </c>
      <c r="D52" s="1400" t="s">
        <v>150</v>
      </c>
      <c r="E52" s="1168" t="s">
        <v>69</v>
      </c>
      <c r="F52" s="1170">
        <v>160</v>
      </c>
      <c r="G52" s="1089" t="s">
        <v>20</v>
      </c>
      <c r="H52" s="1088"/>
      <c r="I52" s="944"/>
      <c r="J52" s="912">
        <v>48</v>
      </c>
      <c r="K52" s="1070">
        <v>45</v>
      </c>
      <c r="L52" s="1069">
        <v>45</v>
      </c>
      <c r="M52" s="1069">
        <v>50</v>
      </c>
      <c r="N52" s="813">
        <v>48</v>
      </c>
      <c r="O52" s="257">
        <v>36</v>
      </c>
      <c r="P52" s="70">
        <v>40</v>
      </c>
      <c r="Q52" s="222">
        <v>45</v>
      </c>
      <c r="R52" s="222">
        <v>49</v>
      </c>
      <c r="S52" s="813">
        <v>41</v>
      </c>
      <c r="T52" s="222">
        <v>42</v>
      </c>
      <c r="U52" s="1120">
        <v>52</v>
      </c>
      <c r="V52" s="222">
        <v>50</v>
      </c>
      <c r="W52" s="222">
        <v>61</v>
      </c>
      <c r="X52" s="813">
        <v>60</v>
      </c>
      <c r="Y52" s="222">
        <v>51</v>
      </c>
      <c r="Z52" s="183">
        <v>51</v>
      </c>
      <c r="AA52" s="183">
        <v>51</v>
      </c>
      <c r="AB52" s="70">
        <v>51</v>
      </c>
      <c r="AC52" s="222">
        <v>54</v>
      </c>
      <c r="AD52" s="70"/>
      <c r="AE52" s="222"/>
      <c r="AF52" s="257"/>
      <c r="AG52" s="654"/>
      <c r="AH52" s="646"/>
      <c r="AI52" s="222"/>
      <c r="AJ52" s="334"/>
      <c r="AK52" s="223"/>
      <c r="AL52" s="363"/>
      <c r="AM52" s="344"/>
      <c r="AN52" s="224"/>
      <c r="AO52" s="83"/>
      <c r="AP52" s="121">
        <f>SUM(H52:AO52)</f>
        <v>970</v>
      </c>
      <c r="AQ52" s="1358">
        <f>SUBTOTAL(9, H52:AF52)</f>
        <v>970</v>
      </c>
      <c r="AR52" s="1359"/>
      <c r="AS52" s="1150"/>
      <c r="AT52" s="1040"/>
    </row>
    <row r="53" spans="2:46" ht="60" customHeight="1" x14ac:dyDescent="0.2">
      <c r="B53" s="1193"/>
      <c r="C53" s="1177"/>
      <c r="D53" s="1404"/>
      <c r="E53" s="1221"/>
      <c r="F53" s="1189"/>
      <c r="G53" s="109" t="s">
        <v>23</v>
      </c>
      <c r="H53" s="549"/>
      <c r="I53" s="76">
        <v>48</v>
      </c>
      <c r="J53" s="677"/>
      <c r="K53" s="195"/>
      <c r="L53" s="195"/>
      <c r="M53" s="195">
        <v>48</v>
      </c>
      <c r="N53" s="677">
        <v>36</v>
      </c>
      <c r="O53" s="239">
        <v>40</v>
      </c>
      <c r="P53" s="44">
        <v>45</v>
      </c>
      <c r="Q53" s="195">
        <v>49</v>
      </c>
      <c r="R53" s="195">
        <v>41</v>
      </c>
      <c r="S53" s="677">
        <v>42</v>
      </c>
      <c r="T53" s="195"/>
      <c r="U53" s="44">
        <v>50</v>
      </c>
      <c r="V53" s="195">
        <v>61</v>
      </c>
      <c r="W53" s="195">
        <v>60</v>
      </c>
      <c r="X53" s="677">
        <v>51</v>
      </c>
      <c r="Y53" s="195">
        <v>51</v>
      </c>
      <c r="Z53" s="45">
        <v>51</v>
      </c>
      <c r="AA53" s="45">
        <v>51</v>
      </c>
      <c r="AB53" s="44">
        <v>54</v>
      </c>
      <c r="AC53" s="195"/>
      <c r="AD53" s="44"/>
      <c r="AE53" s="195"/>
      <c r="AF53" s="239"/>
      <c r="AG53" s="44"/>
      <c r="AH53" s="195"/>
      <c r="AI53" s="195"/>
      <c r="AJ53" s="317"/>
      <c r="AK53" s="206"/>
      <c r="AL53" s="328"/>
      <c r="AM53" s="328"/>
      <c r="AN53" s="206"/>
      <c r="AO53" s="44"/>
      <c r="AP53" s="47">
        <f t="shared" si="5"/>
        <v>778</v>
      </c>
      <c r="AQ53" s="1360"/>
      <c r="AR53" s="1343">
        <f>SUBTOTAL(9,H53:AF53)</f>
        <v>778</v>
      </c>
      <c r="AS53" s="1150"/>
      <c r="AT53" s="1040"/>
    </row>
    <row r="54" spans="2:46" ht="60" customHeight="1" thickBot="1" x14ac:dyDescent="0.25">
      <c r="B54" s="1193"/>
      <c r="C54" s="1166"/>
      <c r="D54" s="1398"/>
      <c r="E54" s="1169"/>
      <c r="F54" s="1171"/>
      <c r="G54" s="521" t="s">
        <v>137</v>
      </c>
      <c r="H54" s="544">
        <v>48</v>
      </c>
      <c r="I54" s="291">
        <v>45</v>
      </c>
      <c r="J54" s="797">
        <v>45</v>
      </c>
      <c r="K54" s="293">
        <v>50</v>
      </c>
      <c r="L54" s="293">
        <v>48</v>
      </c>
      <c r="M54" s="293">
        <v>36</v>
      </c>
      <c r="N54" s="797">
        <v>40</v>
      </c>
      <c r="O54" s="292">
        <v>45</v>
      </c>
      <c r="P54" s="291">
        <v>49</v>
      </c>
      <c r="Q54" s="293">
        <v>41</v>
      </c>
      <c r="R54" s="293">
        <v>42</v>
      </c>
      <c r="S54" s="797">
        <v>52</v>
      </c>
      <c r="T54" s="293">
        <v>50</v>
      </c>
      <c r="U54" s="291">
        <v>61</v>
      </c>
      <c r="V54" s="293">
        <v>60</v>
      </c>
      <c r="W54" s="293">
        <v>51</v>
      </c>
      <c r="X54" s="797">
        <v>51</v>
      </c>
      <c r="Y54" s="293">
        <v>51</v>
      </c>
      <c r="Z54" s="290">
        <v>51</v>
      </c>
      <c r="AA54" s="290">
        <v>54</v>
      </c>
      <c r="AB54" s="291"/>
      <c r="AC54" s="293"/>
      <c r="AD54" s="291"/>
      <c r="AE54" s="293"/>
      <c r="AF54" s="292"/>
      <c r="AG54" s="291"/>
      <c r="AH54" s="293"/>
      <c r="AI54" s="293"/>
      <c r="AJ54" s="320"/>
      <c r="AK54" s="293"/>
      <c r="AL54" s="320"/>
      <c r="AM54" s="320"/>
      <c r="AN54" s="293"/>
      <c r="AO54" s="291"/>
      <c r="AP54" s="294">
        <f t="shared" si="5"/>
        <v>970</v>
      </c>
      <c r="AQ54" s="1361"/>
      <c r="AR54" s="1349"/>
      <c r="AS54" s="1150"/>
      <c r="AT54" s="1040"/>
    </row>
    <row r="55" spans="2:46" s="36" customFormat="1" ht="60" hidden="1" customHeight="1" thickTop="1" x14ac:dyDescent="0.2">
      <c r="B55" s="1193"/>
      <c r="C55" s="1177" t="s">
        <v>67</v>
      </c>
      <c r="D55" s="1187" t="s">
        <v>68</v>
      </c>
      <c r="E55" s="1221" t="s">
        <v>69</v>
      </c>
      <c r="F55" s="1189">
        <v>180</v>
      </c>
      <c r="G55" s="67" t="s">
        <v>20</v>
      </c>
      <c r="H55" s="583"/>
      <c r="I55" s="929"/>
      <c r="J55" s="813"/>
      <c r="K55" s="222"/>
      <c r="L55" s="222"/>
      <c r="M55" s="222"/>
      <c r="N55" s="813"/>
      <c r="O55" s="257"/>
      <c r="P55" s="70"/>
      <c r="Q55" s="222"/>
      <c r="R55" s="222"/>
      <c r="S55" s="813"/>
      <c r="T55" s="222"/>
      <c r="U55" s="70"/>
      <c r="V55" s="222"/>
      <c r="W55" s="222"/>
      <c r="X55" s="813"/>
      <c r="Y55" s="222"/>
      <c r="Z55" s="183"/>
      <c r="AA55" s="183"/>
      <c r="AB55" s="70"/>
      <c r="AC55" s="222"/>
      <c r="AD55" s="164"/>
      <c r="AE55" s="223"/>
      <c r="AF55" s="268"/>
      <c r="AG55" s="164"/>
      <c r="AH55" s="223"/>
      <c r="AI55" s="223"/>
      <c r="AJ55" s="343"/>
      <c r="AK55" s="223"/>
      <c r="AL55" s="343"/>
      <c r="AM55" s="344"/>
      <c r="AN55" s="224"/>
      <c r="AO55" s="83"/>
      <c r="AP55" s="121">
        <f t="shared" si="5"/>
        <v>0</v>
      </c>
      <c r="AQ55" s="1358"/>
      <c r="AR55" s="1359"/>
      <c r="AS55" s="1150"/>
    </row>
    <row r="56" spans="2:46" s="36" customFormat="1" ht="60" hidden="1" customHeight="1" x14ac:dyDescent="0.2">
      <c r="B56" s="1193"/>
      <c r="C56" s="1177"/>
      <c r="D56" s="1187"/>
      <c r="E56" s="1221"/>
      <c r="F56" s="1189"/>
      <c r="G56" s="109" t="s">
        <v>23</v>
      </c>
      <c r="H56" s="549"/>
      <c r="I56" s="76"/>
      <c r="J56" s="677"/>
      <c r="K56" s="195"/>
      <c r="L56" s="195"/>
      <c r="M56" s="195"/>
      <c r="N56" s="677"/>
      <c r="O56" s="239"/>
      <c r="P56" s="44"/>
      <c r="Q56" s="195"/>
      <c r="R56" s="193"/>
      <c r="S56" s="677"/>
      <c r="T56" s="195"/>
      <c r="U56" s="44"/>
      <c r="V56" s="193"/>
      <c r="W56" s="195"/>
      <c r="X56" s="863"/>
      <c r="Y56" s="195"/>
      <c r="Z56" s="45"/>
      <c r="AA56" s="45"/>
      <c r="AB56" s="44"/>
      <c r="AC56" s="195"/>
      <c r="AD56" s="44"/>
      <c r="AE56" s="195"/>
      <c r="AF56" s="239"/>
      <c r="AG56" s="44"/>
      <c r="AH56" s="195"/>
      <c r="AI56" s="195"/>
      <c r="AJ56" s="317"/>
      <c r="AK56" s="206"/>
      <c r="AL56" s="328"/>
      <c r="AM56" s="328"/>
      <c r="AN56" s="206"/>
      <c r="AO56" s="44"/>
      <c r="AP56" s="47">
        <f t="shared" si="5"/>
        <v>0</v>
      </c>
      <c r="AQ56" s="1360"/>
      <c r="AR56" s="1343"/>
      <c r="AS56" s="1150"/>
    </row>
    <row r="57" spans="2:46" ht="60" hidden="1" customHeight="1" thickBot="1" x14ac:dyDescent="0.25">
      <c r="B57" s="1206"/>
      <c r="C57" s="1166"/>
      <c r="D57" s="1142"/>
      <c r="E57" s="1169"/>
      <c r="F57" s="1171"/>
      <c r="G57" s="289" t="s">
        <v>137</v>
      </c>
      <c r="H57" s="544"/>
      <c r="I57" s="291"/>
      <c r="J57" s="797"/>
      <c r="K57" s="293"/>
      <c r="L57" s="293"/>
      <c r="M57" s="293"/>
      <c r="N57" s="797"/>
      <c r="O57" s="292"/>
      <c r="P57" s="291"/>
      <c r="Q57" s="293"/>
      <c r="R57" s="293"/>
      <c r="S57" s="797"/>
      <c r="T57" s="293"/>
      <c r="U57" s="291"/>
      <c r="V57" s="293"/>
      <c r="W57" s="293"/>
      <c r="X57" s="797"/>
      <c r="Y57" s="293"/>
      <c r="Z57" s="290"/>
      <c r="AA57" s="290"/>
      <c r="AB57" s="291"/>
      <c r="AC57" s="293"/>
      <c r="AD57" s="291"/>
      <c r="AE57" s="293"/>
      <c r="AF57" s="292"/>
      <c r="AG57" s="291"/>
      <c r="AH57" s="293"/>
      <c r="AI57" s="293"/>
      <c r="AJ57" s="320"/>
      <c r="AK57" s="293"/>
      <c r="AL57" s="320"/>
      <c r="AM57" s="320"/>
      <c r="AN57" s="293"/>
      <c r="AO57" s="291"/>
      <c r="AP57" s="294">
        <f t="shared" si="5"/>
        <v>0</v>
      </c>
      <c r="AQ57" s="1361"/>
      <c r="AR57" s="1349"/>
      <c r="AS57" s="1150"/>
    </row>
    <row r="58" spans="2:46" s="36" customFormat="1" ht="60" customHeight="1" thickTop="1" x14ac:dyDescent="0.2">
      <c r="B58" s="1162">
        <v>6</v>
      </c>
      <c r="C58" s="1165" t="s">
        <v>70</v>
      </c>
      <c r="D58" s="1400" t="s">
        <v>71</v>
      </c>
      <c r="E58" s="1229" t="s">
        <v>38</v>
      </c>
      <c r="F58" s="1170">
        <v>106</v>
      </c>
      <c r="G58" s="38" t="s">
        <v>20</v>
      </c>
      <c r="H58" s="552"/>
      <c r="I58" s="123"/>
      <c r="J58" s="815"/>
      <c r="K58" s="211">
        <v>10</v>
      </c>
      <c r="L58" s="566">
        <v>13</v>
      </c>
      <c r="M58" s="566">
        <v>13</v>
      </c>
      <c r="N58" s="814">
        <v>13</v>
      </c>
      <c r="O58" s="258">
        <v>13</v>
      </c>
      <c r="P58" s="125">
        <v>13</v>
      </c>
      <c r="Q58" s="211">
        <v>13</v>
      </c>
      <c r="R58" s="211">
        <v>12</v>
      </c>
      <c r="S58" s="814">
        <v>0</v>
      </c>
      <c r="T58" s="211">
        <v>0</v>
      </c>
      <c r="U58" s="125">
        <v>0</v>
      </c>
      <c r="V58" s="211">
        <v>0</v>
      </c>
      <c r="W58" s="211">
        <v>0</v>
      </c>
      <c r="X58" s="814">
        <v>0</v>
      </c>
      <c r="Y58" s="211">
        <v>0</v>
      </c>
      <c r="Z58" s="126">
        <v>0</v>
      </c>
      <c r="AA58" s="126">
        <v>0</v>
      </c>
      <c r="AB58" s="125">
        <v>0</v>
      </c>
      <c r="AC58" s="211">
        <v>0</v>
      </c>
      <c r="AD58" s="125"/>
      <c r="AE58" s="211"/>
      <c r="AF58" s="258"/>
      <c r="AG58" s="125"/>
      <c r="AH58" s="211"/>
      <c r="AI58" s="211"/>
      <c r="AJ58" s="351"/>
      <c r="AK58" s="211"/>
      <c r="AL58" s="351"/>
      <c r="AM58" s="351"/>
      <c r="AN58" s="211"/>
      <c r="AO58" s="107"/>
      <c r="AP58" s="108">
        <f t="shared" si="5"/>
        <v>100</v>
      </c>
      <c r="AQ58" s="1358">
        <f>SUBTOTAL(9, H58:AF58)</f>
        <v>100</v>
      </c>
      <c r="AR58" s="1359"/>
      <c r="AS58" s="1150"/>
      <c r="AT58" s="103"/>
    </row>
    <row r="59" spans="2:46" s="36" customFormat="1" ht="60" customHeight="1" x14ac:dyDescent="0.2">
      <c r="B59" s="1193"/>
      <c r="C59" s="1177"/>
      <c r="D59" s="1401"/>
      <c r="E59" s="1230"/>
      <c r="F59" s="1200"/>
      <c r="G59" s="109" t="s">
        <v>23</v>
      </c>
      <c r="H59" s="316">
        <v>10</v>
      </c>
      <c r="I59" s="56">
        <v>13</v>
      </c>
      <c r="J59" s="764">
        <v>13</v>
      </c>
      <c r="K59" s="196">
        <v>13</v>
      </c>
      <c r="L59" s="196">
        <v>13</v>
      </c>
      <c r="M59" s="196">
        <v>13</v>
      </c>
      <c r="N59" s="848">
        <v>23</v>
      </c>
      <c r="O59" s="241">
        <v>12</v>
      </c>
      <c r="P59" s="56"/>
      <c r="Q59" s="196"/>
      <c r="R59" s="230"/>
      <c r="S59" s="764"/>
      <c r="T59" s="196"/>
      <c r="U59" s="56"/>
      <c r="V59" s="196"/>
      <c r="W59" s="196"/>
      <c r="X59" s="764"/>
      <c r="Y59" s="196"/>
      <c r="Z59" s="55"/>
      <c r="AA59" s="55"/>
      <c r="AB59" s="56"/>
      <c r="AC59" s="196"/>
      <c r="AD59" s="56"/>
      <c r="AE59" s="196"/>
      <c r="AF59" s="241"/>
      <c r="AG59" s="56"/>
      <c r="AH59" s="196"/>
      <c r="AI59" s="196"/>
      <c r="AJ59" s="325"/>
      <c r="AK59" s="203"/>
      <c r="AL59" s="325"/>
      <c r="AM59" s="325"/>
      <c r="AN59" s="203"/>
      <c r="AO59" s="160"/>
      <c r="AP59" s="57">
        <f t="shared" si="5"/>
        <v>110</v>
      </c>
      <c r="AQ59" s="1360"/>
      <c r="AR59" s="1343">
        <f>SUBTOTAL(9,H59:AF59)</f>
        <v>110</v>
      </c>
      <c r="AS59" s="1150"/>
      <c r="AT59" s="103"/>
    </row>
    <row r="60" spans="2:46" ht="60" customHeight="1" thickBot="1" x14ac:dyDescent="0.25">
      <c r="B60" s="1227"/>
      <c r="C60" s="1228"/>
      <c r="D60" s="1402"/>
      <c r="E60" s="1231"/>
      <c r="F60" s="1232"/>
      <c r="G60" s="309" t="s">
        <v>137</v>
      </c>
      <c r="H60" s="368">
        <v>13</v>
      </c>
      <c r="I60" s="311">
        <v>13</v>
      </c>
      <c r="J60" s="772">
        <v>13</v>
      </c>
      <c r="K60" s="313">
        <v>13</v>
      </c>
      <c r="L60" s="313">
        <v>13</v>
      </c>
      <c r="M60" s="313">
        <v>23</v>
      </c>
      <c r="N60" s="772">
        <v>12</v>
      </c>
      <c r="O60" s="312"/>
      <c r="P60" s="311"/>
      <c r="Q60" s="313"/>
      <c r="R60" s="313"/>
      <c r="S60" s="772"/>
      <c r="T60" s="313"/>
      <c r="U60" s="311"/>
      <c r="V60" s="313"/>
      <c r="W60" s="313"/>
      <c r="X60" s="772"/>
      <c r="Y60" s="313"/>
      <c r="Z60" s="310"/>
      <c r="AA60" s="310"/>
      <c r="AB60" s="311"/>
      <c r="AC60" s="313"/>
      <c r="AD60" s="311"/>
      <c r="AE60" s="313"/>
      <c r="AF60" s="312"/>
      <c r="AG60" s="311"/>
      <c r="AH60" s="313"/>
      <c r="AI60" s="313"/>
      <c r="AJ60" s="335"/>
      <c r="AK60" s="313"/>
      <c r="AL60" s="335"/>
      <c r="AM60" s="335"/>
      <c r="AN60" s="313"/>
      <c r="AO60" s="311"/>
      <c r="AP60" s="314">
        <f t="shared" si="5"/>
        <v>100</v>
      </c>
      <c r="AQ60" s="1361"/>
      <c r="AR60" s="1361"/>
      <c r="AS60" s="1150"/>
      <c r="AT60" s="1039"/>
    </row>
    <row r="61" spans="2:46" s="36" customFormat="1" ht="60" hidden="1" customHeight="1" thickTop="1" x14ac:dyDescent="0.2">
      <c r="B61" s="1162">
        <v>6</v>
      </c>
      <c r="C61" s="1165" t="s">
        <v>73</v>
      </c>
      <c r="D61" s="1167" t="s">
        <v>74</v>
      </c>
      <c r="E61" s="1236" t="s">
        <v>19</v>
      </c>
      <c r="F61" s="1170">
        <v>100</v>
      </c>
      <c r="G61" s="38" t="s">
        <v>75</v>
      </c>
      <c r="H61" s="552"/>
      <c r="I61" s="123"/>
      <c r="J61" s="815"/>
      <c r="K61" s="212"/>
      <c r="L61" s="212"/>
      <c r="M61" s="212"/>
      <c r="N61" s="815"/>
      <c r="O61" s="419"/>
      <c r="P61" s="1059"/>
      <c r="Q61" s="212"/>
      <c r="R61" s="229"/>
      <c r="S61" s="923"/>
      <c r="T61" s="229"/>
      <c r="U61" s="1059"/>
      <c r="V61" s="229"/>
      <c r="W61" s="217"/>
      <c r="X61" s="815"/>
      <c r="Y61" s="212"/>
      <c r="Z61" s="124"/>
      <c r="AA61" s="124"/>
      <c r="AB61" s="123"/>
      <c r="AC61" s="212"/>
      <c r="AD61" s="123"/>
      <c r="AE61" s="212"/>
      <c r="AF61" s="259"/>
      <c r="AG61" s="123"/>
      <c r="AH61" s="212"/>
      <c r="AI61" s="212"/>
      <c r="AJ61" s="336"/>
      <c r="AK61" s="212"/>
      <c r="AL61" s="336"/>
      <c r="AM61" s="336"/>
      <c r="AN61" s="212"/>
      <c r="AO61" s="127"/>
      <c r="AP61" s="108">
        <f t="shared" si="5"/>
        <v>0</v>
      </c>
      <c r="AQ61" s="1361"/>
      <c r="AR61" s="1361"/>
      <c r="AS61" s="1150"/>
      <c r="AT61" s="103"/>
    </row>
    <row r="62" spans="2:46" ht="60" hidden="1" customHeight="1" thickBot="1" x14ac:dyDescent="0.25">
      <c r="B62" s="1164"/>
      <c r="C62" s="1174"/>
      <c r="D62" s="1175"/>
      <c r="E62" s="1237"/>
      <c r="F62" s="1172"/>
      <c r="G62" s="92" t="s">
        <v>23</v>
      </c>
      <c r="H62" s="365"/>
      <c r="I62" s="78"/>
      <c r="J62" s="799"/>
      <c r="K62" s="199"/>
      <c r="L62" s="199"/>
      <c r="M62" s="199"/>
      <c r="N62" s="799"/>
      <c r="O62" s="244"/>
      <c r="P62" s="78"/>
      <c r="Q62" s="199"/>
      <c r="R62" s="199"/>
      <c r="S62" s="799"/>
      <c r="T62" s="199"/>
      <c r="U62" s="78"/>
      <c r="V62" s="199"/>
      <c r="W62" s="199"/>
      <c r="X62" s="799"/>
      <c r="Y62" s="199"/>
      <c r="Z62" s="77"/>
      <c r="AA62" s="77"/>
      <c r="AB62" s="78"/>
      <c r="AC62" s="235"/>
      <c r="AD62" s="78"/>
      <c r="AE62" s="199"/>
      <c r="AF62" s="244"/>
      <c r="AG62" s="78"/>
      <c r="AH62" s="199"/>
      <c r="AI62" s="199"/>
      <c r="AJ62" s="321"/>
      <c r="AK62" s="199"/>
      <c r="AL62" s="321"/>
      <c r="AM62" s="321"/>
      <c r="AN62" s="199"/>
      <c r="AO62" s="63"/>
      <c r="AP62" s="79">
        <f t="shared" si="5"/>
        <v>0</v>
      </c>
      <c r="AQ62" s="1361"/>
      <c r="AR62" s="1361"/>
      <c r="AS62" s="1150"/>
      <c r="AT62" s="1039"/>
    </row>
    <row r="63" spans="2:46" s="36" customFormat="1" ht="60" hidden="1" customHeight="1" thickTop="1" x14ac:dyDescent="0.2">
      <c r="B63" s="1201">
        <v>3</v>
      </c>
      <c r="C63" s="1165" t="s">
        <v>76</v>
      </c>
      <c r="D63" s="1187" t="s">
        <v>77</v>
      </c>
      <c r="E63" s="1235" t="s">
        <v>19</v>
      </c>
      <c r="F63" s="1189">
        <v>100</v>
      </c>
      <c r="G63" s="67" t="s">
        <v>20</v>
      </c>
      <c r="H63" s="584"/>
      <c r="I63" s="930"/>
      <c r="J63" s="913"/>
      <c r="K63" s="200"/>
      <c r="L63" s="200"/>
      <c r="M63" s="200"/>
      <c r="N63" s="800"/>
      <c r="O63" s="245"/>
      <c r="P63" s="82"/>
      <c r="Q63" s="200"/>
      <c r="R63" s="200"/>
      <c r="S63" s="800"/>
      <c r="T63" s="200"/>
      <c r="U63" s="82"/>
      <c r="V63" s="200"/>
      <c r="W63" s="200"/>
      <c r="X63" s="800"/>
      <c r="Y63" s="200"/>
      <c r="Z63" s="81"/>
      <c r="AA63" s="81"/>
      <c r="AB63" s="82"/>
      <c r="AC63" s="200"/>
      <c r="AD63" s="82"/>
      <c r="AE63" s="200"/>
      <c r="AF63" s="245"/>
      <c r="AG63" s="82"/>
      <c r="AH63" s="200"/>
      <c r="AI63" s="200"/>
      <c r="AJ63" s="322"/>
      <c r="AK63" s="200"/>
      <c r="AL63" s="322"/>
      <c r="AM63" s="322"/>
      <c r="AN63" s="200"/>
      <c r="AO63" s="128"/>
      <c r="AP63" s="84">
        <f t="shared" si="5"/>
        <v>0</v>
      </c>
      <c r="AQ63" s="1361"/>
      <c r="AR63" s="1361"/>
      <c r="AS63" s="1150"/>
      <c r="AT63" s="103"/>
    </row>
    <row r="64" spans="2:46" ht="60" hidden="1" customHeight="1" x14ac:dyDescent="0.2">
      <c r="B64" s="1202"/>
      <c r="C64" s="1177"/>
      <c r="D64" s="1190"/>
      <c r="E64" s="1223"/>
      <c r="F64" s="1192"/>
      <c r="G64" s="109" t="s">
        <v>23</v>
      </c>
      <c r="H64" s="549"/>
      <c r="I64" s="76"/>
      <c r="J64" s="803"/>
      <c r="K64" s="203"/>
      <c r="L64" s="203"/>
      <c r="M64" s="203"/>
      <c r="N64" s="803"/>
      <c r="O64" s="261"/>
      <c r="P64" s="94"/>
      <c r="Q64" s="203"/>
      <c r="R64" s="203"/>
      <c r="S64" s="803"/>
      <c r="T64" s="203"/>
      <c r="U64" s="94"/>
      <c r="V64" s="203"/>
      <c r="W64" s="203"/>
      <c r="X64" s="803"/>
      <c r="Y64" s="203"/>
      <c r="Z64" s="93"/>
      <c r="AA64" s="93"/>
      <c r="AB64" s="94"/>
      <c r="AC64" s="203"/>
      <c r="AD64" s="94"/>
      <c r="AE64" s="203"/>
      <c r="AF64" s="248"/>
      <c r="AG64" s="94"/>
      <c r="AH64" s="203"/>
      <c r="AI64" s="203"/>
      <c r="AJ64" s="325"/>
      <c r="AK64" s="203"/>
      <c r="AL64" s="325"/>
      <c r="AM64" s="325"/>
      <c r="AN64" s="203"/>
      <c r="AO64" s="56"/>
      <c r="AP64" s="57">
        <f t="shared" si="5"/>
        <v>0</v>
      </c>
      <c r="AQ64" s="1361"/>
      <c r="AR64" s="1361"/>
      <c r="AS64" s="1150"/>
      <c r="AT64" s="1039"/>
    </row>
    <row r="65" spans="2:46" s="36" customFormat="1" ht="60" hidden="1" customHeight="1" thickTop="1" x14ac:dyDescent="0.2">
      <c r="B65" s="129">
        <v>6</v>
      </c>
      <c r="C65" s="1165" t="s">
        <v>78</v>
      </c>
      <c r="D65" s="1167" t="s">
        <v>79</v>
      </c>
      <c r="E65" s="130" t="s">
        <v>19</v>
      </c>
      <c r="F65" s="131">
        <v>100</v>
      </c>
      <c r="G65" s="38" t="s">
        <v>20</v>
      </c>
      <c r="H65" s="546"/>
      <c r="I65" s="80"/>
      <c r="J65" s="816"/>
      <c r="K65" s="213"/>
      <c r="L65" s="213"/>
      <c r="M65" s="213"/>
      <c r="N65" s="816"/>
      <c r="O65" s="260"/>
      <c r="P65" s="133"/>
      <c r="Q65" s="213"/>
      <c r="R65" s="213"/>
      <c r="S65" s="816"/>
      <c r="T65" s="213"/>
      <c r="U65" s="133"/>
      <c r="V65" s="213"/>
      <c r="W65" s="213"/>
      <c r="X65" s="816"/>
      <c r="Y65" s="213"/>
      <c r="Z65" s="132"/>
      <c r="AA65" s="132"/>
      <c r="AB65" s="133"/>
      <c r="AC65" s="213"/>
      <c r="AD65" s="133"/>
      <c r="AE65" s="213"/>
      <c r="AF65" s="260"/>
      <c r="AG65" s="133"/>
      <c r="AH65" s="213"/>
      <c r="AI65" s="213"/>
      <c r="AJ65" s="337"/>
      <c r="AK65" s="213"/>
      <c r="AL65" s="337"/>
      <c r="AM65" s="337"/>
      <c r="AN65" s="213"/>
      <c r="AO65" s="134"/>
      <c r="AP65" s="135">
        <f t="shared" si="5"/>
        <v>0</v>
      </c>
      <c r="AQ65" s="1361"/>
      <c r="AR65" s="1361"/>
      <c r="AS65" s="1150"/>
      <c r="AT65" s="103"/>
    </row>
    <row r="66" spans="2:46" ht="60" hidden="1" customHeight="1" x14ac:dyDescent="0.2">
      <c r="B66" s="136"/>
      <c r="C66" s="1166"/>
      <c r="D66" s="1142"/>
      <c r="E66" s="137"/>
      <c r="F66" s="138"/>
      <c r="G66" s="109" t="s">
        <v>23</v>
      </c>
      <c r="H66" s="549"/>
      <c r="I66" s="76"/>
      <c r="J66" s="807"/>
      <c r="K66" s="206"/>
      <c r="L66" s="206"/>
      <c r="M66" s="206"/>
      <c r="N66" s="807"/>
      <c r="O66" s="252"/>
      <c r="P66" s="76"/>
      <c r="Q66" s="206"/>
      <c r="R66" s="206"/>
      <c r="S66" s="807"/>
      <c r="T66" s="206"/>
      <c r="U66" s="76"/>
      <c r="V66" s="206"/>
      <c r="W66" s="206"/>
      <c r="X66" s="807"/>
      <c r="Y66" s="206"/>
      <c r="Z66" s="110"/>
      <c r="AA66" s="110"/>
      <c r="AB66" s="76"/>
      <c r="AC66" s="206"/>
      <c r="AD66" s="76"/>
      <c r="AE66" s="206"/>
      <c r="AF66" s="252"/>
      <c r="AG66" s="76"/>
      <c r="AH66" s="206"/>
      <c r="AI66" s="206"/>
      <c r="AJ66" s="328"/>
      <c r="AK66" s="206"/>
      <c r="AL66" s="328"/>
      <c r="AM66" s="328"/>
      <c r="AN66" s="206"/>
      <c r="AO66" s="44"/>
      <c r="AP66" s="47">
        <f t="shared" si="5"/>
        <v>0</v>
      </c>
      <c r="AQ66" s="1361"/>
      <c r="AR66" s="1361"/>
      <c r="AS66" s="1150"/>
      <c r="AT66" s="1039"/>
    </row>
    <row r="67" spans="2:46" s="36" customFormat="1" ht="60" hidden="1" customHeight="1" x14ac:dyDescent="0.2">
      <c r="B67" s="136"/>
      <c r="C67" s="1173" t="s">
        <v>80</v>
      </c>
      <c r="D67" s="1142" t="s">
        <v>81</v>
      </c>
      <c r="E67" s="137"/>
      <c r="F67" s="138"/>
      <c r="G67" s="49" t="s">
        <v>20</v>
      </c>
      <c r="H67" s="546"/>
      <c r="I67" s="80"/>
      <c r="J67" s="802"/>
      <c r="K67" s="202"/>
      <c r="L67" s="202"/>
      <c r="M67" s="202"/>
      <c r="N67" s="802"/>
      <c r="O67" s="247"/>
      <c r="P67" s="80"/>
      <c r="Q67" s="202"/>
      <c r="R67" s="202"/>
      <c r="S67" s="802"/>
      <c r="T67" s="202"/>
      <c r="U67" s="80"/>
      <c r="V67" s="202"/>
      <c r="W67" s="202"/>
      <c r="X67" s="802"/>
      <c r="Y67" s="202"/>
      <c r="Z67" s="89"/>
      <c r="AA67" s="89"/>
      <c r="AB67" s="80"/>
      <c r="AC67" s="202"/>
      <c r="AD67" s="80"/>
      <c r="AE67" s="202"/>
      <c r="AF67" s="247"/>
      <c r="AG67" s="80"/>
      <c r="AH67" s="202"/>
      <c r="AI67" s="202"/>
      <c r="AJ67" s="324"/>
      <c r="AK67" s="202"/>
      <c r="AL67" s="324"/>
      <c r="AM67" s="324"/>
      <c r="AN67" s="202"/>
      <c r="AO67" s="90"/>
      <c r="AP67" s="88">
        <f t="shared" si="5"/>
        <v>0</v>
      </c>
      <c r="AQ67" s="1361"/>
      <c r="AR67" s="1361"/>
      <c r="AS67" s="1150"/>
      <c r="AT67" s="103"/>
    </row>
    <row r="68" spans="2:46" ht="60" hidden="1" customHeight="1" thickBot="1" x14ac:dyDescent="0.2">
      <c r="B68" s="139"/>
      <c r="C68" s="1177"/>
      <c r="D68" s="1190"/>
      <c r="E68" s="140"/>
      <c r="F68" s="141"/>
      <c r="G68" s="109" t="s">
        <v>23</v>
      </c>
      <c r="H68" s="366"/>
      <c r="I68" s="94"/>
      <c r="J68" s="807"/>
      <c r="K68" s="206"/>
      <c r="L68" s="206"/>
      <c r="M68" s="206"/>
      <c r="N68" s="807"/>
      <c r="O68" s="252"/>
      <c r="P68" s="76"/>
      <c r="Q68" s="206"/>
      <c r="R68" s="206"/>
      <c r="S68" s="807"/>
      <c r="T68" s="206"/>
      <c r="U68" s="76"/>
      <c r="V68" s="206"/>
      <c r="W68" s="206"/>
      <c r="X68" s="807"/>
      <c r="Y68" s="206"/>
      <c r="Z68" s="110"/>
      <c r="AA68" s="110"/>
      <c r="AB68" s="76"/>
      <c r="AC68" s="206"/>
      <c r="AD68" s="76"/>
      <c r="AE68" s="206"/>
      <c r="AF68" s="252"/>
      <c r="AG68" s="76"/>
      <c r="AH68" s="206"/>
      <c r="AI68" s="206"/>
      <c r="AJ68" s="328"/>
      <c r="AK68" s="206"/>
      <c r="AL68" s="328"/>
      <c r="AM68" s="328"/>
      <c r="AN68" s="206"/>
      <c r="AO68" s="44"/>
      <c r="AP68" s="47">
        <f t="shared" si="5"/>
        <v>0</v>
      </c>
      <c r="AQ68" s="1361"/>
      <c r="AR68" s="1361"/>
      <c r="AS68" s="1150"/>
      <c r="AT68" s="1039"/>
    </row>
    <row r="69" spans="2:46" s="36" customFormat="1" ht="60" hidden="1" customHeight="1" thickTop="1" x14ac:dyDescent="0.2">
      <c r="B69" s="1214">
        <v>5</v>
      </c>
      <c r="C69" s="1165" t="s">
        <v>82</v>
      </c>
      <c r="D69" s="1167" t="s">
        <v>83</v>
      </c>
      <c r="E69" s="1239" t="s">
        <v>19</v>
      </c>
      <c r="F69" s="1240"/>
      <c r="G69" s="38" t="s">
        <v>51</v>
      </c>
      <c r="H69" s="585"/>
      <c r="I69" s="931"/>
      <c r="J69" s="804"/>
      <c r="K69" s="204"/>
      <c r="L69" s="204"/>
      <c r="M69" s="204"/>
      <c r="N69" s="804"/>
      <c r="O69" s="256"/>
      <c r="P69" s="100"/>
      <c r="Q69" s="204"/>
      <c r="R69" s="204"/>
      <c r="S69" s="804"/>
      <c r="T69" s="204"/>
      <c r="U69" s="100"/>
      <c r="V69" s="204"/>
      <c r="W69" s="204"/>
      <c r="X69" s="804"/>
      <c r="Y69" s="204"/>
      <c r="Z69" s="101"/>
      <c r="AA69" s="101"/>
      <c r="AB69" s="100"/>
      <c r="AC69" s="204"/>
      <c r="AD69" s="100"/>
      <c r="AE69" s="204"/>
      <c r="AF69" s="256"/>
      <c r="AG69" s="100"/>
      <c r="AH69" s="204"/>
      <c r="AI69" s="204"/>
      <c r="AJ69" s="333"/>
      <c r="AK69" s="204"/>
      <c r="AL69" s="333"/>
      <c r="AM69" s="356"/>
      <c r="AN69" s="214"/>
      <c r="AO69" s="100"/>
      <c r="AP69" s="102">
        <f t="shared" si="5"/>
        <v>0</v>
      </c>
      <c r="AQ69" s="1361"/>
      <c r="AR69" s="1361"/>
      <c r="AS69" s="1150"/>
      <c r="AT69" s="103"/>
    </row>
    <row r="70" spans="2:46" s="36" customFormat="1" ht="60" hidden="1" customHeight="1" x14ac:dyDescent="0.2">
      <c r="B70" s="1193"/>
      <c r="C70" s="1177"/>
      <c r="D70" s="1187"/>
      <c r="E70" s="1208"/>
      <c r="F70" s="1241"/>
      <c r="G70" s="117" t="s">
        <v>23</v>
      </c>
      <c r="H70" s="549"/>
      <c r="I70" s="76"/>
      <c r="J70" s="807"/>
      <c r="K70" s="206"/>
      <c r="L70" s="193"/>
      <c r="M70" s="206"/>
      <c r="N70" s="807"/>
      <c r="O70" s="252"/>
      <c r="P70" s="76"/>
      <c r="Q70" s="206"/>
      <c r="R70" s="206"/>
      <c r="S70" s="807"/>
      <c r="T70" s="193"/>
      <c r="U70" s="76"/>
      <c r="V70" s="206"/>
      <c r="W70" s="206"/>
      <c r="X70" s="807"/>
      <c r="Y70" s="193"/>
      <c r="Z70" s="110"/>
      <c r="AA70" s="110"/>
      <c r="AB70" s="673"/>
      <c r="AC70" s="206"/>
      <c r="AD70" s="76"/>
      <c r="AE70" s="206"/>
      <c r="AF70" s="252"/>
      <c r="AG70" s="76"/>
      <c r="AH70" s="206"/>
      <c r="AI70" s="206"/>
      <c r="AJ70" s="328"/>
      <c r="AK70" s="206"/>
      <c r="AL70" s="328"/>
      <c r="AM70" s="357"/>
      <c r="AN70" s="215"/>
      <c r="AO70" s="44"/>
      <c r="AP70" s="47">
        <f t="shared" si="5"/>
        <v>0</v>
      </c>
      <c r="AQ70" s="1361"/>
      <c r="AR70" s="1361"/>
      <c r="AS70" s="1150"/>
      <c r="AT70" s="103"/>
    </row>
    <row r="71" spans="2:46" ht="60" hidden="1" customHeight="1" thickBot="1" x14ac:dyDescent="0.25">
      <c r="B71" s="1201"/>
      <c r="C71" s="1166"/>
      <c r="D71" s="1142"/>
      <c r="E71" s="1203"/>
      <c r="F71" s="1242"/>
      <c r="G71" s="283" t="s">
        <v>137</v>
      </c>
      <c r="H71" s="544"/>
      <c r="I71" s="291"/>
      <c r="J71" s="797"/>
      <c r="K71" s="298"/>
      <c r="L71" s="298"/>
      <c r="M71" s="293"/>
      <c r="N71" s="797"/>
      <c r="O71" s="297"/>
      <c r="P71" s="296"/>
      <c r="Q71" s="293"/>
      <c r="R71" s="298"/>
      <c r="S71" s="812"/>
      <c r="T71" s="298"/>
      <c r="U71" s="296"/>
      <c r="V71" s="298"/>
      <c r="W71" s="293"/>
      <c r="X71" s="812"/>
      <c r="Y71" s="298"/>
      <c r="Z71" s="295"/>
      <c r="AA71" s="295"/>
      <c r="AB71" s="296"/>
      <c r="AC71" s="293"/>
      <c r="AD71" s="296"/>
      <c r="AE71" s="298"/>
      <c r="AF71" s="297"/>
      <c r="AG71" s="296"/>
      <c r="AH71" s="298"/>
      <c r="AI71" s="293"/>
      <c r="AJ71" s="332"/>
      <c r="AK71" s="298"/>
      <c r="AL71" s="332"/>
      <c r="AM71" s="357"/>
      <c r="AN71" s="215"/>
      <c r="AO71" s="44"/>
      <c r="AP71" s="299">
        <f t="shared" si="5"/>
        <v>0</v>
      </c>
      <c r="AQ71" s="1361"/>
      <c r="AR71" s="1361"/>
      <c r="AS71" s="1150"/>
      <c r="AT71" s="1039"/>
    </row>
    <row r="72" spans="2:46" s="36" customFormat="1" ht="60" hidden="1" customHeight="1" thickTop="1" x14ac:dyDescent="0.2">
      <c r="B72" s="136"/>
      <c r="C72" s="1173" t="s">
        <v>80</v>
      </c>
      <c r="D72" s="1142" t="s">
        <v>84</v>
      </c>
      <c r="E72" s="137"/>
      <c r="F72" s="138"/>
      <c r="G72" s="67" t="s">
        <v>75</v>
      </c>
      <c r="H72" s="546"/>
      <c r="I72" s="80"/>
      <c r="J72" s="802"/>
      <c r="K72" s="202"/>
      <c r="L72" s="202"/>
      <c r="M72" s="202"/>
      <c r="N72" s="802"/>
      <c r="O72" s="247"/>
      <c r="P72" s="80"/>
      <c r="Q72" s="202"/>
      <c r="R72" s="202"/>
      <c r="S72" s="802"/>
      <c r="T72" s="202"/>
      <c r="U72" s="80"/>
      <c r="V72" s="202"/>
      <c r="W72" s="520"/>
      <c r="X72" s="924"/>
      <c r="Y72" s="605"/>
      <c r="Z72" s="708"/>
      <c r="AA72" s="708"/>
      <c r="AB72" s="1091"/>
      <c r="AC72" s="520"/>
      <c r="AD72" s="144"/>
      <c r="AE72" s="216"/>
      <c r="AF72" s="275"/>
      <c r="AG72" s="144"/>
      <c r="AH72" s="216"/>
      <c r="AI72" s="216"/>
      <c r="AJ72" s="358"/>
      <c r="AK72" s="216"/>
      <c r="AL72" s="358"/>
      <c r="AM72" s="358"/>
      <c r="AN72" s="216"/>
      <c r="AO72" s="90"/>
      <c r="AP72" s="88">
        <f t="shared" si="5"/>
        <v>0</v>
      </c>
      <c r="AQ72" s="1361"/>
      <c r="AR72" s="1361"/>
      <c r="AS72" s="1150"/>
      <c r="AT72" s="103"/>
    </row>
    <row r="73" spans="2:46" ht="60" hidden="1" customHeight="1" thickBot="1" x14ac:dyDescent="0.25">
      <c r="B73" s="136"/>
      <c r="C73" s="1166"/>
      <c r="D73" s="1143"/>
      <c r="E73" s="137"/>
      <c r="F73" s="138"/>
      <c r="G73" s="92" t="s">
        <v>23</v>
      </c>
      <c r="H73" s="549"/>
      <c r="I73" s="76"/>
      <c r="J73" s="914"/>
      <c r="K73" s="567"/>
      <c r="L73" s="567"/>
      <c r="M73" s="206"/>
      <c r="N73" s="807"/>
      <c r="O73" s="252"/>
      <c r="P73" s="76"/>
      <c r="Q73" s="206"/>
      <c r="R73" s="206"/>
      <c r="S73" s="807"/>
      <c r="T73" s="206"/>
      <c r="U73" s="76"/>
      <c r="V73" s="206"/>
      <c r="W73" s="215"/>
      <c r="X73" s="817"/>
      <c r="Y73" s="215"/>
      <c r="Z73" s="143"/>
      <c r="AA73" s="143"/>
      <c r="AB73" s="142"/>
      <c r="AC73" s="215"/>
      <c r="AD73" s="142"/>
      <c r="AE73" s="215"/>
      <c r="AF73" s="273"/>
      <c r="AG73" s="142"/>
      <c r="AH73" s="215"/>
      <c r="AI73" s="215"/>
      <c r="AJ73" s="357"/>
      <c r="AK73" s="215"/>
      <c r="AL73" s="357"/>
      <c r="AM73" s="357"/>
      <c r="AN73" s="215"/>
      <c r="AO73" s="44"/>
      <c r="AP73" s="47">
        <f t="shared" si="5"/>
        <v>0</v>
      </c>
      <c r="AQ73" s="1361"/>
      <c r="AR73" s="1361"/>
      <c r="AS73" s="1150"/>
      <c r="AT73" s="1039"/>
    </row>
    <row r="74" spans="2:46" s="36" customFormat="1" ht="60" hidden="1" customHeight="1" thickTop="1" x14ac:dyDescent="0.2">
      <c r="B74" s="136"/>
      <c r="C74" s="1173" t="s">
        <v>80</v>
      </c>
      <c r="D74" s="1142" t="s">
        <v>85</v>
      </c>
      <c r="E74" s="137"/>
      <c r="F74" s="138"/>
      <c r="G74" s="67" t="s">
        <v>20</v>
      </c>
      <c r="H74" s="546"/>
      <c r="I74" s="80"/>
      <c r="J74" s="800"/>
      <c r="K74" s="200"/>
      <c r="L74" s="200"/>
      <c r="M74" s="202"/>
      <c r="N74" s="802"/>
      <c r="O74" s="247"/>
      <c r="P74" s="80"/>
      <c r="Q74" s="202"/>
      <c r="R74" s="202"/>
      <c r="S74" s="802"/>
      <c r="T74" s="202"/>
      <c r="U74" s="80"/>
      <c r="V74" s="202"/>
      <c r="W74" s="202"/>
      <c r="X74" s="802"/>
      <c r="Y74" s="202"/>
      <c r="Z74" s="89"/>
      <c r="AA74" s="89"/>
      <c r="AB74" s="80"/>
      <c r="AC74" s="202"/>
      <c r="AD74" s="80"/>
      <c r="AE74" s="202"/>
      <c r="AF74" s="247"/>
      <c r="AG74" s="80"/>
      <c r="AH74" s="202"/>
      <c r="AI74" s="202"/>
      <c r="AJ74" s="324"/>
      <c r="AK74" s="202"/>
      <c r="AL74" s="324"/>
      <c r="AM74" s="324"/>
      <c r="AN74" s="202"/>
      <c r="AO74" s="90"/>
      <c r="AP74" s="88">
        <f t="shared" si="5"/>
        <v>0</v>
      </c>
      <c r="AQ74" s="1361"/>
      <c r="AR74" s="1361"/>
      <c r="AS74" s="1150"/>
      <c r="AT74" s="103"/>
    </row>
    <row r="75" spans="2:46" ht="49.25" hidden="1" customHeight="1" thickBot="1" x14ac:dyDescent="0.25">
      <c r="B75" s="145"/>
      <c r="C75" s="1174"/>
      <c r="D75" s="1179"/>
      <c r="E75" s="146"/>
      <c r="F75" s="147"/>
      <c r="G75" s="109" t="s">
        <v>23</v>
      </c>
      <c r="H75" s="366"/>
      <c r="I75" s="94"/>
      <c r="J75" s="799"/>
      <c r="K75" s="199"/>
      <c r="L75" s="199"/>
      <c r="M75" s="199"/>
      <c r="N75" s="799"/>
      <c r="O75" s="244"/>
      <c r="P75" s="78"/>
      <c r="Q75" s="199"/>
      <c r="R75" s="199"/>
      <c r="S75" s="799"/>
      <c r="T75" s="199"/>
      <c r="U75" s="78"/>
      <c r="V75" s="199"/>
      <c r="W75" s="199"/>
      <c r="X75" s="799"/>
      <c r="Y75" s="199"/>
      <c r="Z75" s="77"/>
      <c r="AA75" s="77"/>
      <c r="AB75" s="78"/>
      <c r="AC75" s="199"/>
      <c r="AD75" s="78"/>
      <c r="AE75" s="199"/>
      <c r="AF75" s="244"/>
      <c r="AG75" s="78"/>
      <c r="AH75" s="199"/>
      <c r="AI75" s="199"/>
      <c r="AJ75" s="321"/>
      <c r="AK75" s="199"/>
      <c r="AL75" s="321"/>
      <c r="AM75" s="321"/>
      <c r="AN75" s="199"/>
      <c r="AO75" s="63"/>
      <c r="AP75" s="79">
        <f t="shared" si="5"/>
        <v>0</v>
      </c>
      <c r="AQ75" s="1361"/>
      <c r="AR75" s="1361"/>
      <c r="AS75" s="1150"/>
      <c r="AT75" s="1039"/>
    </row>
    <row r="76" spans="2:46" s="36" customFormat="1" ht="60" hidden="1" customHeight="1" thickTop="1" x14ac:dyDescent="0.2">
      <c r="B76" s="1162">
        <v>7</v>
      </c>
      <c r="C76" s="1165" t="s">
        <v>86</v>
      </c>
      <c r="D76" s="1167" t="s">
        <v>87</v>
      </c>
      <c r="E76" s="1236" t="s">
        <v>19</v>
      </c>
      <c r="F76" s="1170">
        <v>100</v>
      </c>
      <c r="G76" s="38" t="s">
        <v>75</v>
      </c>
      <c r="H76" s="552"/>
      <c r="I76" s="123"/>
      <c r="J76" s="815"/>
      <c r="K76" s="212"/>
      <c r="L76" s="212"/>
      <c r="M76" s="212"/>
      <c r="N76" s="815"/>
      <c r="O76" s="259"/>
      <c r="P76" s="123"/>
      <c r="Q76" s="212"/>
      <c r="R76" s="212"/>
      <c r="S76" s="815"/>
      <c r="T76" s="212"/>
      <c r="U76" s="123"/>
      <c r="V76" s="217"/>
      <c r="W76" s="217"/>
      <c r="X76" s="818"/>
      <c r="Y76" s="217"/>
      <c r="Z76" s="148"/>
      <c r="AA76" s="148"/>
      <c r="AB76" s="678"/>
      <c r="AC76" s="217"/>
      <c r="AD76" s="678"/>
      <c r="AE76" s="217"/>
      <c r="AF76" s="272"/>
      <c r="AG76" s="678"/>
      <c r="AH76" s="217"/>
      <c r="AI76" s="217"/>
      <c r="AJ76" s="359"/>
      <c r="AK76" s="192"/>
      <c r="AL76" s="359"/>
      <c r="AM76" s="359"/>
      <c r="AN76" s="217"/>
      <c r="AO76" s="39"/>
      <c r="AP76" s="41">
        <f t="shared" si="5"/>
        <v>0</v>
      </c>
      <c r="AQ76" s="1361"/>
      <c r="AR76" s="1361"/>
      <c r="AS76" s="1150"/>
      <c r="AT76" s="103"/>
    </row>
    <row r="77" spans="2:46" s="36" customFormat="1" ht="60" hidden="1" customHeight="1" x14ac:dyDescent="0.2">
      <c r="B77" s="1193"/>
      <c r="C77" s="1177"/>
      <c r="D77" s="1207"/>
      <c r="E77" s="1208"/>
      <c r="F77" s="1200"/>
      <c r="G77" s="109" t="s">
        <v>23</v>
      </c>
      <c r="H77" s="366"/>
      <c r="I77" s="94"/>
      <c r="J77" s="803"/>
      <c r="K77" s="203"/>
      <c r="L77" s="230"/>
      <c r="M77" s="203"/>
      <c r="N77" s="848"/>
      <c r="O77" s="261"/>
      <c r="P77" s="160"/>
      <c r="Q77" s="230"/>
      <c r="R77" s="203"/>
      <c r="S77" s="848"/>
      <c r="T77" s="230"/>
      <c r="U77" s="160"/>
      <c r="V77" s="203"/>
      <c r="W77" s="203"/>
      <c r="X77" s="803"/>
      <c r="Y77" s="203"/>
      <c r="Z77" s="628"/>
      <c r="AA77" s="628"/>
      <c r="AB77" s="94"/>
      <c r="AC77" s="203"/>
      <c r="AD77" s="94"/>
      <c r="AE77" s="203"/>
      <c r="AF77" s="261"/>
      <c r="AG77" s="94"/>
      <c r="AH77" s="203"/>
      <c r="AI77" s="203"/>
      <c r="AJ77" s="325"/>
      <c r="AK77" s="203"/>
      <c r="AL77" s="325"/>
      <c r="AM77" s="325"/>
      <c r="AN77" s="203"/>
      <c r="AO77" s="56"/>
      <c r="AP77" s="57">
        <f t="shared" si="5"/>
        <v>0</v>
      </c>
      <c r="AQ77" s="1361"/>
      <c r="AR77" s="1361"/>
      <c r="AS77" s="1150"/>
      <c r="AT77" s="103"/>
    </row>
    <row r="78" spans="2:46" ht="60" hidden="1" customHeight="1" thickBot="1" x14ac:dyDescent="0.25">
      <c r="B78" s="1202"/>
      <c r="C78" s="1177"/>
      <c r="D78" s="1190"/>
      <c r="E78" s="1204"/>
      <c r="F78" s="1192"/>
      <c r="G78" s="522" t="s">
        <v>137</v>
      </c>
      <c r="H78" s="551"/>
      <c r="I78" s="296"/>
      <c r="J78" s="812"/>
      <c r="K78" s="298"/>
      <c r="L78" s="298"/>
      <c r="M78" s="298"/>
      <c r="N78" s="812"/>
      <c r="O78" s="297"/>
      <c r="P78" s="296"/>
      <c r="Q78" s="298"/>
      <c r="R78" s="298"/>
      <c r="S78" s="812"/>
      <c r="T78" s="298"/>
      <c r="U78" s="296"/>
      <c r="V78" s="298"/>
      <c r="W78" s="298"/>
      <c r="X78" s="812"/>
      <c r="Y78" s="298"/>
      <c r="Z78" s="295"/>
      <c r="AA78" s="295"/>
      <c r="AB78" s="296"/>
      <c r="AC78" s="298"/>
      <c r="AD78" s="296"/>
      <c r="AE78" s="298"/>
      <c r="AF78" s="297"/>
      <c r="AG78" s="296"/>
      <c r="AH78" s="298"/>
      <c r="AI78" s="298"/>
      <c r="AJ78" s="332"/>
      <c r="AK78" s="298"/>
      <c r="AL78" s="332"/>
      <c r="AM78" s="332"/>
      <c r="AN78" s="298"/>
      <c r="AO78" s="296"/>
      <c r="AP78" s="299">
        <f t="shared" si="5"/>
        <v>0</v>
      </c>
      <c r="AQ78" s="1361"/>
      <c r="AR78" s="1361"/>
      <c r="AS78" s="1150"/>
      <c r="AT78" s="1039"/>
    </row>
    <row r="79" spans="2:46" s="36" customFormat="1" ht="60" hidden="1" customHeight="1" thickTop="1" x14ac:dyDescent="0.2">
      <c r="B79" s="1243">
        <v>7</v>
      </c>
      <c r="C79" s="1244" t="s">
        <v>88</v>
      </c>
      <c r="D79" s="1245" t="s">
        <v>89</v>
      </c>
      <c r="E79" s="1246" t="s">
        <v>19</v>
      </c>
      <c r="F79" s="1247">
        <v>100</v>
      </c>
      <c r="G79" s="67" t="s">
        <v>20</v>
      </c>
      <c r="H79" s="555"/>
      <c r="I79" s="154"/>
      <c r="J79" s="915"/>
      <c r="K79" s="220"/>
      <c r="L79" s="220"/>
      <c r="M79" s="218"/>
      <c r="N79" s="819"/>
      <c r="O79" s="262"/>
      <c r="P79" s="156"/>
      <c r="Q79" s="218"/>
      <c r="R79" s="218"/>
      <c r="S79" s="819"/>
      <c r="T79" s="218"/>
      <c r="U79" s="156"/>
      <c r="V79" s="218"/>
      <c r="W79" s="218"/>
      <c r="X79" s="819"/>
      <c r="Y79" s="218"/>
      <c r="Z79" s="157"/>
      <c r="AA79" s="157"/>
      <c r="AB79" s="156"/>
      <c r="AC79" s="218"/>
      <c r="AD79" s="156"/>
      <c r="AE79" s="218"/>
      <c r="AF79" s="262"/>
      <c r="AG79" s="156"/>
      <c r="AH79" s="218"/>
      <c r="AI79" s="218"/>
      <c r="AJ79" s="353"/>
      <c r="AK79" s="218"/>
      <c r="AL79" s="353"/>
      <c r="AM79" s="353"/>
      <c r="AN79" s="218"/>
      <c r="AO79" s="156"/>
      <c r="AP79" s="158">
        <f t="shared" si="5"/>
        <v>0</v>
      </c>
      <c r="AQ79" s="1361"/>
      <c r="AR79" s="1361"/>
      <c r="AS79" s="1150"/>
      <c r="AT79" s="103"/>
    </row>
    <row r="80" spans="2:46" ht="60" hidden="1" customHeight="1" x14ac:dyDescent="0.2">
      <c r="B80" s="1163"/>
      <c r="C80" s="1166"/>
      <c r="D80" s="1143"/>
      <c r="E80" s="1222"/>
      <c r="F80" s="1171"/>
      <c r="G80" s="117" t="s">
        <v>23</v>
      </c>
      <c r="H80" s="549"/>
      <c r="I80" s="76"/>
      <c r="J80" s="677"/>
      <c r="K80" s="195"/>
      <c r="L80" s="195"/>
      <c r="M80" s="195"/>
      <c r="N80" s="677"/>
      <c r="O80" s="361"/>
      <c r="P80" s="673"/>
      <c r="Q80" s="195"/>
      <c r="R80" s="195"/>
      <c r="S80" s="677"/>
      <c r="T80" s="195"/>
      <c r="U80" s="44"/>
      <c r="V80" s="193"/>
      <c r="W80" s="195"/>
      <c r="X80" s="677"/>
      <c r="Y80" s="195"/>
      <c r="Z80" s="45"/>
      <c r="AA80" s="45"/>
      <c r="AB80" s="44"/>
      <c r="AC80" s="195"/>
      <c r="AD80" s="44"/>
      <c r="AE80" s="195"/>
      <c r="AF80" s="239"/>
      <c r="AG80" s="44"/>
      <c r="AH80" s="195"/>
      <c r="AI80" s="195"/>
      <c r="AJ80" s="317"/>
      <c r="AK80" s="206"/>
      <c r="AL80" s="328"/>
      <c r="AM80" s="328"/>
      <c r="AN80" s="206"/>
      <c r="AO80" s="44"/>
      <c r="AP80" s="47">
        <f t="shared" si="5"/>
        <v>0</v>
      </c>
      <c r="AQ80" s="1361"/>
      <c r="AR80" s="1361"/>
      <c r="AS80" s="1150"/>
      <c r="AT80" s="1039"/>
    </row>
    <row r="81" spans="2:46" s="36" customFormat="1" ht="60" hidden="1" customHeight="1" x14ac:dyDescent="0.2">
      <c r="B81" s="1163">
        <v>5</v>
      </c>
      <c r="C81" s="1173" t="s">
        <v>76</v>
      </c>
      <c r="D81" s="1142" t="s">
        <v>90</v>
      </c>
      <c r="E81" s="1222" t="s">
        <v>19</v>
      </c>
      <c r="F81" s="1171">
        <v>100</v>
      </c>
      <c r="G81" s="49" t="s">
        <v>20</v>
      </c>
      <c r="H81" s="546"/>
      <c r="I81" s="80"/>
      <c r="J81" s="802"/>
      <c r="K81" s="202"/>
      <c r="L81" s="202"/>
      <c r="M81" s="202"/>
      <c r="N81" s="820"/>
      <c r="O81" s="263"/>
      <c r="P81" s="149"/>
      <c r="Q81" s="219"/>
      <c r="R81" s="219"/>
      <c r="S81" s="820"/>
      <c r="T81" s="219"/>
      <c r="U81" s="149"/>
      <c r="V81" s="219"/>
      <c r="W81" s="219"/>
      <c r="X81" s="820"/>
      <c r="Y81" s="219"/>
      <c r="Z81" s="150"/>
      <c r="AA81" s="150"/>
      <c r="AB81" s="149"/>
      <c r="AC81" s="219"/>
      <c r="AD81" s="149"/>
      <c r="AE81" s="219"/>
      <c r="AF81" s="263"/>
      <c r="AG81" s="149"/>
      <c r="AH81" s="219"/>
      <c r="AI81" s="219"/>
      <c r="AJ81" s="339"/>
      <c r="AK81" s="219"/>
      <c r="AL81" s="339"/>
      <c r="AM81" s="339"/>
      <c r="AN81" s="219"/>
      <c r="AO81" s="50"/>
      <c r="AP81" s="52">
        <f t="shared" si="5"/>
        <v>0</v>
      </c>
      <c r="AQ81" s="1361"/>
      <c r="AR81" s="1361"/>
      <c r="AS81" s="1150"/>
      <c r="AT81" s="103"/>
    </row>
    <row r="82" spans="2:46" ht="60" hidden="1" customHeight="1" thickBot="1" x14ac:dyDescent="0.2">
      <c r="B82" s="1163"/>
      <c r="C82" s="1166"/>
      <c r="D82" s="1143"/>
      <c r="E82" s="1222"/>
      <c r="F82" s="1171"/>
      <c r="G82" s="117" t="s">
        <v>23</v>
      </c>
      <c r="H82" s="549"/>
      <c r="I82" s="76"/>
      <c r="J82" s="807"/>
      <c r="K82" s="206"/>
      <c r="L82" s="206"/>
      <c r="M82" s="206"/>
      <c r="N82" s="807"/>
      <c r="O82" s="252"/>
      <c r="P82" s="76"/>
      <c r="Q82" s="206"/>
      <c r="R82" s="206"/>
      <c r="S82" s="807"/>
      <c r="T82" s="206"/>
      <c r="U82" s="76"/>
      <c r="V82" s="206"/>
      <c r="W82" s="206"/>
      <c r="X82" s="807"/>
      <c r="Y82" s="206"/>
      <c r="Z82" s="110"/>
      <c r="AA82" s="110"/>
      <c r="AB82" s="76"/>
      <c r="AC82" s="206"/>
      <c r="AD82" s="76"/>
      <c r="AE82" s="206"/>
      <c r="AF82" s="252"/>
      <c r="AG82" s="76"/>
      <c r="AH82" s="206"/>
      <c r="AI82" s="206"/>
      <c r="AJ82" s="328"/>
      <c r="AK82" s="206"/>
      <c r="AL82" s="328"/>
      <c r="AM82" s="328"/>
      <c r="AN82" s="206"/>
      <c r="AO82" s="44"/>
      <c r="AP82" s="47">
        <f t="shared" si="5"/>
        <v>0</v>
      </c>
      <c r="AQ82" s="1361"/>
      <c r="AR82" s="1361"/>
      <c r="AS82" s="1150"/>
      <c r="AT82" s="1039"/>
    </row>
    <row r="83" spans="2:46" s="36" customFormat="1" ht="60" hidden="1" customHeight="1" thickTop="1" x14ac:dyDescent="0.2">
      <c r="B83" s="1163"/>
      <c r="C83" s="1173" t="s">
        <v>91</v>
      </c>
      <c r="D83" s="1142" t="s">
        <v>92</v>
      </c>
      <c r="E83" s="1144" t="s">
        <v>93</v>
      </c>
      <c r="F83" s="1171"/>
      <c r="G83" s="49" t="s">
        <v>20</v>
      </c>
      <c r="H83" s="546"/>
      <c r="I83" s="80"/>
      <c r="J83" s="802"/>
      <c r="K83" s="202"/>
      <c r="L83" s="202"/>
      <c r="M83" s="202"/>
      <c r="N83" s="820"/>
      <c r="O83" s="263"/>
      <c r="P83" s="149"/>
      <c r="Q83" s="219"/>
      <c r="R83" s="219"/>
      <c r="S83" s="820"/>
      <c r="T83" s="219"/>
      <c r="U83" s="149"/>
      <c r="V83" s="219"/>
      <c r="W83" s="219"/>
      <c r="X83" s="820"/>
      <c r="Y83" s="219"/>
      <c r="Z83" s="150"/>
      <c r="AA83" s="150"/>
      <c r="AB83" s="149"/>
      <c r="AC83" s="219"/>
      <c r="AD83" s="149"/>
      <c r="AE83" s="219"/>
      <c r="AF83" s="263"/>
      <c r="AG83" s="149"/>
      <c r="AH83" s="219"/>
      <c r="AI83" s="219"/>
      <c r="AJ83" s="339"/>
      <c r="AK83" s="219"/>
      <c r="AL83" s="339"/>
      <c r="AM83" s="339"/>
      <c r="AN83" s="219"/>
      <c r="AO83" s="50"/>
      <c r="AP83" s="52">
        <f t="shared" si="5"/>
        <v>0</v>
      </c>
      <c r="AQ83" s="1361"/>
      <c r="AR83" s="1361"/>
      <c r="AS83" s="1150"/>
      <c r="AT83" s="103"/>
    </row>
    <row r="84" spans="2:46" ht="60" hidden="1" customHeight="1" x14ac:dyDescent="0.2">
      <c r="B84" s="1163"/>
      <c r="C84" s="1166"/>
      <c r="D84" s="1142"/>
      <c r="E84" s="1144"/>
      <c r="F84" s="1171"/>
      <c r="G84" s="117" t="s">
        <v>23</v>
      </c>
      <c r="H84" s="549"/>
      <c r="I84" s="76"/>
      <c r="J84" s="807"/>
      <c r="K84" s="206"/>
      <c r="L84" s="206"/>
      <c r="M84" s="206"/>
      <c r="N84" s="807"/>
      <c r="O84" s="252"/>
      <c r="P84" s="76"/>
      <c r="Q84" s="206"/>
      <c r="R84" s="206"/>
      <c r="S84" s="807"/>
      <c r="T84" s="206"/>
      <c r="U84" s="76"/>
      <c r="V84" s="206"/>
      <c r="W84" s="206"/>
      <c r="X84" s="807"/>
      <c r="Y84" s="206"/>
      <c r="Z84" s="110"/>
      <c r="AA84" s="110"/>
      <c r="AB84" s="76"/>
      <c r="AC84" s="206"/>
      <c r="AD84" s="76"/>
      <c r="AE84" s="206"/>
      <c r="AF84" s="252"/>
      <c r="AG84" s="76"/>
      <c r="AH84" s="206"/>
      <c r="AI84" s="206"/>
      <c r="AJ84" s="328"/>
      <c r="AK84" s="206"/>
      <c r="AL84" s="328"/>
      <c r="AM84" s="328"/>
      <c r="AN84" s="206"/>
      <c r="AO84" s="44"/>
      <c r="AP84" s="47">
        <f t="shared" si="5"/>
        <v>0</v>
      </c>
      <c r="AQ84" s="1361"/>
      <c r="AR84" s="1361"/>
      <c r="AS84" s="1150"/>
      <c r="AT84" s="1039"/>
    </row>
    <row r="85" spans="2:46" ht="3.65" customHeight="1" thickBot="1" x14ac:dyDescent="0.25">
      <c r="B85" s="1046">
        <v>6</v>
      </c>
      <c r="C85" s="1043"/>
      <c r="D85" s="1044"/>
      <c r="E85" s="1047"/>
      <c r="F85" s="1045"/>
      <c r="G85" s="109" t="s">
        <v>23</v>
      </c>
      <c r="H85" s="366"/>
      <c r="I85" s="94"/>
      <c r="J85" s="803"/>
      <c r="K85" s="203"/>
      <c r="L85" s="203"/>
      <c r="M85" s="203"/>
      <c r="N85" s="809"/>
      <c r="O85" s="248"/>
      <c r="P85" s="94"/>
      <c r="Q85" s="208"/>
      <c r="R85" s="203"/>
      <c r="S85" s="803"/>
      <c r="T85" s="203"/>
      <c r="U85" s="94"/>
      <c r="V85" s="203"/>
      <c r="W85" s="208"/>
      <c r="X85" s="809"/>
      <c r="Y85" s="203"/>
      <c r="Z85" s="93"/>
      <c r="AA85" s="93"/>
      <c r="AB85" s="94"/>
      <c r="AC85" s="203"/>
      <c r="AD85" s="94"/>
      <c r="AE85" s="203"/>
      <c r="AF85" s="248"/>
      <c r="AG85" s="94"/>
      <c r="AH85" s="203"/>
      <c r="AI85" s="203"/>
      <c r="AJ85" s="325"/>
      <c r="AK85" s="203"/>
      <c r="AL85" s="325"/>
      <c r="AM85" s="325"/>
      <c r="AN85" s="203"/>
      <c r="AO85" s="56"/>
      <c r="AP85" s="57">
        <f t="shared" si="5"/>
        <v>0</v>
      </c>
      <c r="AQ85" s="1361"/>
      <c r="AR85" s="1361"/>
      <c r="AS85" s="1150"/>
      <c r="AT85" s="1039"/>
    </row>
    <row r="86" spans="2:46" s="36" customFormat="1" ht="60" customHeight="1" x14ac:dyDescent="0.2">
      <c r="B86" s="1243">
        <v>4</v>
      </c>
      <c r="C86" s="1244" t="s">
        <v>94</v>
      </c>
      <c r="D86" s="1403" t="s">
        <v>165</v>
      </c>
      <c r="E86" s="1248" t="s">
        <v>95</v>
      </c>
      <c r="F86" s="1247">
        <v>150</v>
      </c>
      <c r="G86" s="151" t="s">
        <v>20</v>
      </c>
      <c r="H86" s="553"/>
      <c r="I86" s="133"/>
      <c r="J86" s="816"/>
      <c r="K86" s="538">
        <v>0</v>
      </c>
      <c r="L86" s="620">
        <v>0</v>
      </c>
      <c r="M86" s="620">
        <v>0</v>
      </c>
      <c r="N86" s="821">
        <v>0</v>
      </c>
      <c r="O86" s="621">
        <v>0</v>
      </c>
      <c r="P86" s="622">
        <v>0</v>
      </c>
      <c r="Q86" s="620">
        <v>0</v>
      </c>
      <c r="R86" s="620">
        <v>29</v>
      </c>
      <c r="S86" s="821">
        <v>1</v>
      </c>
      <c r="T86" s="620">
        <v>0</v>
      </c>
      <c r="U86" s="622">
        <v>0</v>
      </c>
      <c r="V86" s="620">
        <v>0</v>
      </c>
      <c r="W86" s="620">
        <v>0</v>
      </c>
      <c r="X86" s="821">
        <v>0</v>
      </c>
      <c r="Y86" s="620">
        <v>0</v>
      </c>
      <c r="Z86" s="623">
        <v>0</v>
      </c>
      <c r="AA86" s="623">
        <v>0</v>
      </c>
      <c r="AB86" s="622">
        <v>0</v>
      </c>
      <c r="AC86" s="620">
        <v>0</v>
      </c>
      <c r="AD86" s="622"/>
      <c r="AE86" s="620"/>
      <c r="AF86" s="621"/>
      <c r="AG86" s="622"/>
      <c r="AH86" s="620"/>
      <c r="AI86" s="620"/>
      <c r="AJ86" s="666"/>
      <c r="AK86" s="620"/>
      <c r="AL86" s="338"/>
      <c r="AM86" s="338"/>
      <c r="AN86" s="277"/>
      <c r="AO86" s="152">
        <v>0</v>
      </c>
      <c r="AP86" s="153">
        <f t="shared" si="5"/>
        <v>30</v>
      </c>
      <c r="AQ86" s="1358">
        <f>SUBTOTAL(9, H86:AF86)</f>
        <v>30</v>
      </c>
      <c r="AR86" s="1359"/>
      <c r="AS86" s="1150"/>
      <c r="AT86" s="103"/>
    </row>
    <row r="87" spans="2:46" s="36" customFormat="1" ht="60" customHeight="1" x14ac:dyDescent="0.2">
      <c r="B87" s="1193"/>
      <c r="C87" s="1177"/>
      <c r="D87" s="1401"/>
      <c r="E87" s="1208"/>
      <c r="F87" s="1200"/>
      <c r="G87" s="109" t="s">
        <v>23</v>
      </c>
      <c r="H87" s="366"/>
      <c r="I87" s="94">
        <v>0</v>
      </c>
      <c r="J87" s="803">
        <v>0</v>
      </c>
      <c r="K87" s="203">
        <v>0</v>
      </c>
      <c r="L87" s="203">
        <v>0</v>
      </c>
      <c r="M87" s="203">
        <v>0</v>
      </c>
      <c r="N87" s="803"/>
      <c r="O87" s="203"/>
      <c r="P87" s="94"/>
      <c r="Q87" s="196">
        <v>0</v>
      </c>
      <c r="R87" s="230">
        <v>0</v>
      </c>
      <c r="S87" s="764">
        <v>0</v>
      </c>
      <c r="T87" s="203">
        <v>0</v>
      </c>
      <c r="U87" s="94">
        <v>0</v>
      </c>
      <c r="V87" s="203">
        <v>0</v>
      </c>
      <c r="W87" s="203">
        <v>0</v>
      </c>
      <c r="X87" s="803">
        <v>0</v>
      </c>
      <c r="Y87" s="203">
        <v>0</v>
      </c>
      <c r="Z87" s="93">
        <v>0</v>
      </c>
      <c r="AA87" s="93">
        <v>0</v>
      </c>
      <c r="AB87" s="94"/>
      <c r="AC87" s="203"/>
      <c r="AD87" s="94"/>
      <c r="AE87" s="203"/>
      <c r="AF87" s="248"/>
      <c r="AG87" s="94"/>
      <c r="AH87" s="203"/>
      <c r="AI87" s="203"/>
      <c r="AJ87" s="325"/>
      <c r="AK87" s="203"/>
      <c r="AL87" s="325"/>
      <c r="AM87" s="325"/>
      <c r="AN87" s="203"/>
      <c r="AO87" s="56"/>
      <c r="AP87" s="57">
        <f t="shared" si="5"/>
        <v>0</v>
      </c>
      <c r="AQ87" s="1360"/>
      <c r="AR87" s="1343">
        <f>SUBTOTAL(9,H87:AF87)</f>
        <v>0</v>
      </c>
      <c r="AS87" s="1150"/>
      <c r="AT87" s="103"/>
    </row>
    <row r="88" spans="2:46" ht="60" customHeight="1" thickBot="1" x14ac:dyDescent="0.25">
      <c r="B88" s="1202"/>
      <c r="C88" s="1177"/>
      <c r="D88" s="1406"/>
      <c r="E88" s="1204"/>
      <c r="F88" s="1192"/>
      <c r="G88" s="283" t="s">
        <v>137</v>
      </c>
      <c r="H88" s="544"/>
      <c r="I88" s="291"/>
      <c r="J88" s="797"/>
      <c r="K88" s="298"/>
      <c r="L88" s="298"/>
      <c r="M88" s="293"/>
      <c r="N88" s="797">
        <v>1</v>
      </c>
      <c r="O88" s="297"/>
      <c r="P88" s="296"/>
      <c r="Q88" s="293"/>
      <c r="R88" s="298"/>
      <c r="S88" s="812"/>
      <c r="T88" s="298"/>
      <c r="U88" s="296"/>
      <c r="V88" s="298"/>
      <c r="W88" s="293"/>
      <c r="X88" s="812"/>
      <c r="Y88" s="298"/>
      <c r="Z88" s="295"/>
      <c r="AA88" s="295"/>
      <c r="AB88" s="296"/>
      <c r="AC88" s="293"/>
      <c r="AD88" s="296"/>
      <c r="AE88" s="298"/>
      <c r="AF88" s="297"/>
      <c r="AG88" s="296"/>
      <c r="AH88" s="298"/>
      <c r="AI88" s="293"/>
      <c r="AJ88" s="332"/>
      <c r="AK88" s="298"/>
      <c r="AL88" s="332"/>
      <c r="AM88" s="332"/>
      <c r="AN88" s="298"/>
      <c r="AO88" s="296"/>
      <c r="AP88" s="299">
        <f>SUM(H88:AO88)</f>
        <v>1</v>
      </c>
      <c r="AQ88" s="1361"/>
      <c r="AR88" s="1361"/>
      <c r="AS88" s="1150"/>
      <c r="AT88" s="1039"/>
    </row>
    <row r="89" spans="2:46" ht="60" customHeight="1" thickTop="1" x14ac:dyDescent="0.2">
      <c r="B89" s="1249">
        <v>5</v>
      </c>
      <c r="C89" s="1244" t="s">
        <v>138</v>
      </c>
      <c r="D89" s="1403" t="s">
        <v>166</v>
      </c>
      <c r="E89" s="1248" t="s">
        <v>95</v>
      </c>
      <c r="F89" s="1247">
        <v>120</v>
      </c>
      <c r="G89" s="151" t="s">
        <v>20</v>
      </c>
      <c r="H89" s="555"/>
      <c r="I89" s="154"/>
      <c r="J89" s="915">
        <v>179</v>
      </c>
      <c r="K89" s="220">
        <v>132</v>
      </c>
      <c r="L89" s="642">
        <v>127</v>
      </c>
      <c r="M89" s="620">
        <v>127</v>
      </c>
      <c r="N89" s="821">
        <v>127</v>
      </c>
      <c r="O89" s="621">
        <v>127</v>
      </c>
      <c r="P89" s="622">
        <v>137</v>
      </c>
      <c r="Q89" s="620">
        <v>127</v>
      </c>
      <c r="R89" s="620">
        <v>131</v>
      </c>
      <c r="S89" s="821">
        <v>109</v>
      </c>
      <c r="T89" s="620">
        <v>123</v>
      </c>
      <c r="U89" s="622">
        <v>137</v>
      </c>
      <c r="V89" s="620">
        <v>134</v>
      </c>
      <c r="W89" s="620">
        <v>133</v>
      </c>
      <c r="X89" s="822">
        <v>93</v>
      </c>
      <c r="Y89" s="625">
        <v>128</v>
      </c>
      <c r="Z89" s="623">
        <v>128</v>
      </c>
      <c r="AA89" s="623">
        <v>128</v>
      </c>
      <c r="AB89" s="626">
        <v>127</v>
      </c>
      <c r="AC89" s="625">
        <v>132</v>
      </c>
      <c r="AD89" s="626"/>
      <c r="AE89" s="625"/>
      <c r="AF89" s="627"/>
      <c r="AG89" s="626"/>
      <c r="AH89" s="625"/>
      <c r="AI89" s="625"/>
      <c r="AJ89" s="679"/>
      <c r="AK89" s="625"/>
      <c r="AL89" s="353"/>
      <c r="AM89" s="353"/>
      <c r="AN89" s="218"/>
      <c r="AO89" s="100">
        <v>0</v>
      </c>
      <c r="AP89" s="158">
        <f>SUM(H89:AO89)</f>
        <v>2586</v>
      </c>
      <c r="AQ89" s="1358">
        <f>SUBTOTAL(9, H89:AF89)</f>
        <v>2586</v>
      </c>
      <c r="AR89" s="1359"/>
      <c r="AS89" s="1150"/>
      <c r="AT89" s="1039"/>
    </row>
    <row r="90" spans="2:46" ht="60" customHeight="1" x14ac:dyDescent="0.2">
      <c r="B90" s="1193"/>
      <c r="C90" s="1177"/>
      <c r="D90" s="1401"/>
      <c r="E90" s="1208"/>
      <c r="F90" s="1200"/>
      <c r="G90" s="109" t="s">
        <v>23</v>
      </c>
      <c r="H90" s="316">
        <v>179</v>
      </c>
      <c r="I90" s="56">
        <v>132</v>
      </c>
      <c r="J90" s="803">
        <v>127</v>
      </c>
      <c r="K90" s="196">
        <v>127</v>
      </c>
      <c r="L90" s="195">
        <v>127</v>
      </c>
      <c r="M90" s="195">
        <v>127</v>
      </c>
      <c r="N90" s="677">
        <v>137</v>
      </c>
      <c r="O90" s="241">
        <v>127</v>
      </c>
      <c r="P90" s="44">
        <v>131</v>
      </c>
      <c r="Q90" s="195">
        <v>109</v>
      </c>
      <c r="R90" s="196">
        <v>123</v>
      </c>
      <c r="S90" s="764">
        <v>137</v>
      </c>
      <c r="T90" s="196">
        <v>134</v>
      </c>
      <c r="U90" s="56">
        <v>133</v>
      </c>
      <c r="V90" s="196">
        <v>93</v>
      </c>
      <c r="W90" s="195">
        <v>128</v>
      </c>
      <c r="X90" s="764">
        <v>128</v>
      </c>
      <c r="Y90" s="196">
        <v>128</v>
      </c>
      <c r="Z90" s="55">
        <v>127</v>
      </c>
      <c r="AA90" s="55">
        <v>132</v>
      </c>
      <c r="AB90" s="56"/>
      <c r="AC90" s="195"/>
      <c r="AD90" s="56"/>
      <c r="AE90" s="196"/>
      <c r="AF90" s="241"/>
      <c r="AG90" s="56"/>
      <c r="AH90" s="196"/>
      <c r="AI90" s="195"/>
      <c r="AJ90" s="318"/>
      <c r="AK90" s="196"/>
      <c r="AL90" s="325"/>
      <c r="AM90" s="325"/>
      <c r="AN90" s="203"/>
      <c r="AO90" s="56"/>
      <c r="AP90" s="57">
        <f>SUM(H90:AO90)</f>
        <v>2586</v>
      </c>
      <c r="AQ90" s="1360"/>
      <c r="AR90" s="1343">
        <f>SUBTOTAL(9,H90:AF90)</f>
        <v>2586</v>
      </c>
      <c r="AS90" s="1150"/>
      <c r="AT90" s="1039"/>
    </row>
    <row r="91" spans="2:46" ht="60" customHeight="1" thickBot="1" x14ac:dyDescent="0.25">
      <c r="B91" s="1193"/>
      <c r="C91" s="1177"/>
      <c r="D91" s="1406"/>
      <c r="E91" s="1204"/>
      <c r="F91" s="1192"/>
      <c r="G91" s="522" t="s">
        <v>137</v>
      </c>
      <c r="H91" s="556">
        <v>179</v>
      </c>
      <c r="I91" s="302">
        <v>132</v>
      </c>
      <c r="J91" s="797">
        <v>127</v>
      </c>
      <c r="K91" s="298">
        <v>127</v>
      </c>
      <c r="L91" s="298">
        <v>127</v>
      </c>
      <c r="M91" s="293">
        <v>127</v>
      </c>
      <c r="N91" s="797">
        <v>137</v>
      </c>
      <c r="O91" s="297">
        <v>127</v>
      </c>
      <c r="P91" s="296">
        <v>131</v>
      </c>
      <c r="Q91" s="293">
        <v>109</v>
      </c>
      <c r="R91" s="298">
        <v>123</v>
      </c>
      <c r="S91" s="812">
        <v>137</v>
      </c>
      <c r="T91" s="298">
        <v>134</v>
      </c>
      <c r="U91" s="296">
        <v>133</v>
      </c>
      <c r="V91" s="298">
        <v>93</v>
      </c>
      <c r="W91" s="293">
        <v>128</v>
      </c>
      <c r="X91" s="812">
        <v>128</v>
      </c>
      <c r="Y91" s="298">
        <v>128</v>
      </c>
      <c r="Z91" s="295">
        <v>127</v>
      </c>
      <c r="AA91" s="295">
        <v>132</v>
      </c>
      <c r="AB91" s="296"/>
      <c r="AC91" s="293"/>
      <c r="AD91" s="296"/>
      <c r="AE91" s="298"/>
      <c r="AF91" s="297"/>
      <c r="AG91" s="296"/>
      <c r="AH91" s="298"/>
      <c r="AI91" s="293"/>
      <c r="AJ91" s="332"/>
      <c r="AK91" s="298"/>
      <c r="AL91" s="332"/>
      <c r="AM91" s="332"/>
      <c r="AN91" s="298"/>
      <c r="AO91" s="296"/>
      <c r="AP91" s="299">
        <f t="shared" si="5"/>
        <v>2586</v>
      </c>
      <c r="AQ91" s="1361"/>
      <c r="AR91" s="1361"/>
      <c r="AS91" s="1150"/>
      <c r="AT91" s="1039"/>
    </row>
    <row r="92" spans="2:46" s="36" customFormat="1" ht="60" customHeight="1" thickTop="1" x14ac:dyDescent="0.2">
      <c r="B92" s="1193"/>
      <c r="C92" s="1244" t="s">
        <v>96</v>
      </c>
      <c r="D92" s="1250" t="s">
        <v>97</v>
      </c>
      <c r="E92" s="1251" t="s">
        <v>95</v>
      </c>
      <c r="F92" s="1252">
        <v>160</v>
      </c>
      <c r="G92" s="67" t="s">
        <v>20</v>
      </c>
      <c r="H92" s="555"/>
      <c r="I92" s="154"/>
      <c r="J92" s="915"/>
      <c r="K92" s="220"/>
      <c r="L92" s="220"/>
      <c r="M92" s="218"/>
      <c r="N92" s="819"/>
      <c r="O92" s="262"/>
      <c r="P92" s="156"/>
      <c r="Q92" s="218"/>
      <c r="R92" s="218"/>
      <c r="S92" s="819"/>
      <c r="T92" s="218"/>
      <c r="U92" s="156"/>
      <c r="V92" s="218"/>
      <c r="W92" s="218"/>
      <c r="X92" s="823"/>
      <c r="Y92" s="538">
        <v>4</v>
      </c>
      <c r="Z92" s="157"/>
      <c r="AA92" s="157"/>
      <c r="AB92" s="665"/>
      <c r="AC92" s="538"/>
      <c r="AD92" s="665"/>
      <c r="AE92" s="538"/>
      <c r="AF92" s="262"/>
      <c r="AG92" s="156"/>
      <c r="AH92" s="218"/>
      <c r="AI92" s="218"/>
      <c r="AJ92" s="353"/>
      <c r="AK92" s="218"/>
      <c r="AL92" s="353"/>
      <c r="AM92" s="353"/>
      <c r="AN92" s="218"/>
      <c r="AO92" s="100">
        <v>0</v>
      </c>
      <c r="AP92" s="158">
        <f t="shared" si="5"/>
        <v>4</v>
      </c>
      <c r="AQ92" s="1358">
        <f>SUBTOTAL(9, H92:AF92)</f>
        <v>4</v>
      </c>
      <c r="AR92" s="1359"/>
      <c r="AS92" s="1150"/>
      <c r="AT92" s="103"/>
    </row>
    <row r="93" spans="2:46" s="36" customFormat="1" ht="60" customHeight="1" x14ac:dyDescent="0.2">
      <c r="B93" s="1193"/>
      <c r="C93" s="1177"/>
      <c r="D93" s="1207"/>
      <c r="E93" s="1208"/>
      <c r="F93" s="1200"/>
      <c r="G93" s="109" t="s">
        <v>23</v>
      </c>
      <c r="H93" s="316"/>
      <c r="I93" s="56"/>
      <c r="J93" s="803"/>
      <c r="K93" s="206"/>
      <c r="L93" s="206"/>
      <c r="M93" s="206"/>
      <c r="N93" s="807"/>
      <c r="O93" s="248"/>
      <c r="P93" s="94"/>
      <c r="Q93" s="206"/>
      <c r="R93" s="203"/>
      <c r="S93" s="803"/>
      <c r="T93" s="203"/>
      <c r="U93" s="94"/>
      <c r="V93" s="203"/>
      <c r="W93" s="193">
        <v>4</v>
      </c>
      <c r="X93" s="803"/>
      <c r="Y93" s="203"/>
      <c r="Z93" s="110"/>
      <c r="AA93" s="93"/>
      <c r="AB93" s="94"/>
      <c r="AC93" s="206"/>
      <c r="AD93" s="94"/>
      <c r="AE93" s="203"/>
      <c r="AF93" s="248"/>
      <c r="AG93" s="56"/>
      <c r="AH93" s="203"/>
      <c r="AI93" s="195"/>
      <c r="AJ93" s="318"/>
      <c r="AK93" s="196"/>
      <c r="AL93" s="325"/>
      <c r="AM93" s="325"/>
      <c r="AN93" s="203"/>
      <c r="AO93" s="56"/>
      <c r="AP93" s="57">
        <f t="shared" ref="AP93:AP136" si="6">SUM(H93:AO93)</f>
        <v>4</v>
      </c>
      <c r="AQ93" s="1360"/>
      <c r="AR93" s="1343">
        <f>SUBTOTAL(9,H93:AF93)</f>
        <v>4</v>
      </c>
      <c r="AS93" s="1150"/>
      <c r="AT93" s="103"/>
    </row>
    <row r="94" spans="2:46" ht="60" customHeight="1" thickBot="1" x14ac:dyDescent="0.25">
      <c r="B94" s="1193"/>
      <c r="C94" s="1177"/>
      <c r="D94" s="1207"/>
      <c r="E94" s="1208"/>
      <c r="F94" s="1200"/>
      <c r="G94" s="283" t="s">
        <v>137</v>
      </c>
      <c r="H94" s="544"/>
      <c r="I94" s="291"/>
      <c r="J94" s="797"/>
      <c r="K94" s="298"/>
      <c r="L94" s="298"/>
      <c r="M94" s="293"/>
      <c r="N94" s="797"/>
      <c r="O94" s="297"/>
      <c r="P94" s="296"/>
      <c r="Q94" s="293"/>
      <c r="R94" s="298"/>
      <c r="S94" s="812"/>
      <c r="T94" s="298"/>
      <c r="U94" s="296"/>
      <c r="V94" s="298">
        <v>4</v>
      </c>
      <c r="W94" s="293"/>
      <c r="X94" s="812"/>
      <c r="Y94" s="298"/>
      <c r="Z94" s="295"/>
      <c r="AA94" s="295"/>
      <c r="AB94" s="296"/>
      <c r="AC94" s="293"/>
      <c r="AD94" s="296"/>
      <c r="AE94" s="298"/>
      <c r="AF94" s="297"/>
      <c r="AG94" s="296"/>
      <c r="AH94" s="298"/>
      <c r="AI94" s="293"/>
      <c r="AJ94" s="332"/>
      <c r="AK94" s="298"/>
      <c r="AL94" s="332"/>
      <c r="AM94" s="332"/>
      <c r="AN94" s="298"/>
      <c r="AO94" s="296"/>
      <c r="AP94" s="299">
        <f t="shared" si="6"/>
        <v>4</v>
      </c>
      <c r="AQ94" s="1358"/>
      <c r="AR94" s="1361"/>
      <c r="AS94" s="1150"/>
      <c r="AT94" s="1039"/>
    </row>
    <row r="95" spans="2:46" ht="60" hidden="1" customHeight="1" thickTop="1" thickBot="1" x14ac:dyDescent="0.25">
      <c r="B95" s="1193"/>
      <c r="C95" s="159"/>
      <c r="D95" s="1207"/>
      <c r="E95" s="1208"/>
      <c r="F95" s="1200"/>
      <c r="G95" s="109" t="s">
        <v>130</v>
      </c>
      <c r="H95" s="586"/>
      <c r="I95" s="667"/>
      <c r="J95" s="916"/>
      <c r="K95" s="568"/>
      <c r="L95" s="568"/>
      <c r="M95" s="568"/>
      <c r="N95" s="803"/>
      <c r="O95" s="241"/>
      <c r="P95" s="56"/>
      <c r="Q95" s="203"/>
      <c r="R95" s="568"/>
      <c r="S95" s="848"/>
      <c r="T95" s="196"/>
      <c r="U95" s="56"/>
      <c r="V95" s="230"/>
      <c r="W95" s="203"/>
      <c r="X95" s="803"/>
      <c r="Y95" s="203"/>
      <c r="Z95" s="93"/>
      <c r="AA95" s="93"/>
      <c r="AB95" s="94"/>
      <c r="AC95" s="203"/>
      <c r="AD95" s="94"/>
      <c r="AE95" s="203"/>
      <c r="AF95" s="248"/>
      <c r="AG95" s="94"/>
      <c r="AH95" s="203"/>
      <c r="AI95" s="203"/>
      <c r="AJ95" s="325"/>
      <c r="AK95" s="203"/>
      <c r="AL95" s="325"/>
      <c r="AM95" s="325"/>
      <c r="AN95" s="203"/>
      <c r="AO95" s="56"/>
      <c r="AP95" s="57">
        <f t="shared" si="6"/>
        <v>0</v>
      </c>
      <c r="AQ95" s="1358"/>
      <c r="AR95" s="1361"/>
      <c r="AS95" s="1150"/>
      <c r="AT95" s="1039"/>
    </row>
    <row r="96" spans="2:46" ht="60" hidden="1" customHeight="1" thickTop="1" thickBot="1" x14ac:dyDescent="0.25">
      <c r="B96" s="1206"/>
      <c r="C96" s="159"/>
      <c r="D96" s="1212"/>
      <c r="E96" s="1213"/>
      <c r="F96" s="785"/>
      <c r="G96" s="92" t="s">
        <v>98</v>
      </c>
      <c r="H96" s="786"/>
      <c r="I96" s="932"/>
      <c r="J96" s="849"/>
      <c r="K96" s="518"/>
      <c r="L96" s="518"/>
      <c r="M96" s="518"/>
      <c r="N96" s="849"/>
      <c r="O96" s="496"/>
      <c r="P96" s="63"/>
      <c r="Q96" s="518"/>
      <c r="R96" s="518"/>
      <c r="S96" s="849"/>
      <c r="T96" s="518"/>
      <c r="U96" s="63"/>
      <c r="V96" s="518"/>
      <c r="W96" s="518"/>
      <c r="X96" s="849"/>
      <c r="Y96" s="518"/>
      <c r="Z96" s="77"/>
      <c r="AA96" s="77"/>
      <c r="AB96" s="63"/>
      <c r="AC96" s="199"/>
      <c r="AD96" s="78"/>
      <c r="AE96" s="199"/>
      <c r="AF96" s="244"/>
      <c r="AG96" s="78"/>
      <c r="AH96" s="199"/>
      <c r="AI96" s="199"/>
      <c r="AJ96" s="321"/>
      <c r="AK96" s="199"/>
      <c r="AL96" s="321"/>
      <c r="AM96" s="321"/>
      <c r="AN96" s="199"/>
      <c r="AO96" s="63"/>
      <c r="AP96" s="79">
        <f t="shared" si="6"/>
        <v>0</v>
      </c>
      <c r="AQ96" s="1358"/>
      <c r="AR96" s="1361"/>
      <c r="AS96" s="1150"/>
      <c r="AT96" s="1039"/>
    </row>
    <row r="97" spans="2:46" s="36" customFormat="1" ht="1.25" customHeight="1" thickTop="1" x14ac:dyDescent="0.2">
      <c r="B97" s="791">
        <v>8</v>
      </c>
      <c r="C97" s="1165" t="s">
        <v>91</v>
      </c>
      <c r="D97" s="1167" t="s">
        <v>99</v>
      </c>
      <c r="E97" s="1236" t="s">
        <v>95</v>
      </c>
      <c r="F97" s="1170">
        <v>120</v>
      </c>
      <c r="G97" s="38" t="s">
        <v>20</v>
      </c>
      <c r="H97" s="788"/>
      <c r="I97" s="99"/>
      <c r="J97" s="824"/>
      <c r="K97" s="209"/>
      <c r="L97" s="209"/>
      <c r="M97" s="651"/>
      <c r="N97" s="810"/>
      <c r="O97" s="639"/>
      <c r="P97" s="784"/>
      <c r="Q97" s="651"/>
      <c r="R97" s="651"/>
      <c r="S97" s="810"/>
      <c r="T97" s="651"/>
      <c r="U97" s="784"/>
      <c r="V97" s="651"/>
      <c r="W97" s="651"/>
      <c r="X97" s="810"/>
      <c r="Y97" s="651"/>
      <c r="Z97" s="789"/>
      <c r="AA97" s="789"/>
      <c r="AB97" s="784"/>
      <c r="AC97" s="209"/>
      <c r="AD97" s="99"/>
      <c r="AE97" s="209"/>
      <c r="AF97" s="249"/>
      <c r="AG97" s="99"/>
      <c r="AH97" s="209"/>
      <c r="AI97" s="209"/>
      <c r="AJ97" s="326"/>
      <c r="AK97" s="209"/>
      <c r="AL97" s="326"/>
      <c r="AM97" s="326"/>
      <c r="AN97" s="209"/>
      <c r="AO97" s="100"/>
      <c r="AP97" s="102">
        <f t="shared" si="6"/>
        <v>0</v>
      </c>
      <c r="AQ97" s="1358"/>
      <c r="AR97" s="1361"/>
      <c r="AS97" s="1150"/>
      <c r="AT97" s="103"/>
    </row>
    <row r="98" spans="2:46" s="36" customFormat="1" ht="61.5" hidden="1" customHeight="1" x14ac:dyDescent="0.2">
      <c r="B98" s="792"/>
      <c r="C98" s="1177"/>
      <c r="D98" s="1207"/>
      <c r="E98" s="1208"/>
      <c r="F98" s="1200"/>
      <c r="G98" s="109" t="s">
        <v>23</v>
      </c>
      <c r="H98" s="366"/>
      <c r="I98" s="94"/>
      <c r="J98" s="803"/>
      <c r="K98" s="203"/>
      <c r="L98" s="203"/>
      <c r="M98" s="203"/>
      <c r="N98" s="803"/>
      <c r="O98" s="248"/>
      <c r="P98" s="94"/>
      <c r="Q98" s="203"/>
      <c r="R98" s="203"/>
      <c r="S98" s="803"/>
      <c r="T98" s="203"/>
      <c r="U98" s="94"/>
      <c r="V98" s="203"/>
      <c r="W98" s="203"/>
      <c r="X98" s="803"/>
      <c r="Y98" s="203"/>
      <c r="Z98" s="93"/>
      <c r="AA98" s="93"/>
      <c r="AB98" s="94"/>
      <c r="AC98" s="203"/>
      <c r="AD98" s="94"/>
      <c r="AE98" s="203"/>
      <c r="AF98" s="248"/>
      <c r="AG98" s="94"/>
      <c r="AH98" s="203"/>
      <c r="AI98" s="203"/>
      <c r="AJ98" s="325"/>
      <c r="AK98" s="203"/>
      <c r="AL98" s="325"/>
      <c r="AM98" s="325"/>
      <c r="AN98" s="203"/>
      <c r="AO98" s="56"/>
      <c r="AP98" s="57">
        <f t="shared" si="6"/>
        <v>0</v>
      </c>
      <c r="AQ98" s="1358"/>
      <c r="AR98" s="1361"/>
      <c r="AS98" s="1150"/>
      <c r="AT98" s="103"/>
    </row>
    <row r="99" spans="2:46" ht="2.4" customHeight="1" thickBot="1" x14ac:dyDescent="0.25">
      <c r="B99" s="792"/>
      <c r="C99" s="1177"/>
      <c r="D99" s="1190"/>
      <c r="E99" s="1204"/>
      <c r="F99" s="1192"/>
      <c r="G99" s="289" t="s">
        <v>137</v>
      </c>
      <c r="H99" s="551"/>
      <c r="I99" s="296"/>
      <c r="J99" s="812"/>
      <c r="K99" s="298"/>
      <c r="L99" s="298"/>
      <c r="M99" s="298"/>
      <c r="N99" s="812"/>
      <c r="O99" s="297"/>
      <c r="P99" s="296"/>
      <c r="Q99" s="298"/>
      <c r="R99" s="298"/>
      <c r="S99" s="812"/>
      <c r="T99" s="298"/>
      <c r="U99" s="296"/>
      <c r="V99" s="298"/>
      <c r="W99" s="298"/>
      <c r="X99" s="812"/>
      <c r="Y99" s="298"/>
      <c r="Z99" s="295"/>
      <c r="AA99" s="295"/>
      <c r="AB99" s="296"/>
      <c r="AC99" s="298"/>
      <c r="AD99" s="296"/>
      <c r="AE99" s="298"/>
      <c r="AF99" s="297"/>
      <c r="AG99" s="296"/>
      <c r="AH99" s="298"/>
      <c r="AI99" s="298"/>
      <c r="AJ99" s="332"/>
      <c r="AK99" s="298"/>
      <c r="AL99" s="332"/>
      <c r="AM99" s="332"/>
      <c r="AN99" s="298"/>
      <c r="AO99" s="296"/>
      <c r="AP99" s="299">
        <f t="shared" si="6"/>
        <v>0</v>
      </c>
      <c r="AQ99" s="1358"/>
      <c r="AR99" s="1361"/>
      <c r="AS99" s="1150"/>
      <c r="AT99" s="1039"/>
    </row>
    <row r="100" spans="2:46" ht="69" customHeight="1" x14ac:dyDescent="0.2">
      <c r="B100" s="1249">
        <v>6</v>
      </c>
      <c r="C100" s="1068"/>
      <c r="D100" s="1403" t="s">
        <v>151</v>
      </c>
      <c r="E100" s="1248" t="s">
        <v>95</v>
      </c>
      <c r="F100" s="1247">
        <v>120</v>
      </c>
      <c r="G100" s="151" t="s">
        <v>20</v>
      </c>
      <c r="H100" s="555"/>
      <c r="I100" s="154"/>
      <c r="J100" s="915"/>
      <c r="K100" s="220">
        <v>102</v>
      </c>
      <c r="L100" s="220">
        <v>100</v>
      </c>
      <c r="M100" s="220">
        <v>98</v>
      </c>
      <c r="N100" s="915">
        <v>77</v>
      </c>
      <c r="O100" s="264">
        <v>58</v>
      </c>
      <c r="P100" s="154">
        <v>53</v>
      </c>
      <c r="Q100" s="220">
        <v>77</v>
      </c>
      <c r="R100" s="220">
        <v>18</v>
      </c>
      <c r="S100" s="915">
        <v>0</v>
      </c>
      <c r="T100" s="220">
        <v>28</v>
      </c>
      <c r="U100" s="154">
        <v>0</v>
      </c>
      <c r="V100" s="220">
        <v>23</v>
      </c>
      <c r="W100" s="220">
        <v>28</v>
      </c>
      <c r="X100" s="915">
        <v>27</v>
      </c>
      <c r="Y100" s="1108">
        <v>36</v>
      </c>
      <c r="Z100" s="155">
        <v>62</v>
      </c>
      <c r="AA100" s="155">
        <v>52</v>
      </c>
      <c r="AB100" s="1109">
        <v>56</v>
      </c>
      <c r="AC100" s="220">
        <v>63</v>
      </c>
      <c r="AD100" s="154"/>
      <c r="AE100" s="220"/>
      <c r="AF100" s="264"/>
      <c r="AG100" s="154"/>
      <c r="AH100" s="220"/>
      <c r="AI100" s="220"/>
      <c r="AJ100" s="1110"/>
      <c r="AK100" s="220"/>
      <c r="AL100" s="1110"/>
      <c r="AM100" s="1110"/>
      <c r="AN100" s="220"/>
      <c r="AO100" s="156"/>
      <c r="AP100" s="158">
        <f t="shared" si="6"/>
        <v>958</v>
      </c>
      <c r="AQ100" s="1358">
        <f>SUBTOTAL(9, H100:AF100)</f>
        <v>958</v>
      </c>
      <c r="AR100" s="1359"/>
      <c r="AS100" s="1150"/>
      <c r="AT100" s="1039"/>
    </row>
    <row r="101" spans="2:46" ht="69" customHeight="1" x14ac:dyDescent="0.2">
      <c r="B101" s="1193"/>
      <c r="C101" s="1067"/>
      <c r="D101" s="1401"/>
      <c r="E101" s="1208"/>
      <c r="F101" s="1200"/>
      <c r="G101" s="109" t="s">
        <v>23</v>
      </c>
      <c r="H101" s="382"/>
      <c r="I101" s="203"/>
      <c r="J101" s="803">
        <v>102</v>
      </c>
      <c r="K101" s="203">
        <v>100</v>
      </c>
      <c r="L101" s="203">
        <v>98</v>
      </c>
      <c r="M101" s="203">
        <v>77</v>
      </c>
      <c r="N101" s="803">
        <v>58</v>
      </c>
      <c r="O101" s="248">
        <v>53</v>
      </c>
      <c r="P101" s="94">
        <v>77</v>
      </c>
      <c r="Q101" s="203">
        <v>18</v>
      </c>
      <c r="R101" s="203">
        <v>0</v>
      </c>
      <c r="S101" s="803">
        <v>28</v>
      </c>
      <c r="T101" s="203">
        <v>0</v>
      </c>
      <c r="U101" s="94">
        <v>23</v>
      </c>
      <c r="V101" s="203">
        <v>28</v>
      </c>
      <c r="W101" s="203">
        <v>27</v>
      </c>
      <c r="X101" s="803">
        <v>36</v>
      </c>
      <c r="Y101" s="203">
        <v>62</v>
      </c>
      <c r="Z101" s="93">
        <v>52</v>
      </c>
      <c r="AA101" s="93">
        <v>56</v>
      </c>
      <c r="AB101" s="94">
        <v>63</v>
      </c>
      <c r="AC101" s="203"/>
      <c r="AD101" s="94"/>
      <c r="AE101" s="203"/>
      <c r="AF101" s="248"/>
      <c r="AG101" s="94"/>
      <c r="AH101" s="203"/>
      <c r="AI101" s="203"/>
      <c r="AJ101" s="325"/>
      <c r="AK101" s="203"/>
      <c r="AL101" s="325"/>
      <c r="AM101" s="325"/>
      <c r="AN101" s="203"/>
      <c r="AO101" s="56"/>
      <c r="AP101" s="57">
        <f t="shared" si="6"/>
        <v>958</v>
      </c>
      <c r="AQ101" s="1360"/>
      <c r="AR101" s="1343">
        <f>SUBTOTAL(9,H101:AF101)</f>
        <v>958</v>
      </c>
      <c r="AS101" s="1150"/>
      <c r="AT101" s="1039"/>
    </row>
    <row r="102" spans="2:46" ht="69" customHeight="1" thickBot="1" x14ac:dyDescent="0.25">
      <c r="B102" s="1193"/>
      <c r="C102" s="1067"/>
      <c r="D102" s="1406"/>
      <c r="E102" s="1204"/>
      <c r="F102" s="1192"/>
      <c r="G102" s="289" t="s">
        <v>137</v>
      </c>
      <c r="H102" s="551"/>
      <c r="I102" s="296">
        <v>102</v>
      </c>
      <c r="J102" s="812">
        <v>100</v>
      </c>
      <c r="K102" s="298">
        <v>98</v>
      </c>
      <c r="L102" s="298">
        <v>77</v>
      </c>
      <c r="M102" s="298">
        <v>58</v>
      </c>
      <c r="N102" s="812">
        <v>53</v>
      </c>
      <c r="O102" s="297">
        <v>77</v>
      </c>
      <c r="P102" s="296">
        <v>18</v>
      </c>
      <c r="Q102" s="298">
        <v>0</v>
      </c>
      <c r="R102" s="298">
        <v>28</v>
      </c>
      <c r="S102" s="812">
        <v>0</v>
      </c>
      <c r="T102" s="298">
        <v>23</v>
      </c>
      <c r="U102" s="296">
        <v>28</v>
      </c>
      <c r="V102" s="298">
        <v>27</v>
      </c>
      <c r="W102" s="298">
        <v>36</v>
      </c>
      <c r="X102" s="812">
        <v>62</v>
      </c>
      <c r="Y102" s="298">
        <v>52</v>
      </c>
      <c r="Z102" s="295">
        <v>56</v>
      </c>
      <c r="AA102" s="295">
        <v>63</v>
      </c>
      <c r="AB102" s="296"/>
      <c r="AC102" s="298"/>
      <c r="AD102" s="296"/>
      <c r="AE102" s="298"/>
      <c r="AF102" s="297"/>
      <c r="AG102" s="296"/>
      <c r="AH102" s="298"/>
      <c r="AI102" s="298"/>
      <c r="AJ102" s="332"/>
      <c r="AK102" s="298"/>
      <c r="AL102" s="332"/>
      <c r="AM102" s="332"/>
      <c r="AN102" s="298"/>
      <c r="AO102" s="296"/>
      <c r="AP102" s="299">
        <f t="shared" si="6"/>
        <v>958</v>
      </c>
      <c r="AQ102" s="1361"/>
      <c r="AR102" s="1361"/>
      <c r="AS102" s="1150"/>
      <c r="AT102" s="1039"/>
    </row>
    <row r="103" spans="2:46" s="36" customFormat="1" ht="60" hidden="1" customHeight="1" thickTop="1" x14ac:dyDescent="0.25">
      <c r="B103" s="1193"/>
      <c r="C103" s="1165" t="s">
        <v>100</v>
      </c>
      <c r="D103" s="1142" t="s">
        <v>101</v>
      </c>
      <c r="E103" s="1222" t="s">
        <v>41</v>
      </c>
      <c r="F103" s="1192">
        <v>140</v>
      </c>
      <c r="G103" s="49" t="s">
        <v>20</v>
      </c>
      <c r="H103" s="554"/>
      <c r="I103" s="149"/>
      <c r="J103" s="820"/>
      <c r="K103" s="194"/>
      <c r="L103" s="194"/>
      <c r="M103" s="194"/>
      <c r="N103" s="795"/>
      <c r="O103" s="240"/>
      <c r="P103" s="50"/>
      <c r="Q103" s="194"/>
      <c r="R103" s="194"/>
      <c r="S103" s="795"/>
      <c r="T103" s="197"/>
      <c r="U103" s="59"/>
      <c r="V103" s="194"/>
      <c r="W103" s="194"/>
      <c r="X103" s="795"/>
      <c r="Y103" s="194"/>
      <c r="Z103" s="51"/>
      <c r="AA103" s="51"/>
      <c r="AB103" s="50"/>
      <c r="AC103" s="194"/>
      <c r="AD103" s="868"/>
      <c r="AE103" s="194"/>
      <c r="AF103" s="240"/>
      <c r="AG103" s="50"/>
      <c r="AH103" s="194"/>
      <c r="AI103" s="194"/>
      <c r="AJ103" s="348"/>
      <c r="AK103" s="655"/>
      <c r="AL103" s="364"/>
      <c r="AM103" s="348"/>
      <c r="AN103" s="219"/>
      <c r="AO103" s="161"/>
      <c r="AP103" s="61">
        <f t="shared" si="6"/>
        <v>0</v>
      </c>
      <c r="AQ103" s="1361"/>
      <c r="AR103" s="1361"/>
      <c r="AS103" s="1150"/>
      <c r="AT103" s="103"/>
    </row>
    <row r="104" spans="2:46" s="36" customFormat="1" ht="60" hidden="1" customHeight="1" x14ac:dyDescent="0.25">
      <c r="B104" s="1193"/>
      <c r="C104" s="1177"/>
      <c r="D104" s="1190"/>
      <c r="E104" s="1223"/>
      <c r="F104" s="1200"/>
      <c r="G104" s="109" t="s">
        <v>23</v>
      </c>
      <c r="H104" s="366"/>
      <c r="I104" s="94"/>
      <c r="J104" s="803"/>
      <c r="K104" s="203"/>
      <c r="L104" s="203"/>
      <c r="M104" s="203"/>
      <c r="N104" s="803"/>
      <c r="O104" s="248"/>
      <c r="P104" s="94"/>
      <c r="Q104" s="203"/>
      <c r="R104" s="203"/>
      <c r="S104" s="803"/>
      <c r="T104" s="203"/>
      <c r="U104" s="94"/>
      <c r="V104" s="203"/>
      <c r="W104" s="203"/>
      <c r="X104" s="803"/>
      <c r="Y104" s="203"/>
      <c r="Z104" s="93"/>
      <c r="AA104" s="93"/>
      <c r="AB104" s="94"/>
      <c r="AC104" s="203"/>
      <c r="AD104" s="94"/>
      <c r="AE104" s="203"/>
      <c r="AF104" s="248"/>
      <c r="AG104" s="94"/>
      <c r="AH104" s="203"/>
      <c r="AI104" s="203"/>
      <c r="AJ104" s="325"/>
      <c r="AK104" s="203"/>
      <c r="AL104" s="325"/>
      <c r="AM104" s="325"/>
      <c r="AN104" s="203"/>
      <c r="AO104" s="56"/>
      <c r="AP104" s="57">
        <f t="shared" si="6"/>
        <v>0</v>
      </c>
      <c r="AQ104" s="1361"/>
      <c r="AR104" s="1361"/>
      <c r="AS104" s="1150"/>
      <c r="AT104" s="103"/>
    </row>
    <row r="105" spans="2:46" ht="60" hidden="1" customHeight="1" thickBot="1" x14ac:dyDescent="0.25">
      <c r="B105" s="1256"/>
      <c r="C105" s="1228"/>
      <c r="D105" s="1257"/>
      <c r="E105" s="1231"/>
      <c r="F105" s="1258"/>
      <c r="G105" s="283" t="s">
        <v>137</v>
      </c>
      <c r="H105" s="556"/>
      <c r="I105" s="302"/>
      <c r="J105" s="826"/>
      <c r="K105" s="304"/>
      <c r="L105" s="304"/>
      <c r="M105" s="304"/>
      <c r="N105" s="826"/>
      <c r="O105" s="303"/>
      <c r="P105" s="302"/>
      <c r="Q105" s="304"/>
      <c r="R105" s="304"/>
      <c r="S105" s="826"/>
      <c r="T105" s="304"/>
      <c r="U105" s="302"/>
      <c r="V105" s="304"/>
      <c r="W105" s="304"/>
      <c r="X105" s="826"/>
      <c r="Y105" s="304"/>
      <c r="Z105" s="301"/>
      <c r="AA105" s="301"/>
      <c r="AB105" s="302"/>
      <c r="AC105" s="304"/>
      <c r="AD105" s="302"/>
      <c r="AE105" s="304"/>
      <c r="AF105" s="303"/>
      <c r="AG105" s="302"/>
      <c r="AH105" s="304"/>
      <c r="AI105" s="304"/>
      <c r="AJ105" s="340"/>
      <c r="AK105" s="304"/>
      <c r="AL105" s="340"/>
      <c r="AM105" s="340"/>
      <c r="AN105" s="304"/>
      <c r="AO105" s="302"/>
      <c r="AP105" s="305">
        <f t="shared" si="6"/>
        <v>0</v>
      </c>
      <c r="AQ105" s="1361"/>
      <c r="AR105" s="1361"/>
      <c r="AS105" s="1150"/>
      <c r="AT105" s="1039"/>
    </row>
    <row r="106" spans="2:46" s="36" customFormat="1" ht="60" hidden="1" customHeight="1" x14ac:dyDescent="0.25">
      <c r="B106" s="1253">
        <v>10</v>
      </c>
      <c r="C106" s="1177" t="s">
        <v>102</v>
      </c>
      <c r="D106" s="1187" t="s">
        <v>103</v>
      </c>
      <c r="E106" s="1235" t="s">
        <v>19</v>
      </c>
      <c r="F106" s="1189">
        <v>200</v>
      </c>
      <c r="G106" s="67" t="s">
        <v>20</v>
      </c>
      <c r="H106" s="545"/>
      <c r="I106" s="82"/>
      <c r="J106" s="800"/>
      <c r="K106" s="200"/>
      <c r="L106" s="200"/>
      <c r="M106" s="200"/>
      <c r="N106" s="800"/>
      <c r="O106" s="251"/>
      <c r="P106" s="187"/>
      <c r="Q106" s="200"/>
      <c r="R106" s="205"/>
      <c r="S106" s="806"/>
      <c r="T106" s="205"/>
      <c r="U106" s="187"/>
      <c r="V106" s="205"/>
      <c r="W106" s="205"/>
      <c r="X106" s="806"/>
      <c r="Y106" s="205"/>
      <c r="Z106" s="186"/>
      <c r="AA106" s="186"/>
      <c r="AB106" s="187"/>
      <c r="AC106" s="205"/>
      <c r="AD106" s="187"/>
      <c r="AE106" s="205"/>
      <c r="AF106" s="251"/>
      <c r="AG106" s="187"/>
      <c r="AH106" s="222"/>
      <c r="AI106" s="205"/>
      <c r="AJ106" s="350"/>
      <c r="AK106" s="205"/>
      <c r="AL106" s="350"/>
      <c r="AM106" s="350"/>
      <c r="AN106" s="205"/>
      <c r="AO106" s="70"/>
      <c r="AP106" s="71">
        <f t="shared" si="6"/>
        <v>0</v>
      </c>
      <c r="AQ106" s="1361"/>
      <c r="AR106" s="1361"/>
      <c r="AS106" s="1150"/>
      <c r="AT106" s="103"/>
    </row>
    <row r="107" spans="2:46" ht="60" hidden="1" customHeight="1" thickBot="1" x14ac:dyDescent="0.25">
      <c r="B107" s="1254"/>
      <c r="C107" s="1166"/>
      <c r="D107" s="1255"/>
      <c r="E107" s="1223"/>
      <c r="F107" s="1192"/>
      <c r="G107" s="109" t="s">
        <v>23</v>
      </c>
      <c r="H107" s="366"/>
      <c r="I107" s="94"/>
      <c r="J107" s="803"/>
      <c r="K107" s="203"/>
      <c r="L107" s="203"/>
      <c r="M107" s="203"/>
      <c r="N107" s="803"/>
      <c r="O107" s="248"/>
      <c r="P107" s="94"/>
      <c r="Q107" s="203"/>
      <c r="R107" s="203"/>
      <c r="S107" s="803"/>
      <c r="T107" s="203"/>
      <c r="U107" s="94"/>
      <c r="V107" s="203"/>
      <c r="W107" s="203"/>
      <c r="X107" s="848"/>
      <c r="Y107" s="203"/>
      <c r="Z107" s="93"/>
      <c r="AA107" s="93"/>
      <c r="AB107" s="94"/>
      <c r="AC107" s="203"/>
      <c r="AD107" s="94"/>
      <c r="AE107" s="203"/>
      <c r="AF107" s="248"/>
      <c r="AG107" s="94"/>
      <c r="AH107" s="230"/>
      <c r="AI107" s="203"/>
      <c r="AJ107" s="325"/>
      <c r="AK107" s="203"/>
      <c r="AL107" s="325"/>
      <c r="AM107" s="325"/>
      <c r="AN107" s="203"/>
      <c r="AO107" s="56"/>
      <c r="AP107" s="57">
        <f t="shared" si="6"/>
        <v>0</v>
      </c>
      <c r="AQ107" s="1361"/>
      <c r="AR107" s="1361"/>
      <c r="AS107" s="1150"/>
      <c r="AT107" s="1039"/>
    </row>
    <row r="108" spans="2:46" s="36" customFormat="1" ht="60" hidden="1" customHeight="1" thickTop="1" x14ac:dyDescent="0.25">
      <c r="B108" s="1214">
        <v>9</v>
      </c>
      <c r="C108" s="1173" t="s">
        <v>102</v>
      </c>
      <c r="D108" s="1167" t="s">
        <v>133</v>
      </c>
      <c r="E108" s="1229" t="s">
        <v>19</v>
      </c>
      <c r="F108" s="1170">
        <v>200</v>
      </c>
      <c r="G108" s="38" t="s">
        <v>20</v>
      </c>
      <c r="H108" s="587"/>
      <c r="I108" s="933"/>
      <c r="J108" s="917"/>
      <c r="K108" s="231"/>
      <c r="L108" s="231"/>
      <c r="M108" s="231"/>
      <c r="N108" s="850"/>
      <c r="O108" s="265"/>
      <c r="P108" s="1060"/>
      <c r="Q108" s="231"/>
      <c r="R108" s="231"/>
      <c r="S108" s="850"/>
      <c r="T108" s="231"/>
      <c r="U108" s="1060"/>
      <c r="V108" s="231"/>
      <c r="W108" s="231"/>
      <c r="X108" s="850"/>
      <c r="Y108" s="192"/>
      <c r="Z108" s="162"/>
      <c r="AA108" s="162"/>
      <c r="AB108" s="39"/>
      <c r="AC108" s="1092"/>
      <c r="AD108" s="39"/>
      <c r="AE108" s="192"/>
      <c r="AF108" s="238"/>
      <c r="AG108" s="39"/>
      <c r="AH108" s="192"/>
      <c r="AI108" s="192"/>
      <c r="AJ108" s="347"/>
      <c r="AK108" s="192"/>
      <c r="AL108" s="347"/>
      <c r="AM108" s="347"/>
      <c r="AN108" s="192"/>
      <c r="AO108" s="39">
        <v>0</v>
      </c>
      <c r="AP108" s="41">
        <f t="shared" si="6"/>
        <v>0</v>
      </c>
      <c r="AQ108" s="1361"/>
      <c r="AR108" s="1361"/>
      <c r="AS108" s="1150"/>
      <c r="AT108" s="103"/>
    </row>
    <row r="109" spans="2:46" ht="60" hidden="1" customHeight="1" thickBot="1" x14ac:dyDescent="0.25">
      <c r="B109" s="1206"/>
      <c r="C109" s="1174"/>
      <c r="D109" s="1179"/>
      <c r="E109" s="1224"/>
      <c r="F109" s="1172"/>
      <c r="G109" s="92" t="s">
        <v>23</v>
      </c>
      <c r="H109" s="365"/>
      <c r="I109" s="78"/>
      <c r="J109" s="799"/>
      <c r="K109" s="199"/>
      <c r="L109" s="199"/>
      <c r="M109" s="199"/>
      <c r="N109" s="799"/>
      <c r="O109" s="244"/>
      <c r="P109" s="78"/>
      <c r="Q109" s="199"/>
      <c r="R109" s="199"/>
      <c r="S109" s="799"/>
      <c r="T109" s="235"/>
      <c r="U109" s="1063"/>
      <c r="V109" s="235"/>
      <c r="W109" s="199"/>
      <c r="X109" s="799"/>
      <c r="Y109" s="199"/>
      <c r="Z109" s="77"/>
      <c r="AA109" s="77"/>
      <c r="AB109" s="78"/>
      <c r="AC109" s="199"/>
      <c r="AD109" s="78"/>
      <c r="AE109" s="199"/>
      <c r="AF109" s="244"/>
      <c r="AG109" s="78"/>
      <c r="AH109" s="235"/>
      <c r="AI109" s="199"/>
      <c r="AJ109" s="321"/>
      <c r="AK109" s="199"/>
      <c r="AL109" s="321"/>
      <c r="AM109" s="321"/>
      <c r="AN109" s="199"/>
      <c r="AO109" s="63"/>
      <c r="AP109" s="79">
        <f t="shared" si="6"/>
        <v>0</v>
      </c>
      <c r="AQ109" s="1361"/>
      <c r="AR109" s="1361"/>
      <c r="AS109" s="1150"/>
      <c r="AT109" s="1039"/>
    </row>
    <row r="110" spans="2:46" ht="60" hidden="1" customHeight="1" thickTop="1" x14ac:dyDescent="0.25">
      <c r="B110" s="1214">
        <v>9</v>
      </c>
      <c r="C110" s="1041"/>
      <c r="D110" s="1259" t="s">
        <v>131</v>
      </c>
      <c r="E110" s="1239" t="s">
        <v>38</v>
      </c>
      <c r="F110" s="1217">
        <v>160</v>
      </c>
      <c r="G110" s="188" t="s">
        <v>20</v>
      </c>
      <c r="H110" s="588"/>
      <c r="I110" s="934"/>
      <c r="J110" s="918"/>
      <c r="K110" s="908"/>
      <c r="L110" s="315"/>
      <c r="M110" s="315"/>
      <c r="N110" s="827"/>
      <c r="O110" s="307"/>
      <c r="P110" s="672"/>
      <c r="Q110" s="315"/>
      <c r="R110" s="315"/>
      <c r="S110" s="827"/>
      <c r="T110" s="315"/>
      <c r="U110" s="672"/>
      <c r="V110" s="315"/>
      <c r="W110" s="315"/>
      <c r="X110" s="827"/>
      <c r="Y110" s="315"/>
      <c r="Z110" s="308"/>
      <c r="AA110" s="308"/>
      <c r="AB110" s="672"/>
      <c r="AC110" s="315"/>
      <c r="AD110" s="672"/>
      <c r="AE110" s="315"/>
      <c r="AF110" s="307"/>
      <c r="AG110" s="672"/>
      <c r="AH110" s="315"/>
      <c r="AI110" s="221"/>
      <c r="AJ110" s="341"/>
      <c r="AK110" s="221"/>
      <c r="AL110" s="341"/>
      <c r="AM110" s="341"/>
      <c r="AN110" s="221"/>
      <c r="AO110" s="189"/>
      <c r="AP110" s="190">
        <f t="shared" si="6"/>
        <v>0</v>
      </c>
      <c r="AQ110" s="1361"/>
      <c r="AR110" s="1361"/>
      <c r="AS110" s="1150"/>
      <c r="AT110" s="1039"/>
    </row>
    <row r="111" spans="2:46" ht="60" hidden="1" customHeight="1" x14ac:dyDescent="0.25">
      <c r="B111" s="1193"/>
      <c r="C111" s="1043"/>
      <c r="D111" s="1260"/>
      <c r="E111" s="1208"/>
      <c r="F111" s="1200"/>
      <c r="G111" s="109" t="s">
        <v>23</v>
      </c>
      <c r="H111" s="366"/>
      <c r="I111" s="94"/>
      <c r="J111" s="803"/>
      <c r="K111" s="203"/>
      <c r="L111" s="203"/>
      <c r="M111" s="203"/>
      <c r="N111" s="803"/>
      <c r="O111" s="248"/>
      <c r="P111" s="94"/>
      <c r="Q111" s="203"/>
      <c r="R111" s="203"/>
      <c r="S111" s="803"/>
      <c r="T111" s="203"/>
      <c r="U111" s="94"/>
      <c r="V111" s="203"/>
      <c r="W111" s="203"/>
      <c r="X111" s="803"/>
      <c r="Y111" s="196"/>
      <c r="Z111" s="93"/>
      <c r="AA111" s="93"/>
      <c r="AB111" s="56"/>
      <c r="AC111" s="203"/>
      <c r="AD111" s="94"/>
      <c r="AE111" s="203"/>
      <c r="AF111" s="248"/>
      <c r="AG111" s="94"/>
      <c r="AH111" s="203"/>
      <c r="AI111" s="203"/>
      <c r="AJ111" s="325"/>
      <c r="AK111" s="203"/>
      <c r="AL111" s="325"/>
      <c r="AM111" s="325"/>
      <c r="AN111" s="203"/>
      <c r="AO111" s="56"/>
      <c r="AP111" s="57">
        <f t="shared" si="6"/>
        <v>0</v>
      </c>
      <c r="AQ111" s="1361"/>
      <c r="AR111" s="1361"/>
      <c r="AS111" s="1150"/>
      <c r="AT111" s="1039"/>
    </row>
    <row r="112" spans="2:46" ht="60" hidden="1" customHeight="1" thickBot="1" x14ac:dyDescent="0.25">
      <c r="B112" s="1206"/>
      <c r="C112" s="1042"/>
      <c r="D112" s="1261"/>
      <c r="E112" s="1213"/>
      <c r="F112" s="1209"/>
      <c r="G112" s="283" t="s">
        <v>137</v>
      </c>
      <c r="H112" s="548"/>
      <c r="I112" s="285"/>
      <c r="J112" s="805"/>
      <c r="K112" s="287"/>
      <c r="L112" s="287"/>
      <c r="M112" s="287"/>
      <c r="N112" s="805"/>
      <c r="O112" s="286"/>
      <c r="P112" s="285"/>
      <c r="Q112" s="287"/>
      <c r="R112" s="287"/>
      <c r="S112" s="805"/>
      <c r="T112" s="287"/>
      <c r="U112" s="285"/>
      <c r="V112" s="287"/>
      <c r="W112" s="287"/>
      <c r="X112" s="805"/>
      <c r="Y112" s="287"/>
      <c r="Z112" s="284"/>
      <c r="AA112" s="284"/>
      <c r="AB112" s="285"/>
      <c r="AC112" s="287"/>
      <c r="AD112" s="285"/>
      <c r="AE112" s="287"/>
      <c r="AF112" s="286"/>
      <c r="AG112" s="285"/>
      <c r="AH112" s="287"/>
      <c r="AI112" s="287"/>
      <c r="AJ112" s="327"/>
      <c r="AK112" s="287"/>
      <c r="AL112" s="327"/>
      <c r="AM112" s="327"/>
      <c r="AN112" s="287"/>
      <c r="AO112" s="285"/>
      <c r="AP112" s="288">
        <f t="shared" si="6"/>
        <v>0</v>
      </c>
      <c r="AQ112" s="1361"/>
      <c r="AR112" s="1361"/>
      <c r="AS112" s="1150"/>
      <c r="AT112" s="1039"/>
    </row>
    <row r="113" spans="2:46" ht="60" hidden="1" customHeight="1" thickTop="1" x14ac:dyDescent="0.25">
      <c r="B113" s="1214">
        <v>7</v>
      </c>
      <c r="C113" s="1041"/>
      <c r="D113" s="1259" t="s">
        <v>153</v>
      </c>
      <c r="E113" s="1239" t="s">
        <v>38</v>
      </c>
      <c r="F113" s="1217">
        <v>160</v>
      </c>
      <c r="G113" s="188" t="s">
        <v>20</v>
      </c>
      <c r="H113" s="588"/>
      <c r="I113" s="934"/>
      <c r="J113" s="918"/>
      <c r="K113" s="908"/>
      <c r="L113" s="315"/>
      <c r="M113" s="315"/>
      <c r="N113" s="827"/>
      <c r="O113" s="307"/>
      <c r="P113" s="672"/>
      <c r="Q113" s="315"/>
      <c r="R113" s="315"/>
      <c r="S113" s="827"/>
      <c r="T113" s="315"/>
      <c r="U113" s="672"/>
      <c r="V113" s="315"/>
      <c r="W113" s="315"/>
      <c r="X113" s="827"/>
      <c r="Y113" s="315"/>
      <c r="Z113" s="308"/>
      <c r="AA113" s="308"/>
      <c r="AB113" s="672"/>
      <c r="AC113" s="315"/>
      <c r="AD113" s="672"/>
      <c r="AE113" s="315"/>
      <c r="AF113" s="307"/>
      <c r="AG113" s="672"/>
      <c r="AH113" s="315"/>
      <c r="AI113" s="315"/>
      <c r="AJ113" s="669"/>
      <c r="AK113" s="221"/>
      <c r="AL113" s="341"/>
      <c r="AM113" s="341"/>
      <c r="AN113" s="221"/>
      <c r="AO113" s="189"/>
      <c r="AP113" s="190">
        <f t="shared" si="6"/>
        <v>0</v>
      </c>
      <c r="AQ113" s="1361"/>
      <c r="AR113" s="1361"/>
      <c r="AS113" s="1150"/>
      <c r="AT113" s="1039"/>
    </row>
    <row r="114" spans="2:46" ht="60" hidden="1" customHeight="1" x14ac:dyDescent="0.25">
      <c r="B114" s="1193"/>
      <c r="C114" s="1043"/>
      <c r="D114" s="1260"/>
      <c r="E114" s="1208"/>
      <c r="F114" s="1200"/>
      <c r="G114" s="109" t="s">
        <v>23</v>
      </c>
      <c r="H114" s="366"/>
      <c r="I114" s="94"/>
      <c r="J114" s="803"/>
      <c r="K114" s="203"/>
      <c r="L114" s="203"/>
      <c r="M114" s="203"/>
      <c r="N114" s="803"/>
      <c r="O114" s="248"/>
      <c r="P114" s="94"/>
      <c r="Q114" s="203"/>
      <c r="R114" s="203"/>
      <c r="S114" s="803"/>
      <c r="T114" s="203"/>
      <c r="U114" s="94"/>
      <c r="V114" s="203"/>
      <c r="W114" s="203"/>
      <c r="X114" s="803"/>
      <c r="Y114" s="196"/>
      <c r="Z114" s="93"/>
      <c r="AA114" s="93"/>
      <c r="AB114" s="56"/>
      <c r="AC114" s="203"/>
      <c r="AD114" s="94"/>
      <c r="AE114" s="203"/>
      <c r="AF114" s="248"/>
      <c r="AG114" s="94"/>
      <c r="AH114" s="203"/>
      <c r="AI114" s="203"/>
      <c r="AJ114" s="325"/>
      <c r="AK114" s="203"/>
      <c r="AL114" s="325"/>
      <c r="AM114" s="325"/>
      <c r="AN114" s="203"/>
      <c r="AO114" s="56"/>
      <c r="AP114" s="57">
        <f t="shared" si="6"/>
        <v>0</v>
      </c>
      <c r="AQ114" s="1361"/>
      <c r="AR114" s="1361"/>
      <c r="AS114" s="1150"/>
      <c r="AT114" s="1039"/>
    </row>
    <row r="115" spans="2:46" ht="60" hidden="1" customHeight="1" thickBot="1" x14ac:dyDescent="0.25">
      <c r="B115" s="1193"/>
      <c r="C115" s="1067"/>
      <c r="D115" s="1261"/>
      <c r="E115" s="1208"/>
      <c r="F115" s="1200"/>
      <c r="G115" s="289" t="s">
        <v>137</v>
      </c>
      <c r="H115" s="551"/>
      <c r="I115" s="296"/>
      <c r="J115" s="812"/>
      <c r="K115" s="298"/>
      <c r="L115" s="298"/>
      <c r="M115" s="298"/>
      <c r="N115" s="812"/>
      <c r="O115" s="297"/>
      <c r="P115" s="296"/>
      <c r="Q115" s="298"/>
      <c r="R115" s="298"/>
      <c r="S115" s="812"/>
      <c r="T115" s="298"/>
      <c r="U115" s="296"/>
      <c r="V115" s="298"/>
      <c r="W115" s="298"/>
      <c r="X115" s="812"/>
      <c r="Y115" s="298"/>
      <c r="Z115" s="295"/>
      <c r="AA115" s="295"/>
      <c r="AB115" s="296"/>
      <c r="AC115" s="298"/>
      <c r="AD115" s="296"/>
      <c r="AE115" s="298"/>
      <c r="AF115" s="297"/>
      <c r="AG115" s="296"/>
      <c r="AH115" s="298"/>
      <c r="AI115" s="298"/>
      <c r="AJ115" s="332"/>
      <c r="AK115" s="298"/>
      <c r="AL115" s="332"/>
      <c r="AM115" s="332"/>
      <c r="AN115" s="298"/>
      <c r="AO115" s="296"/>
      <c r="AP115" s="299">
        <f t="shared" si="6"/>
        <v>0</v>
      </c>
      <c r="AQ115" s="1361"/>
      <c r="AR115" s="1361"/>
      <c r="AS115" s="1150"/>
      <c r="AT115" s="1039"/>
    </row>
    <row r="116" spans="2:46" s="1106" customFormat="1" ht="60" hidden="1" customHeight="1" thickTop="1" x14ac:dyDescent="0.25">
      <c r="B116" s="1249">
        <v>8</v>
      </c>
      <c r="C116" s="1177" t="s">
        <v>102</v>
      </c>
      <c r="D116" s="1167" t="s">
        <v>152</v>
      </c>
      <c r="E116" s="1248" t="s">
        <v>38</v>
      </c>
      <c r="F116" s="1247">
        <v>160</v>
      </c>
      <c r="G116" s="151" t="s">
        <v>20</v>
      </c>
      <c r="H116" s="1094"/>
      <c r="I116" s="1095"/>
      <c r="J116" s="1096"/>
      <c r="K116" s="277"/>
      <c r="L116" s="1097"/>
      <c r="M116" s="1097"/>
      <c r="N116" s="1114"/>
      <c r="O116" s="1113"/>
      <c r="P116" s="1098"/>
      <c r="Q116" s="1097"/>
      <c r="R116" s="1097"/>
      <c r="S116" s="1114"/>
      <c r="T116" s="1097"/>
      <c r="U116" s="1099"/>
      <c r="V116" s="277"/>
      <c r="W116" s="277"/>
      <c r="X116" s="1096"/>
      <c r="Y116" s="277"/>
      <c r="Z116" s="1100"/>
      <c r="AA116" s="1100"/>
      <c r="AB116" s="1099"/>
      <c r="AC116" s="1101"/>
      <c r="AD116" s="152"/>
      <c r="AE116" s="1101"/>
      <c r="AF116" s="1102"/>
      <c r="AG116" s="152"/>
      <c r="AH116" s="1103"/>
      <c r="AI116" s="1101"/>
      <c r="AJ116" s="1104"/>
      <c r="AK116" s="1103"/>
      <c r="AL116" s="1104"/>
      <c r="AM116" s="1104"/>
      <c r="AN116" s="1101"/>
      <c r="AO116" s="152">
        <v>0</v>
      </c>
      <c r="AP116" s="153">
        <f t="shared" si="6"/>
        <v>0</v>
      </c>
      <c r="AQ116" s="1361"/>
      <c r="AR116" s="1361"/>
      <c r="AS116" s="1150"/>
      <c r="AT116" s="1105"/>
    </row>
    <row r="117" spans="2:46" s="36" customFormat="1" ht="60" hidden="1" customHeight="1" x14ac:dyDescent="0.25">
      <c r="B117" s="1193"/>
      <c r="C117" s="1177"/>
      <c r="D117" s="1207"/>
      <c r="E117" s="1208"/>
      <c r="F117" s="1200"/>
      <c r="G117" s="109" t="s">
        <v>23</v>
      </c>
      <c r="H117" s="366"/>
      <c r="I117" s="56"/>
      <c r="J117" s="803"/>
      <c r="K117" s="203"/>
      <c r="L117" s="203"/>
      <c r="M117" s="203"/>
      <c r="N117" s="803"/>
      <c r="O117" s="248"/>
      <c r="P117" s="94"/>
      <c r="Q117" s="203"/>
      <c r="R117" s="203"/>
      <c r="S117" s="803"/>
      <c r="T117" s="203"/>
      <c r="U117" s="94"/>
      <c r="V117" s="203"/>
      <c r="W117" s="203"/>
      <c r="X117" s="803"/>
      <c r="Y117" s="203"/>
      <c r="Z117" s="93"/>
      <c r="AA117" s="93"/>
      <c r="AB117" s="94"/>
      <c r="AC117" s="203"/>
      <c r="AD117" s="94"/>
      <c r="AE117" s="203"/>
      <c r="AF117" s="248"/>
      <c r="AG117" s="94"/>
      <c r="AH117" s="203"/>
      <c r="AI117" s="230"/>
      <c r="AJ117" s="325"/>
      <c r="AK117" s="203"/>
      <c r="AL117" s="325"/>
      <c r="AM117" s="325"/>
      <c r="AN117" s="203"/>
      <c r="AO117" s="56"/>
      <c r="AP117" s="57">
        <f t="shared" si="6"/>
        <v>0</v>
      </c>
      <c r="AQ117" s="1361"/>
      <c r="AR117" s="1361"/>
      <c r="AS117" s="1150"/>
      <c r="AT117" s="103"/>
    </row>
    <row r="118" spans="2:46" ht="60" hidden="1" customHeight="1" thickBot="1" x14ac:dyDescent="0.25">
      <c r="B118" s="1206"/>
      <c r="C118" s="1174"/>
      <c r="D118" s="1179"/>
      <c r="E118" s="1331"/>
      <c r="F118" s="1232"/>
      <c r="G118" s="283" t="s">
        <v>137</v>
      </c>
      <c r="H118" s="551"/>
      <c r="I118" s="285"/>
      <c r="J118" s="805"/>
      <c r="K118" s="287"/>
      <c r="L118" s="287"/>
      <c r="M118" s="287"/>
      <c r="N118" s="805"/>
      <c r="O118" s="286"/>
      <c r="P118" s="285"/>
      <c r="Q118" s="287"/>
      <c r="R118" s="287"/>
      <c r="S118" s="805"/>
      <c r="T118" s="287"/>
      <c r="U118" s="285"/>
      <c r="V118" s="287"/>
      <c r="W118" s="287"/>
      <c r="X118" s="805"/>
      <c r="Y118" s="287"/>
      <c r="Z118" s="284"/>
      <c r="AA118" s="284"/>
      <c r="AB118" s="285"/>
      <c r="AC118" s="287"/>
      <c r="AD118" s="285"/>
      <c r="AE118" s="287"/>
      <c r="AF118" s="286"/>
      <c r="AG118" s="285"/>
      <c r="AH118" s="287"/>
      <c r="AI118" s="287"/>
      <c r="AJ118" s="327"/>
      <c r="AK118" s="287"/>
      <c r="AL118" s="327"/>
      <c r="AM118" s="327"/>
      <c r="AN118" s="287"/>
      <c r="AO118" s="285"/>
      <c r="AP118" s="288">
        <f t="shared" si="6"/>
        <v>0</v>
      </c>
      <c r="AQ118" s="1361"/>
      <c r="AR118" s="1361"/>
      <c r="AS118" s="1150"/>
      <c r="AT118" s="1039"/>
    </row>
    <row r="119" spans="2:46" s="36" customFormat="1" ht="60" hidden="1" customHeight="1" thickTop="1" x14ac:dyDescent="0.25">
      <c r="B119" s="1193">
        <v>12</v>
      </c>
      <c r="C119" s="1177" t="s">
        <v>102</v>
      </c>
      <c r="D119" s="1187" t="s">
        <v>171</v>
      </c>
      <c r="E119" s="1248" t="s">
        <v>38</v>
      </c>
      <c r="F119" s="1247">
        <v>160</v>
      </c>
      <c r="G119" s="67" t="s">
        <v>20</v>
      </c>
      <c r="H119" s="528"/>
      <c r="I119" s="935"/>
      <c r="J119" s="866"/>
      <c r="K119" s="226"/>
      <c r="L119" s="533"/>
      <c r="M119" s="533"/>
      <c r="N119" s="851"/>
      <c r="O119" s="532"/>
      <c r="P119" s="1061"/>
      <c r="Q119" s="533"/>
      <c r="R119" s="533"/>
      <c r="S119" s="851"/>
      <c r="T119" s="533"/>
      <c r="U119" s="1064"/>
      <c r="V119" s="226"/>
      <c r="W119" s="226"/>
      <c r="X119" s="866"/>
      <c r="Y119" s="226"/>
      <c r="Z119" s="705"/>
      <c r="AA119" s="705"/>
      <c r="AB119" s="1064"/>
      <c r="AC119" s="222"/>
      <c r="AD119" s="70"/>
      <c r="AE119" s="222"/>
      <c r="AF119" s="257"/>
      <c r="AG119" s="70"/>
      <c r="AH119" s="646"/>
      <c r="AI119" s="222"/>
      <c r="AJ119" s="334"/>
      <c r="AK119" s="646"/>
      <c r="AL119" s="334"/>
      <c r="AM119" s="334"/>
      <c r="AN119" s="222"/>
      <c r="AO119" s="70">
        <v>0</v>
      </c>
      <c r="AP119" s="71">
        <f t="shared" si="6"/>
        <v>0</v>
      </c>
      <c r="AQ119" s="1361"/>
      <c r="AR119" s="1361"/>
      <c r="AS119" s="1150"/>
      <c r="AT119" s="103"/>
    </row>
    <row r="120" spans="2:46" s="36" customFormat="1" ht="60" hidden="1" customHeight="1" x14ac:dyDescent="0.25">
      <c r="B120" s="1193"/>
      <c r="C120" s="1177"/>
      <c r="D120" s="1207"/>
      <c r="E120" s="1208"/>
      <c r="F120" s="1200"/>
      <c r="G120" s="109" t="s">
        <v>23</v>
      </c>
      <c r="H120" s="366"/>
      <c r="I120" s="56"/>
      <c r="J120" s="803"/>
      <c r="K120" s="203"/>
      <c r="L120" s="203"/>
      <c r="M120" s="203"/>
      <c r="N120" s="803"/>
      <c r="O120" s="248"/>
      <c r="P120" s="94"/>
      <c r="Q120" s="203"/>
      <c r="R120" s="203"/>
      <c r="S120" s="803"/>
      <c r="T120" s="203"/>
      <c r="U120" s="94"/>
      <c r="V120" s="203"/>
      <c r="W120" s="203"/>
      <c r="X120" s="803"/>
      <c r="Y120" s="203"/>
      <c r="Z120" s="93"/>
      <c r="AA120" s="93"/>
      <c r="AB120" s="94"/>
      <c r="AC120" s="203"/>
      <c r="AD120" s="94"/>
      <c r="AE120" s="203"/>
      <c r="AF120" s="248"/>
      <c r="AG120" s="94"/>
      <c r="AH120" s="203"/>
      <c r="AI120" s="230"/>
      <c r="AJ120" s="325"/>
      <c r="AK120" s="203"/>
      <c r="AL120" s="325"/>
      <c r="AM120" s="325"/>
      <c r="AN120" s="203"/>
      <c r="AO120" s="56"/>
      <c r="AP120" s="57">
        <f t="shared" si="6"/>
        <v>0</v>
      </c>
      <c r="AQ120" s="1361"/>
      <c r="AR120" s="1361"/>
      <c r="AS120" s="1150"/>
      <c r="AT120" s="103"/>
    </row>
    <row r="121" spans="2:46" ht="60" hidden="1" customHeight="1" thickBot="1" x14ac:dyDescent="0.25">
      <c r="B121" s="1193"/>
      <c r="C121" s="1177"/>
      <c r="D121" s="1255"/>
      <c r="E121" s="1204"/>
      <c r="F121" s="1192"/>
      <c r="G121" s="289" t="s">
        <v>137</v>
      </c>
      <c r="H121" s="551"/>
      <c r="I121" s="296"/>
      <c r="J121" s="812"/>
      <c r="K121" s="298"/>
      <c r="L121" s="298"/>
      <c r="M121" s="298"/>
      <c r="N121" s="812"/>
      <c r="O121" s="297"/>
      <c r="P121" s="296"/>
      <c r="Q121" s="298"/>
      <c r="R121" s="298"/>
      <c r="S121" s="812"/>
      <c r="T121" s="298"/>
      <c r="U121" s="296"/>
      <c r="V121" s="298"/>
      <c r="W121" s="298"/>
      <c r="X121" s="812"/>
      <c r="Y121" s="298"/>
      <c r="Z121" s="295"/>
      <c r="AA121" s="295"/>
      <c r="AB121" s="296"/>
      <c r="AC121" s="298"/>
      <c r="AD121" s="285"/>
      <c r="AE121" s="287"/>
      <c r="AF121" s="286"/>
      <c r="AG121" s="285"/>
      <c r="AH121" s="287"/>
      <c r="AI121" s="287"/>
      <c r="AJ121" s="327"/>
      <c r="AK121" s="287"/>
      <c r="AL121" s="327"/>
      <c r="AM121" s="327"/>
      <c r="AN121" s="287"/>
      <c r="AO121" s="285"/>
      <c r="AP121" s="299">
        <f t="shared" si="6"/>
        <v>0</v>
      </c>
      <c r="AQ121" s="1361"/>
      <c r="AR121" s="1361"/>
      <c r="AS121" s="1150"/>
      <c r="AT121" s="1039"/>
    </row>
    <row r="122" spans="2:46" s="36" customFormat="1" ht="60" customHeight="1" x14ac:dyDescent="0.2">
      <c r="B122" s="1249">
        <v>9</v>
      </c>
      <c r="C122" s="1244" t="s">
        <v>104</v>
      </c>
      <c r="D122" s="1403" t="s">
        <v>167</v>
      </c>
      <c r="E122" s="1246" t="s">
        <v>38</v>
      </c>
      <c r="F122" s="1252">
        <v>110</v>
      </c>
      <c r="G122" s="151" t="s">
        <v>20</v>
      </c>
      <c r="H122" s="1107"/>
      <c r="I122" s="156">
        <v>100</v>
      </c>
      <c r="J122" s="819">
        <v>100</v>
      </c>
      <c r="K122" s="218">
        <v>100</v>
      </c>
      <c r="L122" s="218">
        <v>100</v>
      </c>
      <c r="M122" s="218">
        <v>100</v>
      </c>
      <c r="N122" s="819">
        <v>100</v>
      </c>
      <c r="O122" s="262">
        <v>100</v>
      </c>
      <c r="P122" s="156">
        <v>100</v>
      </c>
      <c r="Q122" s="218">
        <v>100</v>
      </c>
      <c r="R122" s="218">
        <v>200</v>
      </c>
      <c r="S122" s="819">
        <v>200</v>
      </c>
      <c r="T122" s="218">
        <v>100</v>
      </c>
      <c r="U122" s="156">
        <v>100</v>
      </c>
      <c r="V122" s="218">
        <v>200</v>
      </c>
      <c r="W122" s="218">
        <v>100</v>
      </c>
      <c r="X122" s="819">
        <v>100</v>
      </c>
      <c r="Y122" s="218">
        <v>100</v>
      </c>
      <c r="Z122" s="157">
        <v>100</v>
      </c>
      <c r="AA122" s="157">
        <v>100</v>
      </c>
      <c r="AB122" s="156">
        <v>100</v>
      </c>
      <c r="AC122" s="218">
        <v>100</v>
      </c>
      <c r="AD122" s="164"/>
      <c r="AE122" s="223"/>
      <c r="AF122" s="268"/>
      <c r="AG122" s="164"/>
      <c r="AH122" s="223"/>
      <c r="AI122" s="223"/>
      <c r="AJ122" s="343"/>
      <c r="AK122" s="223"/>
      <c r="AL122" s="343"/>
      <c r="AM122" s="344"/>
      <c r="AN122" s="224"/>
      <c r="AO122" s="164">
        <v>0</v>
      </c>
      <c r="AP122" s="1111">
        <f t="shared" si="6"/>
        <v>2400</v>
      </c>
      <c r="AQ122" s="1358">
        <f>SUBTOTAL(9, H122:AF122)</f>
        <v>2400</v>
      </c>
      <c r="AR122" s="1359"/>
      <c r="AS122" s="1150"/>
      <c r="AT122" s="103"/>
    </row>
    <row r="123" spans="2:46" s="36" customFormat="1" ht="60" customHeight="1" x14ac:dyDescent="0.2">
      <c r="B123" s="1193"/>
      <c r="C123" s="1177"/>
      <c r="D123" s="1404"/>
      <c r="E123" s="1235"/>
      <c r="F123" s="1200"/>
      <c r="G123" s="109" t="s">
        <v>23</v>
      </c>
      <c r="H123" s="549">
        <v>100</v>
      </c>
      <c r="I123" s="76">
        <v>100</v>
      </c>
      <c r="J123" s="807">
        <v>100</v>
      </c>
      <c r="K123" s="206">
        <v>100</v>
      </c>
      <c r="L123" s="206">
        <v>100</v>
      </c>
      <c r="M123" s="206">
        <v>100</v>
      </c>
      <c r="N123" s="807">
        <v>100</v>
      </c>
      <c r="O123" s="252">
        <v>100</v>
      </c>
      <c r="P123" s="76">
        <v>100</v>
      </c>
      <c r="Q123" s="206">
        <v>200</v>
      </c>
      <c r="R123" s="195">
        <v>200</v>
      </c>
      <c r="S123" s="807">
        <v>100</v>
      </c>
      <c r="T123" s="206">
        <v>100</v>
      </c>
      <c r="U123" s="76">
        <v>200</v>
      </c>
      <c r="V123" s="206">
        <v>100</v>
      </c>
      <c r="W123" s="206">
        <v>100</v>
      </c>
      <c r="X123" s="807">
        <v>100</v>
      </c>
      <c r="Y123" s="206">
        <v>100</v>
      </c>
      <c r="Z123" s="110">
        <v>100</v>
      </c>
      <c r="AA123" s="110">
        <v>100</v>
      </c>
      <c r="AB123" s="76">
        <v>100</v>
      </c>
      <c r="AC123" s="206"/>
      <c r="AD123" s="76"/>
      <c r="AE123" s="195"/>
      <c r="AF123" s="239"/>
      <c r="AG123" s="44"/>
      <c r="AH123" s="206"/>
      <c r="AI123" s="206"/>
      <c r="AJ123" s="328"/>
      <c r="AK123" s="206"/>
      <c r="AL123" s="328"/>
      <c r="AM123" s="328"/>
      <c r="AN123" s="206"/>
      <c r="AO123" s="44"/>
      <c r="AP123" s="166">
        <f t="shared" si="6"/>
        <v>2400</v>
      </c>
      <c r="AQ123" s="1360"/>
      <c r="AR123" s="1343">
        <f>SUBTOTAL(9,H123:AF123)</f>
        <v>2400</v>
      </c>
      <c r="AS123" s="1150"/>
      <c r="AT123" s="103"/>
    </row>
    <row r="124" spans="2:46" ht="60" customHeight="1" x14ac:dyDescent="0.2">
      <c r="B124" s="1193"/>
      <c r="C124" s="1166"/>
      <c r="D124" s="1399"/>
      <c r="E124" s="1222"/>
      <c r="F124" s="1200"/>
      <c r="G124" s="289" t="s">
        <v>137</v>
      </c>
      <c r="H124" s="544">
        <v>100</v>
      </c>
      <c r="I124" s="291">
        <v>100</v>
      </c>
      <c r="J124" s="797">
        <v>100</v>
      </c>
      <c r="K124" s="293">
        <v>100</v>
      </c>
      <c r="L124" s="293">
        <v>100</v>
      </c>
      <c r="M124" s="293">
        <v>100</v>
      </c>
      <c r="N124" s="797">
        <v>100</v>
      </c>
      <c r="O124" s="292">
        <v>200</v>
      </c>
      <c r="P124" s="291">
        <v>200</v>
      </c>
      <c r="Q124" s="293">
        <v>100</v>
      </c>
      <c r="R124" s="293">
        <v>100</v>
      </c>
      <c r="S124" s="797">
        <v>200</v>
      </c>
      <c r="T124" s="293">
        <v>100</v>
      </c>
      <c r="U124" s="291">
        <v>100</v>
      </c>
      <c r="V124" s="293">
        <v>100</v>
      </c>
      <c r="W124" s="293">
        <v>100</v>
      </c>
      <c r="X124" s="797">
        <v>100</v>
      </c>
      <c r="Y124" s="293">
        <v>100</v>
      </c>
      <c r="Z124" s="290">
        <v>100</v>
      </c>
      <c r="AA124" s="290"/>
      <c r="AB124" s="291"/>
      <c r="AC124" s="293"/>
      <c r="AD124" s="291"/>
      <c r="AE124" s="293"/>
      <c r="AF124" s="292"/>
      <c r="AG124" s="291"/>
      <c r="AH124" s="293"/>
      <c r="AI124" s="293"/>
      <c r="AJ124" s="320"/>
      <c r="AK124" s="293"/>
      <c r="AL124" s="320"/>
      <c r="AM124" s="320"/>
      <c r="AN124" s="293"/>
      <c r="AO124" s="291"/>
      <c r="AP124" s="306">
        <f t="shared" si="6"/>
        <v>2200</v>
      </c>
      <c r="AQ124" s="1361"/>
      <c r="AR124" s="1361"/>
      <c r="AS124" s="1150"/>
      <c r="AT124" s="1039"/>
    </row>
    <row r="125" spans="2:46" s="36" customFormat="1" ht="60" customHeight="1" x14ac:dyDescent="0.2">
      <c r="B125" s="1193"/>
      <c r="C125" s="1173" t="s">
        <v>105</v>
      </c>
      <c r="D125" s="1398" t="s">
        <v>106</v>
      </c>
      <c r="E125" s="1222" t="s">
        <v>38</v>
      </c>
      <c r="F125" s="1200"/>
      <c r="G125" s="49" t="s">
        <v>20</v>
      </c>
      <c r="H125" s="543"/>
      <c r="I125" s="59"/>
      <c r="J125" s="828"/>
      <c r="K125" s="223">
        <v>0</v>
      </c>
      <c r="L125" s="223">
        <v>0</v>
      </c>
      <c r="M125" s="603">
        <v>100</v>
      </c>
      <c r="N125" s="828">
        <v>100</v>
      </c>
      <c r="O125" s="268">
        <v>100</v>
      </c>
      <c r="P125" s="164">
        <v>100</v>
      </c>
      <c r="Q125" s="223">
        <v>100</v>
      </c>
      <c r="R125" s="223">
        <v>5</v>
      </c>
      <c r="S125" s="828">
        <v>0</v>
      </c>
      <c r="T125" s="223">
        <v>0</v>
      </c>
      <c r="U125" s="164">
        <v>0</v>
      </c>
      <c r="V125" s="223">
        <v>0</v>
      </c>
      <c r="W125" s="223">
        <v>0</v>
      </c>
      <c r="X125" s="828">
        <v>0</v>
      </c>
      <c r="Y125" s="603">
        <v>0</v>
      </c>
      <c r="Z125" s="652">
        <v>0</v>
      </c>
      <c r="AA125" s="652">
        <v>0</v>
      </c>
      <c r="AB125" s="1093">
        <v>0</v>
      </c>
      <c r="AC125" s="223">
        <v>0</v>
      </c>
      <c r="AD125" s="164"/>
      <c r="AE125" s="223"/>
      <c r="AF125" s="268"/>
      <c r="AG125" s="164"/>
      <c r="AH125" s="223"/>
      <c r="AI125" s="223"/>
      <c r="AJ125" s="343"/>
      <c r="AK125" s="223"/>
      <c r="AL125" s="343"/>
      <c r="AM125" s="344"/>
      <c r="AN125" s="224"/>
      <c r="AO125" s="164">
        <v>0</v>
      </c>
      <c r="AP125" s="167">
        <f t="shared" si="6"/>
        <v>505</v>
      </c>
      <c r="AQ125" s="1358">
        <f>SUBTOTAL(9, H125:AF125)</f>
        <v>505</v>
      </c>
      <c r="AR125" s="1359"/>
      <c r="AS125" s="1150"/>
      <c r="AT125" s="103"/>
    </row>
    <row r="126" spans="2:46" s="36" customFormat="1" ht="60" customHeight="1" x14ac:dyDescent="1.35">
      <c r="B126" s="1193"/>
      <c r="C126" s="1177"/>
      <c r="D126" s="1398"/>
      <c r="E126" s="1222"/>
      <c r="F126" s="1200"/>
      <c r="G126" s="109" t="s">
        <v>23</v>
      </c>
      <c r="H126" s="549"/>
      <c r="I126" s="76">
        <v>0</v>
      </c>
      <c r="J126" s="677" ph="1">
        <v>0</v>
      </c>
      <c r="K126" s="195" ph="1"/>
      <c r="L126" s="195" ph="1">
        <v>100</v>
      </c>
      <c r="M126" s="195" ph="1">
        <v>100</v>
      </c>
      <c r="N126" s="677" ph="1">
        <v>100</v>
      </c>
      <c r="O126" s="239" ph="1">
        <v>100</v>
      </c>
      <c r="P126" s="673" ph="1">
        <v>100</v>
      </c>
      <c r="Q126" s="193" ph="1">
        <v>5</v>
      </c>
      <c r="R126" s="195" ph="1"/>
      <c r="S126" s="677" ph="1">
        <v>0</v>
      </c>
      <c r="T126" s="195" ph="1">
        <v>0</v>
      </c>
      <c r="U126" s="44" ph="1">
        <v>0</v>
      </c>
      <c r="V126" s="195" ph="1">
        <v>0</v>
      </c>
      <c r="W126" s="195" ph="1">
        <v>0</v>
      </c>
      <c r="X126" s="677" ph="1">
        <v>0</v>
      </c>
      <c r="Y126" s="195" ph="1">
        <v>0</v>
      </c>
      <c r="Z126" s="45" ph="1">
        <v>0</v>
      </c>
      <c r="AA126" s="45" ph="1">
        <v>0</v>
      </c>
      <c r="AB126" s="44" ph="1"/>
      <c r="AC126" s="195" ph="1"/>
      <c r="AD126" s="44" ph="1"/>
      <c r="AE126" s="195" ph="1"/>
      <c r="AF126" s="239" ph="1"/>
      <c r="AG126" s="44" ph="1"/>
      <c r="AH126" s="206"/>
      <c r="AI126" s="206"/>
      <c r="AJ126" s="328"/>
      <c r="AK126" s="206"/>
      <c r="AL126" s="328"/>
      <c r="AM126" s="328"/>
      <c r="AN126" s="206"/>
      <c r="AO126" s="44"/>
      <c r="AP126" s="47">
        <f t="shared" si="6"/>
        <v>505</v>
      </c>
      <c r="AQ126" s="1360"/>
      <c r="AR126" s="1343">
        <f>SUBTOTAL(9,H126:AF126)</f>
        <v>505</v>
      </c>
      <c r="AS126" s="1150"/>
      <c r="AT126" s="103"/>
    </row>
    <row r="127" spans="2:46" ht="62.15" customHeight="1" x14ac:dyDescent="1.35">
      <c r="B127" s="1193"/>
      <c r="C127" s="1166"/>
      <c r="D127" s="1399"/>
      <c r="E127" s="1222"/>
      <c r="F127" s="1200"/>
      <c r="G127" s="289" t="s">
        <v>137</v>
      </c>
      <c r="H127" s="544"/>
      <c r="I127" s="291"/>
      <c r="J127" s="797" ph="1">
        <v>100</v>
      </c>
      <c r="K127" s="293" ph="1">
        <v>100</v>
      </c>
      <c r="L127" s="293" ph="1">
        <v>100</v>
      </c>
      <c r="M127" s="293" ph="1">
        <v>100</v>
      </c>
      <c r="N127" s="797" ph="1">
        <v>100</v>
      </c>
      <c r="O127" s="292" ph="1">
        <v>5</v>
      </c>
      <c r="P127" s="291" ph="1"/>
      <c r="Q127" s="293" ph="1"/>
      <c r="R127" s="293" ph="1"/>
      <c r="S127" s="797" ph="1"/>
      <c r="T127" s="293" ph="1"/>
      <c r="U127" s="291" ph="1"/>
      <c r="V127" s="293" ph="1"/>
      <c r="W127" s="293" ph="1"/>
      <c r="X127" s="797" ph="1"/>
      <c r="Y127" s="293" ph="1"/>
      <c r="Z127" s="290" ph="1"/>
      <c r="AA127" s="290" ph="1"/>
      <c r="AB127" s="291" ph="1"/>
      <c r="AC127" s="293" ph="1"/>
      <c r="AD127" s="291" ph="1"/>
      <c r="AE127" s="293" ph="1"/>
      <c r="AF127" s="292" ph="1"/>
      <c r="AG127" s="291" ph="1"/>
      <c r="AH127" s="293"/>
      <c r="AI127" s="293"/>
      <c r="AJ127" s="320"/>
      <c r="AK127" s="293"/>
      <c r="AL127" s="320"/>
      <c r="AM127" s="320"/>
      <c r="AN127" s="293"/>
      <c r="AO127" s="291"/>
      <c r="AP127" s="294">
        <f t="shared" si="6"/>
        <v>505</v>
      </c>
      <c r="AQ127" s="1361"/>
      <c r="AR127" s="1361"/>
      <c r="AS127" s="1150"/>
      <c r="AT127" s="1039"/>
    </row>
    <row r="128" spans="2:46" s="36" customFormat="1" ht="60" customHeight="1" x14ac:dyDescent="0.2">
      <c r="B128" s="1193"/>
      <c r="C128" s="1173" t="s">
        <v>107</v>
      </c>
      <c r="D128" s="1398" t="s">
        <v>108</v>
      </c>
      <c r="E128" s="1222" t="s">
        <v>38</v>
      </c>
      <c r="F128" s="1200"/>
      <c r="G128" s="49" t="s">
        <v>20</v>
      </c>
      <c r="H128" s="550"/>
      <c r="I128" s="97">
        <v>100</v>
      </c>
      <c r="J128" s="825"/>
      <c r="K128" s="224">
        <v>0</v>
      </c>
      <c r="L128" s="224">
        <v>0</v>
      </c>
      <c r="M128" s="224">
        <v>0</v>
      </c>
      <c r="N128" s="825">
        <v>0</v>
      </c>
      <c r="O128" s="269">
        <v>0</v>
      </c>
      <c r="P128" s="120">
        <v>0</v>
      </c>
      <c r="Q128" s="224">
        <v>0</v>
      </c>
      <c r="R128" s="224">
        <v>0</v>
      </c>
      <c r="S128" s="825">
        <v>0</v>
      </c>
      <c r="T128" s="224">
        <v>100</v>
      </c>
      <c r="U128" s="120">
        <v>100</v>
      </c>
      <c r="V128" s="224">
        <v>0</v>
      </c>
      <c r="W128" s="224">
        <v>0</v>
      </c>
      <c r="X128" s="825">
        <v>0</v>
      </c>
      <c r="Y128" s="224">
        <v>0</v>
      </c>
      <c r="Z128" s="168">
        <v>0</v>
      </c>
      <c r="AA128" s="168">
        <v>0</v>
      </c>
      <c r="AB128" s="120">
        <v>0</v>
      </c>
      <c r="AC128" s="535">
        <v>0</v>
      </c>
      <c r="AD128" s="120"/>
      <c r="AE128" s="224"/>
      <c r="AF128" s="269"/>
      <c r="AG128" s="120"/>
      <c r="AH128" s="224"/>
      <c r="AI128" s="224"/>
      <c r="AJ128" s="344"/>
      <c r="AK128" s="224"/>
      <c r="AL128" s="344"/>
      <c r="AM128" s="344"/>
      <c r="AN128" s="224"/>
      <c r="AO128" s="164"/>
      <c r="AP128" s="167">
        <f t="shared" si="6"/>
        <v>300</v>
      </c>
      <c r="AQ128" s="1358">
        <f>SUBTOTAL(9, H128:AF128)</f>
        <v>300</v>
      </c>
      <c r="AR128" s="1359"/>
      <c r="AS128" s="1150"/>
      <c r="AT128" s="103"/>
    </row>
    <row r="129" spans="2:98" s="36" customFormat="1" ht="60" customHeight="1" x14ac:dyDescent="0.2">
      <c r="B129" s="1193"/>
      <c r="C129" s="1177"/>
      <c r="D129" s="1398"/>
      <c r="E129" s="1222"/>
      <c r="F129" s="1200"/>
      <c r="G129" s="109" t="s">
        <v>23</v>
      </c>
      <c r="H129" s="549">
        <v>100</v>
      </c>
      <c r="I129" s="76"/>
      <c r="J129" s="677"/>
      <c r="K129" s="195"/>
      <c r="L129" s="195"/>
      <c r="M129" s="195"/>
      <c r="N129" s="677"/>
      <c r="O129" s="239"/>
      <c r="P129" s="44"/>
      <c r="Q129" s="195"/>
      <c r="R129" s="195"/>
      <c r="S129" s="677">
        <v>100</v>
      </c>
      <c r="T129" s="195">
        <v>100</v>
      </c>
      <c r="U129" s="44"/>
      <c r="V129" s="195"/>
      <c r="W129" s="195"/>
      <c r="X129" s="677"/>
      <c r="Y129" s="195"/>
      <c r="Z129" s="45"/>
      <c r="AA129" s="45"/>
      <c r="AB129" s="44"/>
      <c r="AC129" s="195"/>
      <c r="AD129" s="44"/>
      <c r="AE129" s="195"/>
      <c r="AF129" s="239"/>
      <c r="AG129" s="44"/>
      <c r="AH129" s="195"/>
      <c r="AI129" s="195"/>
      <c r="AJ129" s="317"/>
      <c r="AK129" s="195"/>
      <c r="AL129" s="352"/>
      <c r="AM129" s="352"/>
      <c r="AN129" s="193"/>
      <c r="AO129" s="44"/>
      <c r="AP129" s="47">
        <f t="shared" si="6"/>
        <v>300</v>
      </c>
      <c r="AQ129" s="1360"/>
      <c r="AR129" s="1343">
        <f>SUBTOTAL(9,H129:AF129)</f>
        <v>300</v>
      </c>
      <c r="AS129" s="1150"/>
      <c r="AT129" s="103"/>
    </row>
    <row r="130" spans="2:98" ht="61.5" customHeight="1" x14ac:dyDescent="0.2">
      <c r="B130" s="1193"/>
      <c r="C130" s="1166"/>
      <c r="D130" s="1399"/>
      <c r="E130" s="1222"/>
      <c r="F130" s="1200"/>
      <c r="G130" s="289" t="s">
        <v>137</v>
      </c>
      <c r="H130" s="544"/>
      <c r="I130" s="291"/>
      <c r="J130" s="797"/>
      <c r="K130" s="293"/>
      <c r="L130" s="293"/>
      <c r="M130" s="293"/>
      <c r="N130" s="797"/>
      <c r="O130" s="292"/>
      <c r="P130" s="291"/>
      <c r="Q130" s="293">
        <v>100</v>
      </c>
      <c r="R130" s="293">
        <v>100</v>
      </c>
      <c r="S130" s="797"/>
      <c r="T130" s="293"/>
      <c r="U130" s="291"/>
      <c r="V130" s="293"/>
      <c r="W130" s="293"/>
      <c r="X130" s="797"/>
      <c r="Y130" s="293"/>
      <c r="Z130" s="290"/>
      <c r="AA130" s="290"/>
      <c r="AB130" s="291"/>
      <c r="AC130" s="293"/>
      <c r="AD130" s="291"/>
      <c r="AE130" s="293"/>
      <c r="AF130" s="292"/>
      <c r="AG130" s="291"/>
      <c r="AH130" s="293"/>
      <c r="AI130" s="293"/>
      <c r="AJ130" s="320"/>
      <c r="AK130" s="293"/>
      <c r="AL130" s="320"/>
      <c r="AM130" s="320"/>
      <c r="AN130" s="293"/>
      <c r="AO130" s="291"/>
      <c r="AP130" s="294">
        <f t="shared" si="6"/>
        <v>200</v>
      </c>
      <c r="AQ130" s="1361"/>
      <c r="AR130" s="1361"/>
      <c r="AS130" s="1150"/>
      <c r="AT130" s="1039"/>
    </row>
    <row r="131" spans="2:98" s="36" customFormat="1" ht="61.25" customHeight="1" x14ac:dyDescent="0.2">
      <c r="B131" s="1193"/>
      <c r="C131" s="1173" t="s">
        <v>109</v>
      </c>
      <c r="D131" s="1398" t="s">
        <v>110</v>
      </c>
      <c r="E131" s="1144" t="s">
        <v>38</v>
      </c>
      <c r="F131" s="1200"/>
      <c r="G131" s="49" t="s">
        <v>20</v>
      </c>
      <c r="H131" s="557">
        <v>0</v>
      </c>
      <c r="I131" s="97">
        <v>0</v>
      </c>
      <c r="J131" s="811">
        <v>100</v>
      </c>
      <c r="K131" s="210"/>
      <c r="L131" s="210"/>
      <c r="M131" s="210"/>
      <c r="N131" s="852"/>
      <c r="O131" s="602"/>
      <c r="P131" s="1062"/>
      <c r="Q131" s="570"/>
      <c r="R131" s="570"/>
      <c r="S131" s="852"/>
      <c r="T131" s="570"/>
      <c r="U131" s="1062"/>
      <c r="V131" s="570"/>
      <c r="W131" s="210"/>
      <c r="X131" s="811"/>
      <c r="Y131" s="210"/>
      <c r="Z131" s="118"/>
      <c r="AA131" s="118"/>
      <c r="AB131" s="97"/>
      <c r="AC131" s="210"/>
      <c r="AD131" s="97"/>
      <c r="AE131" s="210"/>
      <c r="AF131" s="255"/>
      <c r="AG131" s="97"/>
      <c r="AH131" s="210"/>
      <c r="AI131" s="210"/>
      <c r="AJ131" s="331"/>
      <c r="AK131" s="225"/>
      <c r="AL131" s="345"/>
      <c r="AM131" s="345"/>
      <c r="AN131" s="225"/>
      <c r="AO131" s="50">
        <v>0</v>
      </c>
      <c r="AP131" s="167">
        <f t="shared" si="6"/>
        <v>100</v>
      </c>
      <c r="AQ131" s="1358">
        <f>SUBTOTAL(9, H131:AF131)</f>
        <v>100</v>
      </c>
      <c r="AR131" s="1359"/>
      <c r="AS131" s="1150"/>
      <c r="AT131" s="103"/>
    </row>
    <row r="132" spans="2:98" s="36" customFormat="1" ht="61.25" customHeight="1" x14ac:dyDescent="0.2">
      <c r="B132" s="1193"/>
      <c r="C132" s="1177"/>
      <c r="D132" s="1398"/>
      <c r="E132" s="1144"/>
      <c r="F132" s="1200"/>
      <c r="G132" s="109" t="s">
        <v>23</v>
      </c>
      <c r="H132" s="387"/>
      <c r="I132" s="252">
        <v>100</v>
      </c>
      <c r="J132" s="677"/>
      <c r="K132" s="195"/>
      <c r="L132" s="195"/>
      <c r="M132" s="195"/>
      <c r="N132" s="677"/>
      <c r="O132" s="239"/>
      <c r="P132" s="44"/>
      <c r="Q132" s="195"/>
      <c r="R132" s="195"/>
      <c r="S132" s="677"/>
      <c r="T132" s="195"/>
      <c r="U132" s="44"/>
      <c r="V132" s="195"/>
      <c r="W132" s="195"/>
      <c r="X132" s="677"/>
      <c r="Y132" s="195"/>
      <c r="Z132" s="45"/>
      <c r="AA132" s="45"/>
      <c r="AB132" s="44"/>
      <c r="AC132" s="195"/>
      <c r="AD132" s="44"/>
      <c r="AE132" s="206"/>
      <c r="AF132" s="252"/>
      <c r="AG132" s="76"/>
      <c r="AH132" s="206"/>
      <c r="AI132" s="206"/>
      <c r="AJ132" s="328"/>
      <c r="AK132" s="195"/>
      <c r="AL132" s="352"/>
      <c r="AM132" s="352"/>
      <c r="AN132" s="193"/>
      <c r="AO132" s="44"/>
      <c r="AP132" s="47">
        <f t="shared" si="6"/>
        <v>100</v>
      </c>
      <c r="AQ132" s="1360"/>
      <c r="AR132" s="1343">
        <f>SUBTOTAL(9,H132:AF132)</f>
        <v>100</v>
      </c>
      <c r="AS132" s="1150"/>
      <c r="AT132" s="103"/>
    </row>
    <row r="133" spans="2:98" ht="58.5" customHeight="1" x14ac:dyDescent="0.2">
      <c r="B133" s="1193"/>
      <c r="C133" s="1166"/>
      <c r="D133" s="1399"/>
      <c r="E133" s="1144"/>
      <c r="F133" s="1200"/>
      <c r="G133" s="289" t="s">
        <v>137</v>
      </c>
      <c r="H133" s="544"/>
      <c r="I133" s="291"/>
      <c r="J133" s="797"/>
      <c r="K133" s="293"/>
      <c r="L133" s="293"/>
      <c r="M133" s="293"/>
      <c r="N133" s="797"/>
      <c r="O133" s="292"/>
      <c r="P133" s="291"/>
      <c r="Q133" s="293"/>
      <c r="R133" s="293"/>
      <c r="S133" s="797"/>
      <c r="T133" s="293"/>
      <c r="U133" s="291"/>
      <c r="V133" s="293"/>
      <c r="W133" s="293"/>
      <c r="X133" s="797"/>
      <c r="Y133" s="293"/>
      <c r="Z133" s="290"/>
      <c r="AA133" s="290"/>
      <c r="AB133" s="291"/>
      <c r="AC133" s="293"/>
      <c r="AD133" s="291"/>
      <c r="AE133" s="293"/>
      <c r="AF133" s="292"/>
      <c r="AG133" s="291"/>
      <c r="AH133" s="293"/>
      <c r="AI133" s="293"/>
      <c r="AJ133" s="320"/>
      <c r="AK133" s="293"/>
      <c r="AL133" s="320"/>
      <c r="AM133" s="320"/>
      <c r="AN133" s="293"/>
      <c r="AO133" s="291"/>
      <c r="AP133" s="294">
        <f t="shared" si="6"/>
        <v>0</v>
      </c>
      <c r="AQ133" s="1361"/>
      <c r="AR133" s="1361"/>
      <c r="AS133" s="1150"/>
      <c r="AT133" s="1039"/>
    </row>
    <row r="134" spans="2:98" s="36" customFormat="1" ht="62.15" customHeight="1" x14ac:dyDescent="0.2">
      <c r="B134" s="1193"/>
      <c r="C134" s="1173" t="s">
        <v>109</v>
      </c>
      <c r="D134" s="1398" t="s">
        <v>111</v>
      </c>
      <c r="E134" s="1144" t="s">
        <v>38</v>
      </c>
      <c r="F134" s="1200"/>
      <c r="G134" s="49" t="s">
        <v>20</v>
      </c>
      <c r="H134" s="590"/>
      <c r="I134" s="936"/>
      <c r="J134" s="919"/>
      <c r="K134" s="224">
        <v>100</v>
      </c>
      <c r="L134" s="224">
        <v>100</v>
      </c>
      <c r="M134" s="224">
        <v>0</v>
      </c>
      <c r="N134" s="825">
        <v>0</v>
      </c>
      <c r="O134" s="269">
        <v>0</v>
      </c>
      <c r="P134" s="120">
        <v>0</v>
      </c>
      <c r="Q134" s="224">
        <v>0</v>
      </c>
      <c r="R134" s="224">
        <v>0</v>
      </c>
      <c r="S134" s="825">
        <v>0</v>
      </c>
      <c r="T134" s="224">
        <v>0</v>
      </c>
      <c r="U134" s="120">
        <v>0</v>
      </c>
      <c r="V134" s="224">
        <v>0</v>
      </c>
      <c r="W134" s="535">
        <v>0</v>
      </c>
      <c r="X134" s="825">
        <v>0</v>
      </c>
      <c r="Y134" s="224">
        <v>0</v>
      </c>
      <c r="Z134" s="168">
        <v>0</v>
      </c>
      <c r="AA134" s="168">
        <v>0</v>
      </c>
      <c r="AB134" s="120">
        <v>0</v>
      </c>
      <c r="AC134" s="224">
        <v>0</v>
      </c>
      <c r="AD134" s="120"/>
      <c r="AE134" s="224"/>
      <c r="AF134" s="269"/>
      <c r="AG134" s="120"/>
      <c r="AH134" s="224"/>
      <c r="AI134" s="224"/>
      <c r="AJ134" s="344"/>
      <c r="AK134" s="226"/>
      <c r="AL134" s="342"/>
      <c r="AM134" s="342"/>
      <c r="AN134" s="226"/>
      <c r="AO134" s="50">
        <v>0</v>
      </c>
      <c r="AP134" s="61">
        <f t="shared" si="6"/>
        <v>200</v>
      </c>
      <c r="AQ134" s="1358">
        <f>SUBTOTAL(9, H134:AF134)</f>
        <v>200</v>
      </c>
      <c r="AR134" s="1359"/>
      <c r="AS134" s="1150"/>
      <c r="AT134" s="103"/>
    </row>
    <row r="135" spans="2:98" s="36" customFormat="1" ht="62.15" customHeight="1" x14ac:dyDescent="0.2">
      <c r="B135" s="1193"/>
      <c r="C135" s="1177"/>
      <c r="D135" s="1398"/>
      <c r="E135" s="1144"/>
      <c r="F135" s="1200"/>
      <c r="G135" s="109" t="s">
        <v>23</v>
      </c>
      <c r="H135" s="366"/>
      <c r="I135" s="94"/>
      <c r="J135" s="764">
        <v>100</v>
      </c>
      <c r="K135" s="196">
        <v>100</v>
      </c>
      <c r="L135" s="196">
        <v>0</v>
      </c>
      <c r="M135" s="196">
        <v>0</v>
      </c>
      <c r="N135" s="764">
        <v>0</v>
      </c>
      <c r="O135" s="241">
        <v>0</v>
      </c>
      <c r="P135" s="56">
        <v>0</v>
      </c>
      <c r="Q135" s="230">
        <v>0</v>
      </c>
      <c r="R135" s="196">
        <v>0</v>
      </c>
      <c r="S135" s="764">
        <v>0</v>
      </c>
      <c r="T135" s="196">
        <v>0</v>
      </c>
      <c r="U135" s="56">
        <v>0</v>
      </c>
      <c r="V135" s="196">
        <v>0</v>
      </c>
      <c r="W135" s="196">
        <v>0</v>
      </c>
      <c r="X135" s="764">
        <v>0</v>
      </c>
      <c r="Y135" s="196">
        <v>0</v>
      </c>
      <c r="Z135" s="55">
        <v>0</v>
      </c>
      <c r="AA135" s="55">
        <v>0</v>
      </c>
      <c r="AB135" s="56"/>
      <c r="AC135" s="196"/>
      <c r="AD135" s="56"/>
      <c r="AE135" s="196"/>
      <c r="AF135" s="241"/>
      <c r="AG135" s="56"/>
      <c r="AH135" s="203"/>
      <c r="AI135" s="203"/>
      <c r="AJ135" s="325"/>
      <c r="AK135" s="203"/>
      <c r="AL135" s="325"/>
      <c r="AM135" s="325"/>
      <c r="AN135" s="206"/>
      <c r="AO135" s="44"/>
      <c r="AP135" s="47">
        <f t="shared" si="6"/>
        <v>200</v>
      </c>
      <c r="AQ135" s="1360"/>
      <c r="AR135" s="1343">
        <f>SUBTOTAL(9,H135:AF135)</f>
        <v>200</v>
      </c>
      <c r="AS135" s="1150"/>
      <c r="AT135" s="103"/>
    </row>
    <row r="136" spans="2:98" ht="69.900000000000006" customHeight="1" thickBot="1" x14ac:dyDescent="0.25">
      <c r="B136" s="1206"/>
      <c r="C136" s="1174"/>
      <c r="D136" s="1405"/>
      <c r="E136" s="1237"/>
      <c r="F136" s="1209"/>
      <c r="G136" s="283" t="s">
        <v>137</v>
      </c>
      <c r="H136" s="548">
        <v>100</v>
      </c>
      <c r="I136" s="285">
        <v>100</v>
      </c>
      <c r="J136" s="805"/>
      <c r="K136" s="287"/>
      <c r="L136" s="287"/>
      <c r="M136" s="287"/>
      <c r="N136" s="805"/>
      <c r="O136" s="286"/>
      <c r="P136" s="285"/>
      <c r="Q136" s="287"/>
      <c r="R136" s="287"/>
      <c r="S136" s="805"/>
      <c r="T136" s="287"/>
      <c r="U136" s="285"/>
      <c r="V136" s="287"/>
      <c r="W136" s="287"/>
      <c r="X136" s="805"/>
      <c r="Y136" s="287"/>
      <c r="Z136" s="284"/>
      <c r="AA136" s="284"/>
      <c r="AB136" s="285"/>
      <c r="AC136" s="287"/>
      <c r="AD136" s="285"/>
      <c r="AE136" s="298"/>
      <c r="AF136" s="297"/>
      <c r="AG136" s="296"/>
      <c r="AH136" s="298"/>
      <c r="AI136" s="298"/>
      <c r="AJ136" s="332"/>
      <c r="AK136" s="287"/>
      <c r="AL136" s="327"/>
      <c r="AM136" s="327"/>
      <c r="AN136" s="293"/>
      <c r="AO136" s="291"/>
      <c r="AP136" s="294">
        <f t="shared" si="6"/>
        <v>200</v>
      </c>
      <c r="AQ136" s="1361"/>
      <c r="AR136" s="1361"/>
      <c r="AS136" s="1150"/>
      <c r="AT136" s="1039"/>
    </row>
    <row r="137" spans="2:98" ht="61.25" customHeight="1" thickTop="1" thickBot="1" x14ac:dyDescent="0.25">
      <c r="B137" s="1262" t="s">
        <v>112</v>
      </c>
      <c r="C137" s="1263"/>
      <c r="D137" s="1263"/>
      <c r="E137" s="1263"/>
      <c r="F137" s="1263"/>
      <c r="G137" s="1263"/>
      <c r="H137" s="369">
        <f>SUM(H56,H117,H135,H16,H28,H129,H13,H35,H82,H33,H109,H107,H98,H132,H126,H123,H104,H93,H84,H77,H75,H73,H70,H68,H66,H62,H50,H47,H44,H41,H37,H30,H11,H9,H7,H111,H90,H101,H59,H87,H53,H120,H114)</f>
        <v>389</v>
      </c>
      <c r="I137" s="169">
        <f>SUM(I56,I117,I135,I16,I28,I129,I13,I35,I82,I33,I109,I107,I98,I132,I126,I123,I104,I93,I84,I77,I75,I73,I70,I68,I66,I62,I50,I47,I44,I41,I37,I30,I11,I9,I7,I111,I90,I101,I59,I87,I53,I120,I114)</f>
        <v>393</v>
      </c>
      <c r="J137" s="228">
        <f t="shared" ref="J137:AO137" si="7">SUM(J56,J117,J135,J16,J28,J129,J13,J35,J82,J33,J109,J107,J98,J132,J126,J123,J104,J93,J84,J77,J75,J73,J70,J68,J66,J62,J50,J47,J44,J41,J37,J30,J11,J9,J7,J111,J90,J101,J59,J87,J53,J120,J114)</f>
        <v>442</v>
      </c>
      <c r="K137" s="227">
        <f t="shared" si="7"/>
        <v>460</v>
      </c>
      <c r="L137" s="227">
        <f t="shared" ref="L137:Q137" si="8">SUM(L56,L117,L135,L16,L28,L129,L13,L35,L82,L33,L109,L107,L98,L132,L126,L123,L104,L93,L84,L77,L75,L73,L70,L68,L66,L62,L50,L47,L44,L41,L37,L30,L11,L9,L7,L111,L90,L101,L59,L87,L53,L120,L114)</f>
        <v>458</v>
      </c>
      <c r="M137" s="227">
        <f t="shared" si="8"/>
        <v>475</v>
      </c>
      <c r="N137" s="228">
        <f t="shared" si="8"/>
        <v>464</v>
      </c>
      <c r="O137" s="270">
        <f t="shared" si="8"/>
        <v>459</v>
      </c>
      <c r="P137" s="169">
        <f t="shared" si="8"/>
        <v>481</v>
      </c>
      <c r="Q137" s="227">
        <f t="shared" si="8"/>
        <v>425</v>
      </c>
      <c r="R137" s="227">
        <f t="shared" si="7"/>
        <v>392</v>
      </c>
      <c r="S137" s="228">
        <f t="shared" si="7"/>
        <v>434</v>
      </c>
      <c r="T137" s="227">
        <f t="shared" si="7"/>
        <v>402</v>
      </c>
      <c r="U137" s="169">
        <f t="shared" si="7"/>
        <v>439</v>
      </c>
      <c r="V137" s="227">
        <f t="shared" si="7"/>
        <v>352</v>
      </c>
      <c r="W137" s="227">
        <f t="shared" si="7"/>
        <v>362</v>
      </c>
      <c r="X137" s="228">
        <f t="shared" si="7"/>
        <v>363</v>
      </c>
      <c r="Y137" s="227">
        <f t="shared" si="7"/>
        <v>378</v>
      </c>
      <c r="Z137" s="170">
        <f t="shared" si="7"/>
        <v>343</v>
      </c>
      <c r="AA137" s="170">
        <f t="shared" si="7"/>
        <v>339</v>
      </c>
      <c r="AB137" s="169">
        <f t="shared" si="7"/>
        <v>217</v>
      </c>
      <c r="AC137" s="227">
        <f t="shared" si="7"/>
        <v>0</v>
      </c>
      <c r="AD137" s="169">
        <f t="shared" si="7"/>
        <v>0</v>
      </c>
      <c r="AE137" s="227">
        <f t="shared" si="7"/>
        <v>0</v>
      </c>
      <c r="AF137" s="227">
        <f t="shared" si="7"/>
        <v>0</v>
      </c>
      <c r="AG137" s="169">
        <f t="shared" si="7"/>
        <v>0</v>
      </c>
      <c r="AH137" s="227">
        <f t="shared" si="7"/>
        <v>0</v>
      </c>
      <c r="AI137" s="227">
        <f t="shared" si="7"/>
        <v>0</v>
      </c>
      <c r="AJ137" s="360">
        <f t="shared" si="7"/>
        <v>0</v>
      </c>
      <c r="AK137" s="227">
        <f t="shared" si="7"/>
        <v>0</v>
      </c>
      <c r="AL137" s="228">
        <f t="shared" si="7"/>
        <v>0</v>
      </c>
      <c r="AM137" s="360">
        <f t="shared" si="7"/>
        <v>0</v>
      </c>
      <c r="AN137" s="227">
        <f t="shared" si="7"/>
        <v>0</v>
      </c>
      <c r="AO137" s="170">
        <f t="shared" si="7"/>
        <v>0</v>
      </c>
      <c r="AP137" s="171">
        <f>SUM(AP57,AP118,AP136,AP16,AP28,AP130,AP14,AP35,AP82,AP33,AP88,AP109,AP107,AP99,AP133,AP127,AP124,AP105,AP94:AP95,AP84,AP78,AP75,AP73,AP71,AP68,AP66,AP62,AP60,AP51,AP48,AP45,AP42,AP37,AP31,AP11,AP9,AP7,AP112)</f>
        <v>3736</v>
      </c>
      <c r="AQ137" s="1362"/>
      <c r="AR137" s="1363"/>
      <c r="AS137" s="1150"/>
    </row>
    <row r="138" spans="2:98" ht="69" customHeight="1" thickTop="1" thickBot="1" x14ac:dyDescent="0.25">
      <c r="B138" s="1264" t="s">
        <v>113</v>
      </c>
      <c r="C138" s="1265"/>
      <c r="D138" s="1265"/>
      <c r="E138" s="1265"/>
      <c r="F138" s="1265"/>
      <c r="G138" s="1265"/>
      <c r="H138" s="177">
        <f t="shared" ref="H138:AM138" si="9">H211</f>
        <v>0.98977777777777776</v>
      </c>
      <c r="I138" s="172">
        <f t="shared" si="9"/>
        <v>1.0421777777777779</v>
      </c>
      <c r="J138" s="831">
        <f t="shared" si="9"/>
        <v>1.1301777777777777</v>
      </c>
      <c r="K138" s="176">
        <f t="shared" si="9"/>
        <v>1.2359555555555555</v>
      </c>
      <c r="L138" s="569">
        <f t="shared" si="9"/>
        <v>1.2306222222222223</v>
      </c>
      <c r="M138" s="569">
        <f t="shared" si="9"/>
        <v>1.2897333333333334</v>
      </c>
      <c r="N138" s="831">
        <f t="shared" si="9"/>
        <v>1.2466222222222223</v>
      </c>
      <c r="O138" s="271">
        <f t="shared" si="9"/>
        <v>1.2893777777777777</v>
      </c>
      <c r="P138" s="172">
        <f t="shared" si="9"/>
        <v>1.3271111111111111</v>
      </c>
      <c r="Q138" s="176">
        <f t="shared" si="9"/>
        <v>1.2264444444444444</v>
      </c>
      <c r="R138" s="176">
        <f t="shared" si="9"/>
        <v>1.0835555555555556</v>
      </c>
      <c r="S138" s="831">
        <f t="shared" si="9"/>
        <v>1.1962222222222223</v>
      </c>
      <c r="T138" s="176">
        <f>T211</f>
        <v>1.1359999999999999</v>
      </c>
      <c r="U138" s="172">
        <f>U211</f>
        <v>1.1779999999999999</v>
      </c>
      <c r="V138" s="176">
        <f t="shared" si="9"/>
        <v>1.0795555555555556</v>
      </c>
      <c r="W138" s="172">
        <f t="shared" si="9"/>
        <v>1.0886666666666667</v>
      </c>
      <c r="X138" s="831">
        <f t="shared" si="9"/>
        <v>1.0951111111111111</v>
      </c>
      <c r="Y138" s="176">
        <f>Y211</f>
        <v>1.1060000000000001</v>
      </c>
      <c r="Z138" s="173">
        <f t="shared" si="9"/>
        <v>0.94066666666666665</v>
      </c>
      <c r="AA138" s="173">
        <f t="shared" si="9"/>
        <v>0.92711111111111111</v>
      </c>
      <c r="AB138" s="172">
        <f>AB211</f>
        <v>0.60444444444444445</v>
      </c>
      <c r="AC138" s="176">
        <f t="shared" si="9"/>
        <v>0</v>
      </c>
      <c r="AD138" s="172">
        <f t="shared" si="9"/>
        <v>0</v>
      </c>
      <c r="AE138" s="176">
        <f t="shared" si="9"/>
        <v>0</v>
      </c>
      <c r="AF138" s="271">
        <f t="shared" si="9"/>
        <v>0</v>
      </c>
      <c r="AG138" s="172">
        <f t="shared" si="9"/>
        <v>0</v>
      </c>
      <c r="AH138" s="176">
        <f t="shared" si="9"/>
        <v>0</v>
      </c>
      <c r="AI138" s="176">
        <f>AI211</f>
        <v>0</v>
      </c>
      <c r="AJ138" s="354">
        <f t="shared" si="9"/>
        <v>0</v>
      </c>
      <c r="AK138" s="176">
        <f t="shared" si="9"/>
        <v>0</v>
      </c>
      <c r="AL138" s="354">
        <f t="shared" si="9"/>
        <v>0</v>
      </c>
      <c r="AM138" s="354">
        <f t="shared" si="9"/>
        <v>0</v>
      </c>
      <c r="AN138" s="176">
        <f>AN213</f>
        <v>0</v>
      </c>
      <c r="AO138" s="172">
        <f>AO211</f>
        <v>0</v>
      </c>
      <c r="AP138" s="175"/>
      <c r="AQ138" s="1364"/>
      <c r="AR138" s="1365"/>
      <c r="AS138" s="1151"/>
    </row>
    <row r="139" spans="2:98" s="7" customFormat="1" ht="103.25" customHeight="1" thickTop="1" x14ac:dyDescent="0.2">
      <c r="B139" s="1"/>
      <c r="D139" s="3" t="s">
        <v>0</v>
      </c>
      <c r="E139" s="1126" t="s">
        <v>1</v>
      </c>
      <c r="F139" s="1127"/>
      <c r="G139" s="1128"/>
      <c r="H139" s="36"/>
      <c r="I139" s="11"/>
      <c r="J139" s="950"/>
      <c r="K139" s="11"/>
      <c r="L139" s="951"/>
      <c r="M139" s="950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952"/>
      <c r="AQ139" s="1366"/>
      <c r="AR139" s="1366"/>
    </row>
    <row r="140" spans="2:98" s="7" customFormat="1" ht="103.25" customHeight="1" thickBot="1" x14ac:dyDescent="0.25">
      <c r="B140" s="1"/>
      <c r="D140" s="13" t="s">
        <v>172</v>
      </c>
      <c r="E140" s="1130" t="s">
        <v>173</v>
      </c>
      <c r="F140" s="1131"/>
      <c r="G140" s="1132"/>
      <c r="H140" s="36"/>
      <c r="I140" s="953"/>
      <c r="J140" s="953"/>
      <c r="K140" s="954"/>
      <c r="L140" s="953"/>
      <c r="M140" s="953"/>
      <c r="N140" s="35"/>
      <c r="O140" s="35"/>
      <c r="P140" s="35"/>
      <c r="Q140" s="35"/>
      <c r="R140" s="35"/>
      <c r="S140" s="35"/>
      <c r="T140" s="35"/>
      <c r="U140" s="35"/>
      <c r="V140" s="35"/>
      <c r="W140" s="722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952"/>
      <c r="AQ140" s="1366"/>
      <c r="AR140" s="1366"/>
    </row>
    <row r="141" spans="2:98" s="7" customFormat="1" ht="47.4" customHeight="1" thickBot="1" x14ac:dyDescent="0.25">
      <c r="B141" s="1"/>
      <c r="I141" s="955"/>
      <c r="J141" s="955"/>
      <c r="K141" s="955"/>
      <c r="L141" s="955"/>
      <c r="M141" s="955"/>
      <c r="N141" s="955"/>
      <c r="O141" s="955"/>
      <c r="P141" s="955"/>
      <c r="Q141" s="955"/>
      <c r="R141" s="955"/>
      <c r="S141" s="955"/>
      <c r="T141" s="955"/>
      <c r="U141" s="955"/>
      <c r="V141" s="955"/>
      <c r="W141" s="955"/>
      <c r="X141" s="955"/>
      <c r="Y141" s="955"/>
      <c r="Z141" s="955"/>
      <c r="AA141" s="955"/>
      <c r="AB141" s="955"/>
      <c r="AC141" s="955"/>
      <c r="AD141" s="955"/>
      <c r="AE141" s="955"/>
      <c r="AF141" s="955"/>
      <c r="AG141" s="955"/>
      <c r="AH141" s="955"/>
      <c r="AI141" s="955"/>
      <c r="AJ141" s="955"/>
      <c r="AK141" s="955"/>
      <c r="AL141" s="955"/>
      <c r="AM141" s="955"/>
      <c r="AN141" s="955"/>
      <c r="AO141" s="956"/>
      <c r="AQ141" s="1366"/>
      <c r="AR141" s="1366"/>
    </row>
    <row r="142" spans="2:98" s="35" customFormat="1" ht="103.25" customHeight="1" thickTop="1" thickBot="1" x14ac:dyDescent="0.25">
      <c r="B142" s="24"/>
      <c r="C142" s="1050" t="s">
        <v>9</v>
      </c>
      <c r="D142" s="25" t="s">
        <v>10</v>
      </c>
      <c r="E142" s="26" t="s">
        <v>11</v>
      </c>
      <c r="F142" s="25" t="s">
        <v>12</v>
      </c>
      <c r="G142" s="957" t="s">
        <v>13</v>
      </c>
      <c r="H142" s="182">
        <f>H5</f>
        <v>45405</v>
      </c>
      <c r="I142" s="928">
        <f t="shared" ref="I142:AF142" si="10">I5</f>
        <v>24</v>
      </c>
      <c r="J142" s="920">
        <f t="shared" si="10"/>
        <v>25</v>
      </c>
      <c r="K142" s="641">
        <f t="shared" si="10"/>
        <v>127</v>
      </c>
      <c r="L142" s="1057">
        <f t="shared" si="10"/>
        <v>7</v>
      </c>
      <c r="M142" s="232">
        <f t="shared" si="10"/>
        <v>8</v>
      </c>
      <c r="N142" s="920">
        <f t="shared" si="10"/>
        <v>9</v>
      </c>
      <c r="O142" s="1066">
        <f t="shared" si="10"/>
        <v>12</v>
      </c>
      <c r="P142" s="30">
        <f t="shared" si="10"/>
        <v>13</v>
      </c>
      <c r="Q142" s="1048">
        <f t="shared" si="10"/>
        <v>14</v>
      </c>
      <c r="R142" s="30">
        <f t="shared" si="10"/>
        <v>15</v>
      </c>
      <c r="S142" s="920">
        <f t="shared" si="10"/>
        <v>16</v>
      </c>
      <c r="T142" s="232">
        <f t="shared" si="10"/>
        <v>19</v>
      </c>
      <c r="U142" s="30">
        <f t="shared" si="10"/>
        <v>20</v>
      </c>
      <c r="V142" s="1048">
        <f t="shared" si="10"/>
        <v>21</v>
      </c>
      <c r="W142" s="30">
        <f t="shared" si="10"/>
        <v>22</v>
      </c>
      <c r="X142" s="920">
        <f t="shared" si="10"/>
        <v>23</v>
      </c>
      <c r="Y142" s="232">
        <f t="shared" si="10"/>
        <v>26</v>
      </c>
      <c r="Z142" s="433">
        <f t="shared" si="10"/>
        <v>27</v>
      </c>
      <c r="AA142" s="30">
        <f t="shared" si="10"/>
        <v>28</v>
      </c>
      <c r="AB142" s="1048">
        <f t="shared" si="10"/>
        <v>29</v>
      </c>
      <c r="AC142" s="30">
        <f t="shared" si="10"/>
        <v>30</v>
      </c>
      <c r="AD142" s="232">
        <f t="shared" si="10"/>
        <v>23</v>
      </c>
      <c r="AE142" s="232">
        <f t="shared" si="10"/>
        <v>24</v>
      </c>
      <c r="AF142" s="1048">
        <f t="shared" si="10"/>
        <v>25</v>
      </c>
      <c r="AG142" s="232">
        <f t="shared" ref="AG142:AN142" si="11">AG82</f>
        <v>0</v>
      </c>
      <c r="AH142" s="1052">
        <f t="shared" si="11"/>
        <v>0</v>
      </c>
      <c r="AI142" s="232">
        <f t="shared" si="11"/>
        <v>0</v>
      </c>
      <c r="AJ142" s="1052">
        <f t="shared" si="11"/>
        <v>0</v>
      </c>
      <c r="AK142" s="232">
        <f t="shared" si="11"/>
        <v>0</v>
      </c>
      <c r="AL142" s="30">
        <f t="shared" si="11"/>
        <v>0</v>
      </c>
      <c r="AM142" s="958">
        <f t="shared" si="11"/>
        <v>0</v>
      </c>
      <c r="AN142" s="958">
        <f t="shared" si="11"/>
        <v>0</v>
      </c>
      <c r="AO142" s="32" t="s">
        <v>14</v>
      </c>
      <c r="AP142" s="434" t="s">
        <v>14</v>
      </c>
      <c r="AQ142" s="1367" t="s">
        <v>16</v>
      </c>
      <c r="AR142" s="1367"/>
      <c r="AS142" s="435" t="s">
        <v>16</v>
      </c>
      <c r="BB142" s="7"/>
      <c r="BC142" s="7"/>
      <c r="BD142" s="7"/>
      <c r="BE142" s="7"/>
      <c r="BF142" s="8"/>
      <c r="BG142" s="8"/>
      <c r="BH142" s="8"/>
      <c r="BI142" s="8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CG142" s="36"/>
      <c r="CH142" s="36"/>
      <c r="CI142" s="36"/>
      <c r="CJ142" s="36"/>
      <c r="CK142" s="36"/>
      <c r="CL142" s="36"/>
      <c r="CM142" s="36"/>
      <c r="CN142" s="36"/>
      <c r="CT142" s="37"/>
    </row>
    <row r="143" spans="2:98" s="36" customFormat="1" ht="60" customHeight="1" thickTop="1" x14ac:dyDescent="0.2">
      <c r="B143" s="1322">
        <v>1</v>
      </c>
      <c r="C143" s="1320" t="s">
        <v>114</v>
      </c>
      <c r="D143" s="1190" t="s">
        <v>174</v>
      </c>
      <c r="E143" s="1223" t="s">
        <v>38</v>
      </c>
      <c r="F143" s="1325">
        <v>110</v>
      </c>
      <c r="G143" s="458" t="s">
        <v>20</v>
      </c>
      <c r="H143" s="1010"/>
      <c r="I143" s="1019"/>
      <c r="J143" s="804">
        <v>100</v>
      </c>
      <c r="K143" s="204">
        <v>100</v>
      </c>
      <c r="L143" s="204">
        <v>100</v>
      </c>
      <c r="M143" s="223">
        <v>200</v>
      </c>
      <c r="N143" s="828">
        <v>200</v>
      </c>
      <c r="O143" s="223">
        <v>200</v>
      </c>
      <c r="P143" s="223">
        <v>200</v>
      </c>
      <c r="Q143" s="223">
        <v>200</v>
      </c>
      <c r="R143" s="223">
        <v>205</v>
      </c>
      <c r="S143" s="828">
        <v>200</v>
      </c>
      <c r="T143" s="223">
        <v>100</v>
      </c>
      <c r="U143" s="223">
        <v>100</v>
      </c>
      <c r="V143" s="223">
        <v>200</v>
      </c>
      <c r="W143" s="223">
        <v>100</v>
      </c>
      <c r="X143" s="828">
        <v>100</v>
      </c>
      <c r="Y143" s="223">
        <v>100</v>
      </c>
      <c r="Z143" s="223">
        <v>100</v>
      </c>
      <c r="AA143" s="164">
        <v>100</v>
      </c>
      <c r="AB143" s="223">
        <v>100</v>
      </c>
      <c r="AC143" s="223">
        <v>100</v>
      </c>
      <c r="AD143" s="223"/>
      <c r="AE143" s="100"/>
      <c r="AF143" s="223"/>
      <c r="AG143" s="223"/>
      <c r="AH143" s="343"/>
      <c r="AI143" s="204"/>
      <c r="AJ143" s="828"/>
      <c r="AK143" s="204"/>
      <c r="AL143" s="828"/>
      <c r="AM143" s="223"/>
      <c r="AN143" s="164"/>
      <c r="AO143" s="167">
        <f>SUM(J143:AL143)</f>
        <v>2805</v>
      </c>
      <c r="AP143" s="720">
        <f>SUM(I143:AL143)</f>
        <v>2805</v>
      </c>
      <c r="AQ143" s="1368" t="s">
        <v>22</v>
      </c>
      <c r="AR143" s="1369"/>
      <c r="AS143" s="1315" t="s">
        <v>22</v>
      </c>
    </row>
    <row r="144" spans="2:98" s="36" customFormat="1" ht="60" customHeight="1" thickBot="1" x14ac:dyDescent="0.25">
      <c r="B144" s="1322"/>
      <c r="C144" s="1323"/>
      <c r="D144" s="1207"/>
      <c r="E144" s="1230"/>
      <c r="F144" s="1325"/>
      <c r="G144" s="470" t="s">
        <v>23</v>
      </c>
      <c r="H144" s="1071">
        <v>100</v>
      </c>
      <c r="I144" s="961">
        <v>100</v>
      </c>
      <c r="J144" s="966">
        <v>200</v>
      </c>
      <c r="K144" s="963">
        <v>200</v>
      </c>
      <c r="L144" s="963">
        <v>200</v>
      </c>
      <c r="M144" s="963">
        <v>200</v>
      </c>
      <c r="N144" s="1115">
        <v>200</v>
      </c>
      <c r="O144" s="964">
        <v>205</v>
      </c>
      <c r="P144" s="963">
        <v>200</v>
      </c>
      <c r="Q144" s="963">
        <v>100</v>
      </c>
      <c r="R144" s="963">
        <v>100</v>
      </c>
      <c r="S144" s="966">
        <v>200</v>
      </c>
      <c r="T144" s="963">
        <v>100</v>
      </c>
      <c r="U144" s="968">
        <v>100</v>
      </c>
      <c r="V144" s="963">
        <v>100</v>
      </c>
      <c r="W144" s="963">
        <v>100</v>
      </c>
      <c r="X144" s="966">
        <v>100</v>
      </c>
      <c r="Y144" s="963">
        <v>100</v>
      </c>
      <c r="Z144" s="962">
        <v>100</v>
      </c>
      <c r="AA144" s="968"/>
      <c r="AB144" s="963"/>
      <c r="AC144" s="963"/>
      <c r="AD144" s="963"/>
      <c r="AE144" s="968"/>
      <c r="AF144" s="963"/>
      <c r="AG144" s="963"/>
      <c r="AH144" s="967"/>
      <c r="AI144" s="196"/>
      <c r="AJ144" s="966"/>
      <c r="AK144" s="963"/>
      <c r="AL144" s="966"/>
      <c r="AM144" s="963"/>
      <c r="AN144" s="968"/>
      <c r="AO144" s="969">
        <f>SUM(I144:AI144)</f>
        <v>2605</v>
      </c>
      <c r="AP144" s="472">
        <f>SUM(G144:AK144)</f>
        <v>2705</v>
      </c>
      <c r="AQ144" s="1370"/>
      <c r="AR144" s="1371"/>
      <c r="AS144" s="1316"/>
    </row>
    <row r="145" spans="2:56" s="36" customFormat="1" ht="60" customHeight="1" thickTop="1" x14ac:dyDescent="0.2">
      <c r="B145" s="1318">
        <v>2</v>
      </c>
      <c r="C145" s="1320" t="s">
        <v>114</v>
      </c>
      <c r="D145" s="1312" t="s">
        <v>175</v>
      </c>
      <c r="E145" s="1330" t="s">
        <v>38</v>
      </c>
      <c r="F145" s="1324">
        <v>110</v>
      </c>
      <c r="G145" s="1008" t="s">
        <v>20</v>
      </c>
      <c r="H145" s="1012"/>
      <c r="I145" s="250"/>
      <c r="J145" s="804">
        <v>100</v>
      </c>
      <c r="K145" s="192">
        <v>100</v>
      </c>
      <c r="L145" s="192">
        <v>100</v>
      </c>
      <c r="M145" s="192"/>
      <c r="N145" s="794"/>
      <c r="O145" s="192"/>
      <c r="P145" s="192"/>
      <c r="Q145" s="192"/>
      <c r="R145" s="192"/>
      <c r="S145" s="794"/>
      <c r="T145" s="192">
        <v>100</v>
      </c>
      <c r="U145" s="192">
        <v>100</v>
      </c>
      <c r="V145" s="192"/>
      <c r="W145" s="192"/>
      <c r="X145" s="794"/>
      <c r="Y145" s="971"/>
      <c r="Z145" s="40"/>
      <c r="AA145" s="1117"/>
      <c r="AB145" s="971"/>
      <c r="AC145" s="971"/>
      <c r="AD145" s="192"/>
      <c r="AE145" s="39"/>
      <c r="AF145" s="192"/>
      <c r="AG145" s="192"/>
      <c r="AH145" s="347">
        <v>0</v>
      </c>
      <c r="AI145" s="192"/>
      <c r="AJ145" s="794"/>
      <c r="AK145" s="192"/>
      <c r="AL145" s="794"/>
      <c r="AM145" s="192"/>
      <c r="AN145" s="39"/>
      <c r="AO145" s="41">
        <f>SUM(J145:AJ145)</f>
        <v>500</v>
      </c>
      <c r="AP145" s="1053">
        <f>SUM(G145:AK145)</f>
        <v>500</v>
      </c>
      <c r="AQ145" s="1370"/>
      <c r="AR145" s="1371"/>
      <c r="AS145" s="1316"/>
    </row>
    <row r="146" spans="2:56" s="36" customFormat="1" ht="60" customHeight="1" thickBot="1" x14ac:dyDescent="0.25">
      <c r="B146" s="1322"/>
      <c r="C146" s="1323"/>
      <c r="D146" s="1212"/>
      <c r="E146" s="1321"/>
      <c r="F146" s="1326"/>
      <c r="G146" s="694" t="s">
        <v>23</v>
      </c>
      <c r="H146" s="1013">
        <v>100</v>
      </c>
      <c r="I146" s="1020">
        <v>100</v>
      </c>
      <c r="J146" s="977"/>
      <c r="K146" s="975"/>
      <c r="L146" s="975"/>
      <c r="M146" s="975"/>
      <c r="N146" s="977"/>
      <c r="O146" s="975"/>
      <c r="P146" s="975"/>
      <c r="Q146" s="980">
        <v>100</v>
      </c>
      <c r="R146" s="975">
        <v>100</v>
      </c>
      <c r="S146" s="977"/>
      <c r="T146" s="975"/>
      <c r="U146" s="976"/>
      <c r="V146" s="975"/>
      <c r="W146" s="975"/>
      <c r="X146" s="977"/>
      <c r="Y146" s="975"/>
      <c r="Z146" s="973"/>
      <c r="AA146" s="976"/>
      <c r="AB146" s="975"/>
      <c r="AC146" s="975"/>
      <c r="AD146" s="975"/>
      <c r="AE146" s="976"/>
      <c r="AF146" s="975"/>
      <c r="AG146" s="975"/>
      <c r="AH146" s="978"/>
      <c r="AI146" s="196"/>
      <c r="AJ146" s="979"/>
      <c r="AK146" s="980"/>
      <c r="AL146" s="979"/>
      <c r="AM146" s="980"/>
      <c r="AN146" s="981"/>
      <c r="AO146" s="982">
        <f>SUM(H146:AN146)</f>
        <v>400</v>
      </c>
      <c r="AP146" s="1054">
        <f>SUM(G146:AK146)</f>
        <v>400</v>
      </c>
      <c r="AQ146" s="1370"/>
      <c r="AR146" s="1371"/>
      <c r="AS146" s="1316"/>
    </row>
    <row r="147" spans="2:56" s="36" customFormat="1" ht="60" hidden="1" customHeight="1" thickTop="1" x14ac:dyDescent="0.2">
      <c r="B147" s="1318">
        <v>3</v>
      </c>
      <c r="C147" s="1320" t="s">
        <v>176</v>
      </c>
      <c r="D147" s="1207" t="s">
        <v>177</v>
      </c>
      <c r="E147" s="1230" t="s">
        <v>19</v>
      </c>
      <c r="G147" s="458" t="s">
        <v>51</v>
      </c>
      <c r="H147" s="1014"/>
      <c r="I147" s="1019"/>
      <c r="J147" s="1030"/>
      <c r="K147" s="984"/>
      <c r="L147" s="984"/>
      <c r="M147" s="984"/>
      <c r="N147" s="804"/>
      <c r="O147" s="204"/>
      <c r="P147" s="204"/>
      <c r="Q147" s="204"/>
      <c r="R147" s="204"/>
      <c r="S147" s="804"/>
      <c r="T147" s="204"/>
      <c r="U147" s="100"/>
      <c r="V147" s="204"/>
      <c r="W147" s="204"/>
      <c r="X147" s="804"/>
      <c r="Y147" s="204"/>
      <c r="Z147" s="101"/>
      <c r="AA147" s="100"/>
      <c r="AB147" s="204"/>
      <c r="AC147" s="985"/>
      <c r="AD147" s="204"/>
      <c r="AE147" s="100"/>
      <c r="AF147" s="204"/>
      <c r="AG147" s="204"/>
      <c r="AH147" s="333"/>
      <c r="AI147" s="204"/>
      <c r="AJ147" s="333"/>
      <c r="AK147" s="192"/>
      <c r="AL147" s="828"/>
      <c r="AM147" s="223"/>
      <c r="AN147" s="164">
        <v>0</v>
      </c>
      <c r="AO147" s="167">
        <f>SUM(N147:AN147)</f>
        <v>0</v>
      </c>
      <c r="AP147" s="720">
        <f>SUM(I147:AL147)</f>
        <v>0</v>
      </c>
      <c r="AQ147" s="1370"/>
      <c r="AR147" s="1371"/>
      <c r="AS147" s="1316"/>
    </row>
    <row r="148" spans="2:56" s="36" customFormat="1" ht="60" hidden="1" customHeight="1" thickBot="1" x14ac:dyDescent="0.25">
      <c r="B148" s="1322"/>
      <c r="C148" s="1323"/>
      <c r="D148" s="1207"/>
      <c r="E148" s="1230"/>
      <c r="G148" s="470" t="s">
        <v>23</v>
      </c>
      <c r="H148" s="1011"/>
      <c r="I148" s="1021"/>
      <c r="J148" s="1031"/>
      <c r="K148" s="1027"/>
      <c r="L148" s="963"/>
      <c r="M148" s="963"/>
      <c r="N148" s="988"/>
      <c r="O148" s="963"/>
      <c r="P148" s="986"/>
      <c r="Q148" s="963"/>
      <c r="R148" s="963"/>
      <c r="S148" s="988"/>
      <c r="T148" s="986"/>
      <c r="U148" s="1065"/>
      <c r="V148" s="986"/>
      <c r="W148" s="963"/>
      <c r="X148" s="966"/>
      <c r="Y148" s="963"/>
      <c r="Z148" s="962"/>
      <c r="AA148" s="968"/>
      <c r="AB148" s="963"/>
      <c r="AC148" s="963"/>
      <c r="AD148" s="963"/>
      <c r="AE148" s="968"/>
      <c r="AF148" s="963"/>
      <c r="AG148" s="963"/>
      <c r="AH148" s="990"/>
      <c r="AI148" s="963"/>
      <c r="AJ148" s="967"/>
      <c r="AK148" s="963"/>
      <c r="AL148" s="966"/>
      <c r="AM148" s="963"/>
      <c r="AN148" s="968"/>
      <c r="AO148" s="969">
        <f>SUM(L148:AN148)</f>
        <v>0</v>
      </c>
      <c r="AP148" s="472">
        <f>SUM(G148:AK148)</f>
        <v>0</v>
      </c>
      <c r="AQ148" s="1370"/>
      <c r="AR148" s="1371"/>
      <c r="AS148" s="1316"/>
    </row>
    <row r="149" spans="2:56" s="36" customFormat="1" ht="60" hidden="1" customHeight="1" x14ac:dyDescent="0.2">
      <c r="B149" s="1318">
        <v>4</v>
      </c>
      <c r="C149" s="1320" t="s">
        <v>176</v>
      </c>
      <c r="D149" s="1190" t="s">
        <v>178</v>
      </c>
      <c r="E149" s="1223" t="s">
        <v>19</v>
      </c>
      <c r="G149" s="458" t="s">
        <v>20</v>
      </c>
      <c r="H149" s="1014"/>
      <c r="I149" s="983"/>
      <c r="J149" s="1030"/>
      <c r="K149" s="984"/>
      <c r="L149" s="984"/>
      <c r="M149" s="984"/>
      <c r="N149" s="804"/>
      <c r="O149" s="204"/>
      <c r="P149" s="204"/>
      <c r="Q149" s="204"/>
      <c r="R149" s="204"/>
      <c r="S149" s="804"/>
      <c r="T149" s="204"/>
      <c r="U149" s="100"/>
      <c r="V149" s="204"/>
      <c r="W149" s="204"/>
      <c r="X149" s="804"/>
      <c r="Y149" s="204"/>
      <c r="Z149" s="101"/>
      <c r="AA149" s="100"/>
      <c r="AB149" s="204"/>
      <c r="AC149" s="985"/>
      <c r="AD149" s="204"/>
      <c r="AE149" s="100"/>
      <c r="AF149" s="204"/>
      <c r="AG149" s="204"/>
      <c r="AH149" s="333"/>
      <c r="AI149" s="204"/>
      <c r="AJ149" s="333"/>
      <c r="AK149" s="985"/>
      <c r="AL149" s="828"/>
      <c r="AM149" s="223"/>
      <c r="AN149" s="164">
        <v>0</v>
      </c>
      <c r="AO149" s="167">
        <f>SUM(N149:AN149)</f>
        <v>0</v>
      </c>
      <c r="AP149" s="541">
        <f t="shared" ref="AP149" si="12">SUM(G149:AK149)</f>
        <v>0</v>
      </c>
      <c r="AQ149" s="1370"/>
      <c r="AR149" s="1371"/>
      <c r="AS149" s="1316"/>
    </row>
    <row r="150" spans="2:56" ht="60" hidden="1" customHeight="1" x14ac:dyDescent="0.2">
      <c r="B150" s="1319"/>
      <c r="C150" s="1311"/>
      <c r="D150" s="1212"/>
      <c r="E150" s="1321"/>
      <c r="F150" s="991"/>
      <c r="G150" s="494" t="s">
        <v>23</v>
      </c>
      <c r="H150" s="1015"/>
      <c r="I150" s="992"/>
      <c r="J150" s="1032"/>
      <c r="K150" s="1009"/>
      <c r="L150" s="994"/>
      <c r="M150" s="994"/>
      <c r="N150" s="1037"/>
      <c r="O150" s="994"/>
      <c r="P150" s="995"/>
      <c r="Q150" s="994"/>
      <c r="R150" s="994"/>
      <c r="S150" s="998"/>
      <c r="T150" s="994"/>
      <c r="U150" s="996"/>
      <c r="V150" s="995"/>
      <c r="W150" s="994"/>
      <c r="X150" s="998"/>
      <c r="Y150" s="994"/>
      <c r="Z150" s="1026"/>
      <c r="AA150" s="1118"/>
      <c r="AB150" s="994"/>
      <c r="AC150" s="994"/>
      <c r="AD150" s="994"/>
      <c r="AE150" s="996"/>
      <c r="AF150" s="994"/>
      <c r="AG150" s="994"/>
      <c r="AH150" s="1000"/>
      <c r="AI150" s="994"/>
      <c r="AJ150" s="1001"/>
      <c r="AK150" s="994"/>
      <c r="AL150" s="998"/>
      <c r="AM150" s="994"/>
      <c r="AN150" s="996"/>
      <c r="AO150" s="1002">
        <f>SUM(L150:AN150)</f>
        <v>0</v>
      </c>
      <c r="AP150" s="466">
        <f t="shared" ref="AP150" si="13">SUM(I150:AL150)</f>
        <v>0</v>
      </c>
      <c r="AQ150" s="1370"/>
      <c r="AR150" s="1371"/>
      <c r="AS150" s="1316"/>
    </row>
    <row r="151" spans="2:56" s="36" customFormat="1" ht="60" hidden="1" customHeight="1" x14ac:dyDescent="0.2">
      <c r="B151" s="1318">
        <v>5</v>
      </c>
      <c r="C151" s="1320" t="s">
        <v>176</v>
      </c>
      <c r="D151" s="1190" t="s">
        <v>179</v>
      </c>
      <c r="E151" s="1223" t="s">
        <v>19</v>
      </c>
      <c r="G151" s="458" t="s">
        <v>20</v>
      </c>
      <c r="H151" s="1014"/>
      <c r="I151" s="983"/>
      <c r="J151" s="1030"/>
      <c r="K151" s="984"/>
      <c r="L151" s="984"/>
      <c r="M151" s="984"/>
      <c r="N151" s="804"/>
      <c r="O151" s="204"/>
      <c r="P151" s="204"/>
      <c r="Q151" s="204"/>
      <c r="R151" s="204"/>
      <c r="S151" s="804"/>
      <c r="T151" s="204"/>
      <c r="U151" s="100"/>
      <c r="V151" s="204"/>
      <c r="W151" s="204"/>
      <c r="X151" s="804"/>
      <c r="Y151" s="204"/>
      <c r="Z151" s="101"/>
      <c r="AA151" s="100"/>
      <c r="AB151" s="204"/>
      <c r="AC151" s="985"/>
      <c r="AD151" s="204"/>
      <c r="AE151" s="100"/>
      <c r="AF151" s="204"/>
      <c r="AG151" s="204"/>
      <c r="AH151" s="333"/>
      <c r="AI151" s="204"/>
      <c r="AJ151" s="333"/>
      <c r="AK151" s="985"/>
      <c r="AL151" s="828"/>
      <c r="AM151" s="223"/>
      <c r="AN151" s="164">
        <v>0</v>
      </c>
      <c r="AO151" s="167">
        <f>SUM(N151:AN151)</f>
        <v>0</v>
      </c>
      <c r="AP151" s="541">
        <f t="shared" ref="AP151" si="14">SUM(G151:AK151)</f>
        <v>0</v>
      </c>
      <c r="AQ151" s="1370"/>
      <c r="AR151" s="1371"/>
      <c r="AS151" s="1316"/>
    </row>
    <row r="152" spans="2:56" ht="60" hidden="1" customHeight="1" x14ac:dyDescent="0.2">
      <c r="B152" s="1319"/>
      <c r="C152" s="1311"/>
      <c r="D152" s="1212"/>
      <c r="E152" s="1321"/>
      <c r="F152" s="991"/>
      <c r="G152" s="494" t="s">
        <v>23</v>
      </c>
      <c r="H152" s="1015"/>
      <c r="I152" s="992"/>
      <c r="J152" s="1032"/>
      <c r="K152" s="1009"/>
      <c r="L152" s="994"/>
      <c r="M152" s="994"/>
      <c r="N152" s="1037"/>
      <c r="O152" s="994"/>
      <c r="P152" s="995"/>
      <c r="Q152" s="994"/>
      <c r="R152" s="994"/>
      <c r="S152" s="998"/>
      <c r="T152" s="994"/>
      <c r="U152" s="996"/>
      <c r="V152" s="995"/>
      <c r="W152" s="994"/>
      <c r="X152" s="998"/>
      <c r="Y152" s="994"/>
      <c r="Z152" s="1026"/>
      <c r="AA152" s="1118"/>
      <c r="AB152" s="994"/>
      <c r="AC152" s="994"/>
      <c r="AD152" s="994"/>
      <c r="AE152" s="996"/>
      <c r="AF152" s="994"/>
      <c r="AG152" s="994"/>
      <c r="AH152" s="1000"/>
      <c r="AI152" s="994"/>
      <c r="AJ152" s="1001"/>
      <c r="AK152" s="994"/>
      <c r="AL152" s="998"/>
      <c r="AM152" s="994"/>
      <c r="AN152" s="996"/>
      <c r="AO152" s="1002">
        <f>SUM(L152:AN152)</f>
        <v>0</v>
      </c>
      <c r="AP152" s="614">
        <f t="shared" ref="AP152" si="15">SUM(I152:AL152)</f>
        <v>0</v>
      </c>
      <c r="AQ152" s="1370"/>
      <c r="AR152" s="1371"/>
      <c r="AS152" s="1316"/>
    </row>
    <row r="153" spans="2:56" s="36" customFormat="1" ht="60" hidden="1" customHeight="1" x14ac:dyDescent="0.2">
      <c r="B153" s="1318">
        <v>3</v>
      </c>
      <c r="C153" s="1320" t="s">
        <v>180</v>
      </c>
      <c r="D153" s="1190" t="s">
        <v>181</v>
      </c>
      <c r="E153" s="1223" t="s">
        <v>38</v>
      </c>
      <c r="F153" s="1324">
        <v>180</v>
      </c>
      <c r="G153" s="458" t="s">
        <v>51</v>
      </c>
      <c r="H153" s="1014"/>
      <c r="I153" s="983"/>
      <c r="J153" s="1030"/>
      <c r="K153" s="984"/>
      <c r="L153" s="984"/>
      <c r="M153" s="984"/>
      <c r="N153" s="804"/>
      <c r="O153" s="204"/>
      <c r="P153" s="204"/>
      <c r="Q153" s="204"/>
      <c r="R153" s="204"/>
      <c r="S153" s="804"/>
      <c r="T153" s="204"/>
      <c r="U153" s="100"/>
      <c r="V153" s="204"/>
      <c r="W153" s="204"/>
      <c r="X153" s="804"/>
      <c r="Y153" s="204"/>
      <c r="Z153" s="101"/>
      <c r="AA153" s="100"/>
      <c r="AB153" s="204"/>
      <c r="AC153" s="204"/>
      <c r="AD153" s="204"/>
      <c r="AE153" s="100"/>
      <c r="AF153" s="204"/>
      <c r="AG153" s="204"/>
      <c r="AH153" s="333"/>
      <c r="AI153" s="204"/>
      <c r="AJ153" s="333"/>
      <c r="AK153" s="209"/>
      <c r="AL153" s="828"/>
      <c r="AM153" s="223"/>
      <c r="AN153" s="164">
        <v>0</v>
      </c>
      <c r="AO153" s="167">
        <f>SUM(K153:AL153)</f>
        <v>0</v>
      </c>
      <c r="AP153" s="541">
        <f t="shared" ref="AP153" si="16">SUM(G153:AK153)</f>
        <v>0</v>
      </c>
      <c r="AQ153" s="1370"/>
      <c r="AR153" s="1371"/>
      <c r="AS153" s="1316"/>
    </row>
    <row r="154" spans="2:56" s="36" customFormat="1" ht="60" hidden="1" customHeight="1" x14ac:dyDescent="0.2">
      <c r="B154" s="1322"/>
      <c r="C154" s="1323"/>
      <c r="D154" s="1207"/>
      <c r="E154" s="1230"/>
      <c r="F154" s="1325"/>
      <c r="G154" s="470" t="s">
        <v>23</v>
      </c>
      <c r="H154" s="1016">
        <v>4</v>
      </c>
      <c r="I154" s="1022"/>
      <c r="J154" s="966"/>
      <c r="K154" s="1028"/>
      <c r="L154" s="963"/>
      <c r="M154" s="963"/>
      <c r="N154" s="966"/>
      <c r="O154" s="963"/>
      <c r="P154" s="963"/>
      <c r="Q154" s="963"/>
      <c r="R154" s="963"/>
      <c r="S154" s="966"/>
      <c r="T154" s="963"/>
      <c r="U154" s="968"/>
      <c r="V154" s="963"/>
      <c r="W154" s="963"/>
      <c r="X154" s="966"/>
      <c r="Y154" s="963"/>
      <c r="Z154" s="962"/>
      <c r="AA154" s="968"/>
      <c r="AB154" s="963"/>
      <c r="AC154" s="963"/>
      <c r="AD154" s="963"/>
      <c r="AE154" s="968"/>
      <c r="AF154" s="963"/>
      <c r="AG154" s="963"/>
      <c r="AH154" s="1003"/>
      <c r="AI154" s="963"/>
      <c r="AJ154" s="967"/>
      <c r="AK154" s="963"/>
      <c r="AL154" s="966"/>
      <c r="AM154" s="963"/>
      <c r="AN154" s="968"/>
      <c r="AO154" s="969">
        <f>SUM(I154:AL154)</f>
        <v>0</v>
      </c>
      <c r="AP154" s="720">
        <f t="shared" ref="AP154" si="17">SUM(I154:AL154)</f>
        <v>0</v>
      </c>
      <c r="AQ154" s="1370"/>
      <c r="AR154" s="1371"/>
      <c r="AS154" s="1316"/>
    </row>
    <row r="155" spans="2:56" ht="60" hidden="1" customHeight="1" x14ac:dyDescent="0.2">
      <c r="B155" s="1319"/>
      <c r="C155" s="1311"/>
      <c r="D155" s="1212"/>
      <c r="E155" s="1321"/>
      <c r="F155" s="1326"/>
      <c r="G155" s="970" t="s">
        <v>145</v>
      </c>
      <c r="H155" s="1017">
        <v>4</v>
      </c>
      <c r="I155" s="1023"/>
      <c r="J155" s="1033"/>
      <c r="K155" s="1029"/>
      <c r="L155" s="313"/>
      <c r="M155" s="313"/>
      <c r="N155" s="772"/>
      <c r="O155" s="313"/>
      <c r="P155" s="313"/>
      <c r="Q155" s="313"/>
      <c r="R155" s="313"/>
      <c r="S155" s="772"/>
      <c r="T155" s="313"/>
      <c r="U155" s="311"/>
      <c r="V155" s="313"/>
      <c r="W155" s="313"/>
      <c r="X155" s="772"/>
      <c r="Y155" s="313"/>
      <c r="Z155" s="310"/>
      <c r="AA155" s="311"/>
      <c r="AB155" s="313"/>
      <c r="AC155" s="313"/>
      <c r="AD155" s="313"/>
      <c r="AE155" s="311"/>
      <c r="AF155" s="313"/>
      <c r="AG155" s="313"/>
      <c r="AH155" s="335"/>
      <c r="AI155" s="313"/>
      <c r="AJ155" s="335"/>
      <c r="AK155" s="313"/>
      <c r="AL155" s="772"/>
      <c r="AM155" s="313"/>
      <c r="AN155" s="311"/>
      <c r="AO155" s="314">
        <f>SUM(I155:AL155)</f>
        <v>0</v>
      </c>
      <c r="AP155" s="541">
        <f t="shared" ref="AP155" si="18">SUM(G155:AK155)</f>
        <v>4</v>
      </c>
      <c r="AQ155" s="1372"/>
      <c r="AR155" s="1371"/>
      <c r="AS155" s="1316"/>
    </row>
    <row r="156" spans="2:56" ht="103.25" customHeight="1" thickTop="1" thickBot="1" x14ac:dyDescent="0.25">
      <c r="B156" s="1262" t="s">
        <v>112</v>
      </c>
      <c r="C156" s="1263"/>
      <c r="D156" s="1263"/>
      <c r="E156" s="1263"/>
      <c r="F156" s="1263"/>
      <c r="G156" s="1314"/>
      <c r="H156" s="1018">
        <f>SUM(H144,H146,H148)</f>
        <v>200</v>
      </c>
      <c r="I156" s="1024">
        <f t="shared" ref="I156:AF156" si="19">SUM(I144,I146,I148)</f>
        <v>200</v>
      </c>
      <c r="J156" s="1034">
        <f t="shared" si="19"/>
        <v>200</v>
      </c>
      <c r="K156" s="227">
        <f t="shared" si="19"/>
        <v>200</v>
      </c>
      <c r="L156" s="227">
        <f t="shared" si="19"/>
        <v>200</v>
      </c>
      <c r="M156" s="227">
        <f t="shared" si="19"/>
        <v>200</v>
      </c>
      <c r="N156" s="228">
        <f t="shared" si="19"/>
        <v>200</v>
      </c>
      <c r="O156" s="227">
        <f t="shared" si="19"/>
        <v>205</v>
      </c>
      <c r="P156" s="227">
        <f t="shared" si="19"/>
        <v>200</v>
      </c>
      <c r="Q156" s="227">
        <f t="shared" si="19"/>
        <v>200</v>
      </c>
      <c r="R156" s="227">
        <f t="shared" si="19"/>
        <v>200</v>
      </c>
      <c r="S156" s="228">
        <f t="shared" si="19"/>
        <v>200</v>
      </c>
      <c r="T156" s="227">
        <f t="shared" si="19"/>
        <v>100</v>
      </c>
      <c r="U156" s="169">
        <f t="shared" si="19"/>
        <v>100</v>
      </c>
      <c r="V156" s="227">
        <f t="shared" si="19"/>
        <v>100</v>
      </c>
      <c r="W156" s="227">
        <f t="shared" si="19"/>
        <v>100</v>
      </c>
      <c r="X156" s="228">
        <f t="shared" si="19"/>
        <v>100</v>
      </c>
      <c r="Y156" s="227">
        <f t="shared" si="19"/>
        <v>100</v>
      </c>
      <c r="Z156" s="170">
        <f t="shared" si="19"/>
        <v>100</v>
      </c>
      <c r="AA156" s="169">
        <f t="shared" si="19"/>
        <v>0</v>
      </c>
      <c r="AB156" s="227">
        <f t="shared" si="19"/>
        <v>0</v>
      </c>
      <c r="AC156" s="227">
        <f t="shared" si="19"/>
        <v>0</v>
      </c>
      <c r="AD156" s="227">
        <f t="shared" si="19"/>
        <v>0</v>
      </c>
      <c r="AE156" s="169">
        <f t="shared" si="19"/>
        <v>0</v>
      </c>
      <c r="AF156" s="227">
        <f t="shared" si="19"/>
        <v>0</v>
      </c>
      <c r="AG156" s="227">
        <f t="shared" ref="AG156:AN156" si="20">SUM(AG144,AG146,AG154,AG148,AG150,AG152)</f>
        <v>0</v>
      </c>
      <c r="AH156" s="360">
        <f t="shared" si="20"/>
        <v>0</v>
      </c>
      <c r="AI156" s="227">
        <f t="shared" si="20"/>
        <v>0</v>
      </c>
      <c r="AJ156" s="360">
        <f t="shared" si="20"/>
        <v>0</v>
      </c>
      <c r="AK156" s="227">
        <f t="shared" si="20"/>
        <v>0</v>
      </c>
      <c r="AL156" s="228">
        <f t="shared" si="20"/>
        <v>0</v>
      </c>
      <c r="AM156" s="227">
        <f t="shared" si="20"/>
        <v>0</v>
      </c>
      <c r="AN156" s="170">
        <f t="shared" si="20"/>
        <v>0</v>
      </c>
      <c r="AO156" s="171" t="e">
        <f>SUM(#REF!,#REF!,AO147,AO155)</f>
        <v>#REF!</v>
      </c>
      <c r="AP156" s="1005">
        <f t="shared" ref="AP156" si="21">SUM(I156:AL156)</f>
        <v>2905</v>
      </c>
      <c r="AQ156" s="1373"/>
      <c r="AR156" s="1374"/>
      <c r="AS156" s="1317"/>
    </row>
    <row r="157" spans="2:56" ht="69" customHeight="1" thickTop="1" thickBot="1" x14ac:dyDescent="0.25">
      <c r="B157" s="178"/>
      <c r="C157" s="122"/>
      <c r="D157" s="122"/>
      <c r="E157" s="122"/>
      <c r="F157" s="122"/>
      <c r="G157" s="122"/>
      <c r="H157" s="1279"/>
      <c r="I157" s="1279"/>
      <c r="J157" s="1279"/>
      <c r="K157" s="1279"/>
      <c r="L157" s="1279"/>
      <c r="M157" s="1279"/>
      <c r="N157" s="1279"/>
      <c r="O157" s="1279"/>
      <c r="P157" s="1279"/>
      <c r="Q157" s="1279"/>
      <c r="R157" s="1279"/>
      <c r="S157" s="1279"/>
      <c r="T157" s="1279"/>
      <c r="U157" s="1279"/>
      <c r="V157" s="1279"/>
      <c r="W157" s="1279"/>
      <c r="X157" s="1279"/>
      <c r="Y157" s="1279"/>
      <c r="Z157" s="1279"/>
      <c r="AA157" s="1279"/>
      <c r="AB157" s="1279"/>
      <c r="AC157" s="1279"/>
      <c r="AD157" s="1279"/>
      <c r="AE157" s="1279"/>
      <c r="AF157" s="1279"/>
      <c r="AG157" s="1279"/>
      <c r="AH157" s="1279"/>
      <c r="AI157" s="1279"/>
      <c r="AJ157" s="1279"/>
      <c r="AK157" s="1279"/>
      <c r="AL157" s="1279"/>
      <c r="AM157" s="1279"/>
      <c r="AN157" s="1279"/>
      <c r="AO157" s="1279"/>
      <c r="AP157" s="1279"/>
      <c r="AQ157" s="1375"/>
      <c r="AR157" s="1375"/>
      <c r="AS157" s="184"/>
    </row>
    <row r="158" spans="2:56" s="36" customFormat="1" ht="103.25" customHeight="1" x14ac:dyDescent="0.2">
      <c r="B158" s="420"/>
      <c r="D158" s="3" t="s">
        <v>0</v>
      </c>
      <c r="E158" s="1126" t="s">
        <v>1</v>
      </c>
      <c r="F158" s="1127"/>
      <c r="G158" s="1128"/>
      <c r="H158" s="421"/>
      <c r="I158" s="422"/>
      <c r="J158" s="422"/>
      <c r="K158" s="422"/>
      <c r="L158" s="422"/>
      <c r="M158" s="422"/>
      <c r="N158" s="422"/>
      <c r="O158" s="422"/>
      <c r="P158" s="422"/>
      <c r="Q158" s="422"/>
      <c r="R158" s="422"/>
      <c r="T158" s="422"/>
      <c r="U158" s="422"/>
      <c r="V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F158" s="422"/>
      <c r="AG158" s="422"/>
      <c r="AH158" s="606"/>
      <c r="AI158" s="422"/>
      <c r="AJ158" s="422"/>
      <c r="AK158" s="422"/>
      <c r="AL158" s="422"/>
      <c r="AM158" s="422"/>
      <c r="AN158" s="422"/>
      <c r="AO158" s="422"/>
      <c r="AP158" s="422"/>
      <c r="AQ158" s="1376"/>
      <c r="AR158" s="1376"/>
      <c r="AS158" s="422"/>
      <c r="AT158" s="422"/>
      <c r="AU158" s="422"/>
      <c r="AV158" s="422"/>
      <c r="AW158" s="422"/>
      <c r="AX158" s="422"/>
      <c r="AY158" s="422"/>
      <c r="AZ158" s="422"/>
      <c r="BA158" s="422"/>
      <c r="BB158" s="422"/>
      <c r="BC158" s="422"/>
      <c r="BD158" s="422"/>
    </row>
    <row r="159" spans="2:56" s="36" customFormat="1" ht="103.25" customHeight="1" thickBot="1" x14ac:dyDescent="0.25">
      <c r="B159" s="420"/>
      <c r="D159" s="13" t="s">
        <v>139</v>
      </c>
      <c r="E159" s="1130" t="s">
        <v>134</v>
      </c>
      <c r="F159" s="1131"/>
      <c r="G159" s="1132"/>
      <c r="H159" s="421"/>
      <c r="I159" s="422"/>
      <c r="J159" s="422"/>
      <c r="K159" s="422"/>
      <c r="L159" s="422"/>
      <c r="M159" s="422"/>
      <c r="N159" s="422"/>
      <c r="O159" s="422"/>
      <c r="P159" s="422"/>
      <c r="Q159" s="422"/>
      <c r="R159" s="422"/>
      <c r="T159" s="422"/>
      <c r="U159" s="422"/>
      <c r="V159" s="422"/>
      <c r="W159" s="422"/>
      <c r="X159" s="422"/>
      <c r="Y159" s="422"/>
      <c r="Z159" s="422"/>
      <c r="AA159" s="422"/>
      <c r="AB159" s="422"/>
      <c r="AC159" s="422"/>
      <c r="AD159" s="422"/>
      <c r="AE159" s="422"/>
      <c r="AF159" s="422"/>
      <c r="AG159" s="422"/>
      <c r="AH159" s="606"/>
      <c r="AI159" s="422"/>
      <c r="AJ159" s="422"/>
      <c r="AK159" s="422"/>
      <c r="AL159" s="422"/>
      <c r="AM159" s="422"/>
      <c r="AN159" s="422"/>
      <c r="AO159" s="422"/>
      <c r="AP159" s="422"/>
      <c r="AQ159" s="1376"/>
      <c r="AR159" s="1376"/>
      <c r="AS159" s="422"/>
      <c r="AT159" s="422"/>
      <c r="AU159" s="422"/>
      <c r="AV159" s="422"/>
      <c r="AW159" s="422"/>
      <c r="AX159" s="422"/>
      <c r="AY159" s="422"/>
      <c r="AZ159" s="422"/>
      <c r="BA159" s="422"/>
      <c r="BB159" s="422"/>
      <c r="BC159" s="422"/>
      <c r="BD159" s="422"/>
    </row>
    <row r="160" spans="2:56" ht="40.25" customHeight="1" thickBot="1" x14ac:dyDescent="0.25">
      <c r="B160" s="420"/>
      <c r="C160" s="420"/>
      <c r="D160" s="423"/>
      <c r="E160" s="420"/>
      <c r="F160" s="420"/>
      <c r="G160" s="424"/>
      <c r="H160" s="424"/>
      <c r="I160" s="425"/>
      <c r="J160" s="425"/>
      <c r="K160" s="425"/>
      <c r="L160" s="425"/>
      <c r="M160" s="425"/>
      <c r="N160" s="425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5"/>
      <c r="AD160" s="425"/>
      <c r="AE160" s="425"/>
      <c r="AF160" s="425"/>
      <c r="AG160" s="425"/>
      <c r="AH160" s="425"/>
      <c r="AI160" s="425"/>
      <c r="AJ160" s="425"/>
      <c r="AK160" s="425"/>
      <c r="AL160" s="425"/>
      <c r="AM160" s="425"/>
      <c r="AN160" s="425"/>
      <c r="AO160" s="425"/>
      <c r="AP160" s="425"/>
      <c r="AQ160" s="1377"/>
      <c r="AR160" s="1377"/>
      <c r="AS160" s="425"/>
      <c r="AT160" s="507"/>
      <c r="AU160" s="426"/>
      <c r="AV160" s="426"/>
      <c r="AW160" s="426"/>
      <c r="AX160" s="426"/>
      <c r="AY160" s="426"/>
      <c r="AZ160" s="426"/>
      <c r="BA160" s="426"/>
      <c r="BB160" s="426"/>
      <c r="BC160" s="426"/>
      <c r="BD160" s="426"/>
    </row>
    <row r="161" spans="1:104" s="35" customFormat="1" ht="103.25" customHeight="1" thickTop="1" thickBot="1" x14ac:dyDescent="0.25">
      <c r="A161" s="427"/>
      <c r="B161" s="428"/>
      <c r="C161" s="429" t="s">
        <v>9</v>
      </c>
      <c r="D161" s="29" t="s">
        <v>9</v>
      </c>
      <c r="E161" s="430" t="s">
        <v>11</v>
      </c>
      <c r="F161" s="431" t="s">
        <v>12</v>
      </c>
      <c r="G161" s="430" t="s">
        <v>13</v>
      </c>
      <c r="H161" s="182">
        <f t="shared" ref="H161:AL161" si="22">H5</f>
        <v>45405</v>
      </c>
      <c r="I161" s="928">
        <f t="shared" si="22"/>
        <v>24</v>
      </c>
      <c r="J161" s="920">
        <f t="shared" si="22"/>
        <v>25</v>
      </c>
      <c r="K161" s="641">
        <f t="shared" si="22"/>
        <v>127</v>
      </c>
      <c r="L161" s="1057">
        <f t="shared" si="22"/>
        <v>7</v>
      </c>
      <c r="M161" s="232">
        <f t="shared" si="22"/>
        <v>8</v>
      </c>
      <c r="N161" s="920">
        <f t="shared" si="22"/>
        <v>9</v>
      </c>
      <c r="O161" s="1066">
        <f t="shared" si="22"/>
        <v>12</v>
      </c>
      <c r="P161" s="30">
        <f t="shared" si="22"/>
        <v>13</v>
      </c>
      <c r="Q161" s="1048">
        <f t="shared" si="22"/>
        <v>14</v>
      </c>
      <c r="R161" s="30">
        <f t="shared" si="22"/>
        <v>15</v>
      </c>
      <c r="S161" s="920">
        <f t="shared" si="22"/>
        <v>16</v>
      </c>
      <c r="T161" s="232">
        <f t="shared" si="22"/>
        <v>19</v>
      </c>
      <c r="U161" s="30">
        <f t="shared" si="22"/>
        <v>20</v>
      </c>
      <c r="V161" s="1048">
        <f t="shared" si="22"/>
        <v>21</v>
      </c>
      <c r="W161" s="30">
        <f t="shared" si="22"/>
        <v>22</v>
      </c>
      <c r="X161" s="920">
        <f t="shared" si="22"/>
        <v>23</v>
      </c>
      <c r="Y161" s="232">
        <f t="shared" si="22"/>
        <v>26</v>
      </c>
      <c r="Z161" s="433">
        <f t="shared" si="22"/>
        <v>27</v>
      </c>
      <c r="AA161" s="30">
        <f t="shared" si="22"/>
        <v>28</v>
      </c>
      <c r="AB161" s="1048">
        <f t="shared" si="22"/>
        <v>29</v>
      </c>
      <c r="AC161" s="30">
        <f t="shared" si="22"/>
        <v>30</v>
      </c>
      <c r="AD161" s="232">
        <f t="shared" si="22"/>
        <v>23</v>
      </c>
      <c r="AE161" s="232">
        <f t="shared" si="22"/>
        <v>24</v>
      </c>
      <c r="AF161" s="1048">
        <f t="shared" si="22"/>
        <v>25</v>
      </c>
      <c r="AG161" s="433">
        <f t="shared" si="22"/>
        <v>28</v>
      </c>
      <c r="AH161" s="30">
        <f t="shared" si="22"/>
        <v>31</v>
      </c>
      <c r="AI161" s="232">
        <f t="shared" si="22"/>
        <v>0</v>
      </c>
      <c r="AJ161" s="1052">
        <f t="shared" si="22"/>
        <v>29</v>
      </c>
      <c r="AK161" s="232">
        <f t="shared" si="22"/>
        <v>31</v>
      </c>
      <c r="AL161" s="1048">
        <f t="shared" si="22"/>
        <v>29</v>
      </c>
      <c r="AM161" s="433">
        <f>AM34</f>
        <v>0</v>
      </c>
      <c r="AN161" s="433">
        <f>AN34</f>
        <v>0</v>
      </c>
      <c r="AO161" s="232" t="e">
        <f>#REF!</f>
        <v>#REF!</v>
      </c>
      <c r="AP161" s="434" t="s">
        <v>14</v>
      </c>
      <c r="AQ161" s="1378" t="e">
        <f>#REF!</f>
        <v>#REF!</v>
      </c>
      <c r="AR161" s="1379"/>
      <c r="AS161" s="435" t="s">
        <v>16</v>
      </c>
      <c r="AT161" s="508"/>
      <c r="AU161" s="436" t="e">
        <f>#REF!</f>
        <v>#REF!</v>
      </c>
      <c r="AV161" s="436"/>
      <c r="AW161" s="436"/>
      <c r="AX161" s="436"/>
      <c r="AY161" s="436"/>
      <c r="AZ161" s="436"/>
      <c r="BA161" s="436"/>
      <c r="BB161" s="436" t="e">
        <f>#REF!</f>
        <v>#REF!</v>
      </c>
      <c r="BC161" s="436" t="e">
        <f>#REF!</f>
        <v>#REF!</v>
      </c>
      <c r="BD161" s="436" t="e">
        <f>#REF!</f>
        <v>#REF!</v>
      </c>
      <c r="BE161" s="436"/>
      <c r="BG161" s="436"/>
      <c r="BH161" s="7"/>
      <c r="BI161" s="7"/>
      <c r="BJ161" s="7"/>
      <c r="BK161" s="7"/>
      <c r="BL161" s="8"/>
      <c r="BM161" s="8"/>
      <c r="BN161" s="8"/>
      <c r="BO161" s="8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M161" s="36"/>
      <c r="CN161" s="36"/>
      <c r="CO161" s="36"/>
      <c r="CP161" s="36"/>
      <c r="CQ161" s="36"/>
      <c r="CR161" s="36"/>
      <c r="CS161" s="36"/>
      <c r="CT161" s="36"/>
      <c r="CZ161" s="37"/>
    </row>
    <row r="162" spans="1:104" s="36" customFormat="1" ht="103.25" hidden="1" customHeight="1" thickTop="1" x14ac:dyDescent="0.2">
      <c r="A162" s="437"/>
      <c r="B162" s="1285">
        <v>1</v>
      </c>
      <c r="C162" s="1301" t="s">
        <v>140</v>
      </c>
      <c r="D162" s="1305" t="s">
        <v>141</v>
      </c>
      <c r="E162" s="1299" t="s">
        <v>142</v>
      </c>
      <c r="F162" s="1307">
        <v>150</v>
      </c>
      <c r="G162" s="438" t="s">
        <v>20</v>
      </c>
      <c r="H162" s="594"/>
      <c r="I162" s="440"/>
      <c r="J162" s="444"/>
      <c r="K162" s="443"/>
      <c r="L162" s="443"/>
      <c r="M162" s="443"/>
      <c r="N162" s="444"/>
      <c r="O162" s="442"/>
      <c r="P162" s="440"/>
      <c r="Q162" s="442"/>
      <c r="R162" s="440"/>
      <c r="S162" s="444"/>
      <c r="T162" s="443"/>
      <c r="U162" s="440"/>
      <c r="V162" s="442"/>
      <c r="W162" s="682"/>
      <c r="X162" s="444"/>
      <c r="Y162" s="443"/>
      <c r="Z162" s="439"/>
      <c r="AA162" s="440"/>
      <c r="AB162" s="442"/>
      <c r="AC162" s="440"/>
      <c r="AD162" s="443"/>
      <c r="AE162" s="443"/>
      <c r="AF162" s="442"/>
      <c r="AG162" s="562"/>
      <c r="AH162" s="440"/>
      <c r="AI162" s="443"/>
      <c r="AJ162" s="680"/>
      <c r="AK162" s="443"/>
      <c r="AL162" s="443"/>
      <c r="AM162" s="445"/>
      <c r="AN162" s="444"/>
      <c r="AO162" s="443"/>
      <c r="AP162" s="441"/>
      <c r="AQ162" s="1380"/>
      <c r="AR162" s="1381"/>
      <c r="AS162" s="446"/>
      <c r="AT162" s="509"/>
      <c r="AU162" s="447"/>
      <c r="AV162" s="447"/>
      <c r="AW162" s="447"/>
      <c r="AX162" s="447"/>
      <c r="AY162" s="447"/>
      <c r="AZ162" s="447"/>
      <c r="BA162" s="447"/>
      <c r="BB162" s="447"/>
      <c r="BC162" s="447"/>
      <c r="BD162" s="447"/>
    </row>
    <row r="163" spans="1:104" ht="103.25" hidden="1" customHeight="1" thickBot="1" x14ac:dyDescent="0.25">
      <c r="A163" s="448"/>
      <c r="B163" s="1287"/>
      <c r="C163" s="1304"/>
      <c r="D163" s="1306"/>
      <c r="E163" s="1300"/>
      <c r="F163" s="1308"/>
      <c r="G163" s="449" t="s">
        <v>23</v>
      </c>
      <c r="H163" s="595"/>
      <c r="I163" s="451"/>
      <c r="J163" s="455"/>
      <c r="K163" s="454"/>
      <c r="L163" s="454"/>
      <c r="M163" s="454"/>
      <c r="N163" s="455"/>
      <c r="O163" s="453"/>
      <c r="P163" s="451"/>
      <c r="Q163" s="453"/>
      <c r="R163" s="451"/>
      <c r="S163" s="455"/>
      <c r="T163" s="454"/>
      <c r="U163" s="451"/>
      <c r="V163" s="453"/>
      <c r="W163" s="683"/>
      <c r="X163" s="455"/>
      <c r="Y163" s="454"/>
      <c r="Z163" s="450"/>
      <c r="AA163" s="451"/>
      <c r="AB163" s="453"/>
      <c r="AC163" s="451"/>
      <c r="AD163" s="454"/>
      <c r="AE163" s="660"/>
      <c r="AF163" s="453"/>
      <c r="AG163" s="563"/>
      <c r="AH163" s="451"/>
      <c r="AI163" s="454"/>
      <c r="AJ163" s="681"/>
      <c r="AK163" s="660"/>
      <c r="AL163" s="454"/>
      <c r="AM163" s="451"/>
      <c r="AN163" s="455"/>
      <c r="AO163" s="454"/>
      <c r="AP163" s="452"/>
      <c r="AQ163" s="1382"/>
      <c r="AR163" s="1383"/>
      <c r="AS163" s="456"/>
      <c r="AT163" s="510"/>
      <c r="AU163" s="457"/>
      <c r="AV163" s="457"/>
      <c r="AW163" s="457"/>
      <c r="AX163" s="457"/>
      <c r="AY163" s="457"/>
      <c r="AZ163" s="457"/>
      <c r="BA163" s="457"/>
      <c r="BB163" s="457"/>
      <c r="BC163" s="457"/>
      <c r="BD163" s="457"/>
    </row>
    <row r="164" spans="1:104" ht="60" customHeight="1" thickTop="1" x14ac:dyDescent="0.2">
      <c r="A164" s="448"/>
      <c r="B164" s="1285">
        <v>1</v>
      </c>
      <c r="C164" s="1301" t="s">
        <v>143</v>
      </c>
      <c r="D164" s="1312" t="s">
        <v>149</v>
      </c>
      <c r="E164" s="1299" t="s">
        <v>38</v>
      </c>
      <c r="F164" s="1217">
        <v>180</v>
      </c>
      <c r="G164" s="458" t="s">
        <v>20</v>
      </c>
      <c r="H164" s="596"/>
      <c r="I164" s="937"/>
      <c r="J164" s="795">
        <v>179</v>
      </c>
      <c r="K164" s="194">
        <v>132</v>
      </c>
      <c r="L164" s="194">
        <v>127</v>
      </c>
      <c r="M164" s="194">
        <v>127</v>
      </c>
      <c r="N164" s="795">
        <v>127</v>
      </c>
      <c r="O164" s="240">
        <v>127</v>
      </c>
      <c r="P164" s="50">
        <v>137</v>
      </c>
      <c r="Q164" s="240">
        <v>127</v>
      </c>
      <c r="R164" s="50">
        <v>131</v>
      </c>
      <c r="S164" s="795">
        <v>109</v>
      </c>
      <c r="T164" s="194">
        <v>123</v>
      </c>
      <c r="U164" s="50">
        <v>137</v>
      </c>
      <c r="V164" s="240">
        <v>134</v>
      </c>
      <c r="W164" s="50">
        <v>133</v>
      </c>
      <c r="X164" s="795">
        <v>93</v>
      </c>
      <c r="Y164" s="194">
        <v>128</v>
      </c>
      <c r="Z164" s="462">
        <v>128</v>
      </c>
      <c r="AA164" s="459">
        <v>128</v>
      </c>
      <c r="AB164" s="240">
        <v>127</v>
      </c>
      <c r="AC164" s="459">
        <v>132</v>
      </c>
      <c r="AD164" s="461"/>
      <c r="AE164" s="461"/>
      <c r="AF164" s="656"/>
      <c r="AG164" s="493"/>
      <c r="AH164" s="459"/>
      <c r="AI164" s="461"/>
      <c r="AJ164" s="684"/>
      <c r="AK164" s="461"/>
      <c r="AL164" s="459"/>
      <c r="AM164" s="459"/>
      <c r="AN164" s="460"/>
      <c r="AO164" s="464"/>
      <c r="AP164" s="466">
        <f>SUM(I164:AL164)</f>
        <v>2586</v>
      </c>
      <c r="AQ164" s="1384"/>
      <c r="AR164" s="1385"/>
      <c r="AS164" s="1315" t="s">
        <v>22</v>
      </c>
      <c r="AT164" s="510"/>
      <c r="AU164" s="457"/>
      <c r="AV164" s="457"/>
      <c r="AW164" s="457"/>
      <c r="AX164" s="457"/>
      <c r="AY164" s="457"/>
      <c r="AZ164" s="457"/>
      <c r="BA164" s="457"/>
      <c r="BB164" s="457"/>
      <c r="BC164" s="457"/>
      <c r="BD164" s="457"/>
    </row>
    <row r="165" spans="1:104" ht="60" customHeight="1" thickBot="1" x14ac:dyDescent="0.25">
      <c r="A165" s="448"/>
      <c r="B165" s="1286"/>
      <c r="C165" s="1302"/>
      <c r="D165" s="1212"/>
      <c r="E165" s="1300"/>
      <c r="F165" s="1209"/>
      <c r="G165" s="494" t="s">
        <v>23</v>
      </c>
      <c r="H165" s="615">
        <v>132</v>
      </c>
      <c r="I165" s="78">
        <v>127</v>
      </c>
      <c r="J165" s="799">
        <v>127</v>
      </c>
      <c r="K165" s="199">
        <v>127</v>
      </c>
      <c r="L165" s="199">
        <v>127</v>
      </c>
      <c r="M165" s="199">
        <v>137</v>
      </c>
      <c r="N165" s="799">
        <v>127</v>
      </c>
      <c r="O165" s="244">
        <v>131</v>
      </c>
      <c r="P165" s="78">
        <v>109</v>
      </c>
      <c r="Q165" s="244">
        <v>123</v>
      </c>
      <c r="R165" s="78">
        <v>137</v>
      </c>
      <c r="S165" s="799">
        <v>134</v>
      </c>
      <c r="T165" s="199">
        <v>133</v>
      </c>
      <c r="U165" s="78">
        <v>93</v>
      </c>
      <c r="V165" s="244">
        <v>128</v>
      </c>
      <c r="W165" s="78">
        <v>128</v>
      </c>
      <c r="X165" s="799">
        <v>128</v>
      </c>
      <c r="Y165" s="199">
        <v>127</v>
      </c>
      <c r="Z165" s="618">
        <v>132</v>
      </c>
      <c r="AA165" s="685"/>
      <c r="AB165" s="244"/>
      <c r="AC165" s="685"/>
      <c r="AD165" s="616"/>
      <c r="AE165" s="616"/>
      <c r="AF165" s="657"/>
      <c r="AG165" s="618"/>
      <c r="AH165" s="690"/>
      <c r="AI165" s="497"/>
      <c r="AJ165" s="691"/>
      <c r="AK165" s="499"/>
      <c r="AL165" s="500"/>
      <c r="AM165" s="503"/>
      <c r="AN165" s="619"/>
      <c r="AO165" s="502"/>
      <c r="AP165" s="541">
        <f>SUM(G165:AK165)</f>
        <v>2407</v>
      </c>
      <c r="AQ165" s="1384"/>
      <c r="AR165" s="1385"/>
      <c r="AS165" s="1316"/>
      <c r="AT165" s="510"/>
      <c r="AU165" s="457"/>
      <c r="AV165" s="457"/>
      <c r="AW165" s="457"/>
      <c r="AX165" s="457"/>
      <c r="AY165" s="457"/>
      <c r="AZ165" s="457"/>
      <c r="BA165" s="457"/>
      <c r="BB165" s="457"/>
      <c r="BC165" s="457"/>
      <c r="BD165" s="457"/>
    </row>
    <row r="166" spans="1:104" ht="60" customHeight="1" thickTop="1" x14ac:dyDescent="0.2">
      <c r="A166" s="448"/>
      <c r="B166" s="1285">
        <v>2</v>
      </c>
      <c r="C166" s="1301" t="s">
        <v>143</v>
      </c>
      <c r="D166" s="1207" t="s">
        <v>148</v>
      </c>
      <c r="E166" s="1303" t="s">
        <v>38</v>
      </c>
      <c r="F166" s="1200">
        <v>180</v>
      </c>
      <c r="G166" s="458" t="s">
        <v>20</v>
      </c>
      <c r="H166" s="596"/>
      <c r="I166" s="938"/>
      <c r="J166" s="813"/>
      <c r="K166" s="222"/>
      <c r="L166" s="222"/>
      <c r="M166" s="222"/>
      <c r="N166" s="813"/>
      <c r="O166" s="257"/>
      <c r="P166" s="70"/>
      <c r="Q166" s="257"/>
      <c r="R166" s="70"/>
      <c r="S166" s="813"/>
      <c r="T166" s="222"/>
      <c r="U166" s="70"/>
      <c r="V166" s="257"/>
      <c r="W166" s="70"/>
      <c r="X166" s="813"/>
      <c r="Y166" s="222">
        <v>4</v>
      </c>
      <c r="Z166" s="607"/>
      <c r="AA166" s="611"/>
      <c r="AB166" s="257"/>
      <c r="AC166" s="611"/>
      <c r="AD166" s="609"/>
      <c r="AE166" s="609"/>
      <c r="AF166" s="658"/>
      <c r="AG166" s="607"/>
      <c r="AH166" s="611"/>
      <c r="AI166" s="609"/>
      <c r="AJ166" s="686"/>
      <c r="AK166" s="609"/>
      <c r="AL166" s="611"/>
      <c r="AM166" s="611"/>
      <c r="AN166" s="612"/>
      <c r="AO166" s="613"/>
      <c r="AP166" s="614">
        <f>SUM(I166:AL166)</f>
        <v>4</v>
      </c>
      <c r="AQ166" s="1384"/>
      <c r="AR166" s="1385"/>
      <c r="AS166" s="1316"/>
      <c r="AT166" s="510"/>
      <c r="AU166" s="457"/>
      <c r="AV166" s="457"/>
      <c r="AW166" s="457"/>
      <c r="AX166" s="457"/>
      <c r="AY166" s="457"/>
      <c r="AZ166" s="457"/>
      <c r="BA166" s="457"/>
      <c r="BB166" s="457"/>
      <c r="BC166" s="457"/>
      <c r="BD166" s="457"/>
    </row>
    <row r="167" spans="1:104" ht="60" customHeight="1" thickBot="1" x14ac:dyDescent="0.25">
      <c r="A167" s="448"/>
      <c r="B167" s="1286"/>
      <c r="C167" s="1302"/>
      <c r="D167" s="1207"/>
      <c r="E167" s="1303"/>
      <c r="F167" s="1200"/>
      <c r="G167" s="694" t="s">
        <v>23</v>
      </c>
      <c r="H167" s="695"/>
      <c r="I167" s="78"/>
      <c r="J167" s="799"/>
      <c r="K167" s="199"/>
      <c r="L167" s="199"/>
      <c r="M167" s="199"/>
      <c r="N167" s="847"/>
      <c r="O167" s="640"/>
      <c r="P167" s="1063"/>
      <c r="Q167" s="640"/>
      <c r="R167" s="78"/>
      <c r="S167" s="799"/>
      <c r="T167" s="199"/>
      <c r="U167" s="78"/>
      <c r="V167" s="640">
        <v>4</v>
      </c>
      <c r="W167" s="78"/>
      <c r="X167" s="799"/>
      <c r="Y167" s="199"/>
      <c r="Z167" s="618"/>
      <c r="AA167" s="685"/>
      <c r="AB167" s="244"/>
      <c r="AC167" s="685"/>
      <c r="AD167" s="616"/>
      <c r="AE167" s="616"/>
      <c r="AF167" s="657"/>
      <c r="AG167" s="618"/>
      <c r="AH167" s="690"/>
      <c r="AI167" s="497"/>
      <c r="AJ167" s="691"/>
      <c r="AK167" s="499"/>
      <c r="AL167" s="500"/>
      <c r="AM167" s="503"/>
      <c r="AN167" s="619"/>
      <c r="AO167" s="502"/>
      <c r="AP167" s="541">
        <f>SUM(G167:AK167)</f>
        <v>4</v>
      </c>
      <c r="AQ167" s="1384"/>
      <c r="AR167" s="1385"/>
      <c r="AS167" s="1316"/>
      <c r="AT167" s="510"/>
      <c r="AU167" s="457"/>
      <c r="AV167" s="457"/>
      <c r="AW167" s="457"/>
      <c r="AX167" s="457"/>
      <c r="AY167" s="457"/>
      <c r="AZ167" s="457"/>
      <c r="BA167" s="457"/>
      <c r="BB167" s="457"/>
      <c r="BC167" s="457"/>
      <c r="BD167" s="457"/>
    </row>
    <row r="168" spans="1:104" ht="60" customHeight="1" thickTop="1" x14ac:dyDescent="0.2">
      <c r="A168" s="448"/>
      <c r="B168" s="1285">
        <v>2</v>
      </c>
      <c r="C168" s="1301" t="s">
        <v>143</v>
      </c>
      <c r="D168" s="1312" t="s">
        <v>154</v>
      </c>
      <c r="E168" s="1299" t="s">
        <v>38</v>
      </c>
      <c r="F168" s="1217">
        <v>180</v>
      </c>
      <c r="G168" s="458" t="s">
        <v>20</v>
      </c>
      <c r="H168" s="596"/>
      <c r="I168" s="939"/>
      <c r="J168" s="794"/>
      <c r="K168" s="192">
        <v>0</v>
      </c>
      <c r="L168" s="192">
        <v>0</v>
      </c>
      <c r="M168" s="192">
        <v>0</v>
      </c>
      <c r="N168" s="794">
        <v>0</v>
      </c>
      <c r="O168" s="238">
        <v>0</v>
      </c>
      <c r="P168" s="39">
        <v>0</v>
      </c>
      <c r="Q168" s="238">
        <v>0</v>
      </c>
      <c r="R168" s="39">
        <v>0</v>
      </c>
      <c r="S168" s="794">
        <v>0</v>
      </c>
      <c r="T168" s="192">
        <v>0</v>
      </c>
      <c r="U168" s="39">
        <v>5</v>
      </c>
      <c r="V168" s="238">
        <v>5</v>
      </c>
      <c r="W168" s="39">
        <v>5</v>
      </c>
      <c r="X168" s="794">
        <v>5</v>
      </c>
      <c r="Y168" s="192">
        <v>0</v>
      </c>
      <c r="Z168" s="493">
        <v>0</v>
      </c>
      <c r="AA168" s="714">
        <v>0</v>
      </c>
      <c r="AB168" s="238">
        <v>0</v>
      </c>
      <c r="AC168" s="714">
        <v>0</v>
      </c>
      <c r="AD168" s="713"/>
      <c r="AE168" s="713"/>
      <c r="AF168" s="715"/>
      <c r="AG168" s="493"/>
      <c r="AH168" s="714"/>
      <c r="AI168" s="713"/>
      <c r="AJ168" s="717"/>
      <c r="AK168" s="713"/>
      <c r="AL168" s="714"/>
      <c r="AM168" s="714"/>
      <c r="AN168" s="718"/>
      <c r="AO168" s="719"/>
      <c r="AP168" s="720">
        <f>SUM(I168:AL168)</f>
        <v>20</v>
      </c>
      <c r="AQ168" s="1384"/>
      <c r="AR168" s="1385"/>
      <c r="AS168" s="1316"/>
      <c r="AT168" s="510"/>
      <c r="AU168" s="457"/>
      <c r="AV168" s="457"/>
      <c r="AW168" s="457"/>
      <c r="AX168" s="457"/>
      <c r="AY168" s="457"/>
      <c r="AZ168" s="457"/>
      <c r="BA168" s="457"/>
      <c r="BB168" s="457"/>
      <c r="BC168" s="457"/>
      <c r="BD168" s="457"/>
    </row>
    <row r="169" spans="1:104" ht="60" customHeight="1" thickBot="1" x14ac:dyDescent="0.25">
      <c r="A169" s="448"/>
      <c r="B169" s="1286"/>
      <c r="C169" s="1302"/>
      <c r="D169" s="1207"/>
      <c r="E169" s="1303"/>
      <c r="F169" s="1200"/>
      <c r="G169" s="694" t="s">
        <v>23</v>
      </c>
      <c r="H169" s="597"/>
      <c r="I169" s="78"/>
      <c r="J169" s="799"/>
      <c r="K169" s="199"/>
      <c r="L169" s="199"/>
      <c r="M169" s="199"/>
      <c r="N169" s="799"/>
      <c r="O169" s="244"/>
      <c r="P169" s="78"/>
      <c r="Q169" s="244"/>
      <c r="R169" s="78">
        <v>5</v>
      </c>
      <c r="S169" s="799">
        <v>5</v>
      </c>
      <c r="T169" s="199">
        <v>5</v>
      </c>
      <c r="U169" s="78">
        <v>5</v>
      </c>
      <c r="V169" s="244"/>
      <c r="W169" s="78"/>
      <c r="X169" s="799"/>
      <c r="Y169" s="199"/>
      <c r="Z169" s="618"/>
      <c r="AA169" s="685"/>
      <c r="AB169" s="244"/>
      <c r="AC169" s="685"/>
      <c r="AD169" s="616"/>
      <c r="AE169" s="616"/>
      <c r="AF169" s="657"/>
      <c r="AG169" s="618"/>
      <c r="AH169" s="690"/>
      <c r="AI169" s="497"/>
      <c r="AJ169" s="691"/>
      <c r="AK169" s="499"/>
      <c r="AL169" s="500"/>
      <c r="AM169" s="503"/>
      <c r="AN169" s="619"/>
      <c r="AO169" s="502"/>
      <c r="AP169" s="541">
        <f>SUM(G169:AK169)</f>
        <v>20</v>
      </c>
      <c r="AQ169" s="1384"/>
      <c r="AR169" s="1385"/>
      <c r="AS169" s="1316"/>
      <c r="AT169" s="510"/>
      <c r="AU169" s="457"/>
      <c r="AV169" s="457"/>
      <c r="AW169" s="457"/>
      <c r="AX169" s="457"/>
      <c r="AY169" s="457"/>
      <c r="AZ169" s="457"/>
      <c r="BA169" s="457"/>
      <c r="BB169" s="457"/>
      <c r="BC169" s="457"/>
      <c r="BD169" s="457"/>
    </row>
    <row r="170" spans="1:104" s="36" customFormat="1" ht="60" hidden="1" customHeight="1" thickTop="1" x14ac:dyDescent="0.2">
      <c r="A170" s="437"/>
      <c r="B170" s="1285">
        <v>3</v>
      </c>
      <c r="C170" s="1301" t="s">
        <v>143</v>
      </c>
      <c r="D170" s="1312" t="s">
        <v>154</v>
      </c>
      <c r="E170" s="1299" t="s">
        <v>38</v>
      </c>
      <c r="F170" s="1217">
        <v>180</v>
      </c>
      <c r="G170" s="458" t="s">
        <v>20</v>
      </c>
      <c r="H170" s="596"/>
      <c r="I170" s="938"/>
      <c r="J170" s="813"/>
      <c r="K170" s="222"/>
      <c r="L170" s="222"/>
      <c r="M170" s="222"/>
      <c r="N170" s="813"/>
      <c r="O170" s="257"/>
      <c r="P170" s="70"/>
      <c r="Q170" s="257"/>
      <c r="R170" s="70"/>
      <c r="S170" s="813"/>
      <c r="T170" s="222"/>
      <c r="U170" s="70"/>
      <c r="V170" s="257"/>
      <c r="W170" s="70"/>
      <c r="X170" s="813"/>
      <c r="Y170" s="222"/>
      <c r="Z170" s="607"/>
      <c r="AA170" s="611"/>
      <c r="AB170" s="257"/>
      <c r="AC170" s="611"/>
      <c r="AD170" s="609"/>
      <c r="AE170" s="609"/>
      <c r="AF170" s="658"/>
      <c r="AG170" s="607"/>
      <c r="AH170" s="611"/>
      <c r="AI170" s="609"/>
      <c r="AJ170" s="686"/>
      <c r="AK170" s="609"/>
      <c r="AL170" s="611"/>
      <c r="AM170" s="611"/>
      <c r="AN170" s="612"/>
      <c r="AO170" s="613"/>
      <c r="AP170" s="614">
        <f>SUM(I170:AL170)</f>
        <v>0</v>
      </c>
      <c r="AQ170" s="1386"/>
      <c r="AR170" s="1387"/>
      <c r="AS170" s="1316"/>
      <c r="AT170" s="1313"/>
      <c r="AU170" s="467"/>
      <c r="AV170" s="467"/>
      <c r="AW170" s="467"/>
      <c r="AX170" s="467"/>
      <c r="AY170" s="467"/>
      <c r="AZ170" s="467"/>
      <c r="BA170" s="467"/>
      <c r="BB170" s="467"/>
      <c r="BC170" s="467"/>
      <c r="BD170" s="467"/>
      <c r="BE170" s="468">
        <v>12</v>
      </c>
      <c r="BF170" s="469"/>
      <c r="BG170" s="1309"/>
      <c r="BH170" s="469"/>
      <c r="BI170" s="469"/>
      <c r="BJ170" s="469"/>
    </row>
    <row r="171" spans="1:104" s="36" customFormat="1" ht="60" hidden="1" customHeight="1" thickBot="1" x14ac:dyDescent="0.25">
      <c r="A171" s="437"/>
      <c r="B171" s="1286"/>
      <c r="C171" s="1302"/>
      <c r="D171" s="1207"/>
      <c r="E171" s="1303"/>
      <c r="F171" s="1200"/>
      <c r="G171" s="470" t="s">
        <v>23</v>
      </c>
      <c r="H171" s="597"/>
      <c r="I171" s="94"/>
      <c r="J171" s="803"/>
      <c r="K171" s="203"/>
      <c r="L171" s="203"/>
      <c r="M171" s="203"/>
      <c r="N171" s="803"/>
      <c r="O171" s="248"/>
      <c r="P171" s="94"/>
      <c r="Q171" s="248"/>
      <c r="R171" s="94"/>
      <c r="S171" s="803"/>
      <c r="T171" s="203"/>
      <c r="U171" s="94"/>
      <c r="V171" s="248"/>
      <c r="W171" s="94"/>
      <c r="X171" s="803"/>
      <c r="Y171" s="203"/>
      <c r="Z171" s="513"/>
      <c r="AA171" s="687"/>
      <c r="AB171" s="248"/>
      <c r="AC171" s="687"/>
      <c r="AD171" s="471"/>
      <c r="AE171" s="471"/>
      <c r="AF171" s="659"/>
      <c r="AG171" s="513"/>
      <c r="AH171" s="692"/>
      <c r="AI171" s="515"/>
      <c r="AJ171" s="693"/>
      <c r="AK171" s="645"/>
      <c r="AL171" s="473"/>
      <c r="AM171" s="474"/>
      <c r="AN171" s="475"/>
      <c r="AO171" s="476"/>
      <c r="AP171" s="472">
        <f>SUM(G171:AK171)</f>
        <v>0</v>
      </c>
      <c r="AQ171" s="1388"/>
      <c r="AR171" s="1387"/>
      <c r="AS171" s="1316"/>
      <c r="AT171" s="1313"/>
      <c r="AU171" s="467"/>
      <c r="AV171" s="467"/>
      <c r="AW171" s="467"/>
      <c r="AX171" s="467"/>
      <c r="AY171" s="467"/>
      <c r="AZ171" s="467"/>
      <c r="BA171" s="467"/>
      <c r="BB171" s="467"/>
      <c r="BC171" s="467"/>
      <c r="BD171" s="467"/>
      <c r="BE171" s="468"/>
      <c r="BF171" s="469"/>
      <c r="BG171" s="1309"/>
      <c r="BH171" s="469"/>
      <c r="BI171" s="469"/>
      <c r="BJ171" s="469"/>
    </row>
    <row r="172" spans="1:104" s="36" customFormat="1" ht="58.75" hidden="1" customHeight="1" thickTop="1" x14ac:dyDescent="0.2">
      <c r="A172" s="437"/>
      <c r="B172" s="1285">
        <v>2</v>
      </c>
      <c r="C172" s="1310" t="s">
        <v>115</v>
      </c>
      <c r="D172" s="1312" t="s">
        <v>144</v>
      </c>
      <c r="E172" s="1299" t="s">
        <v>38</v>
      </c>
      <c r="F172" s="1217">
        <v>180</v>
      </c>
      <c r="G172" s="458" t="s">
        <v>146</v>
      </c>
      <c r="H172" s="596"/>
      <c r="I172" s="485"/>
      <c r="J172" s="921"/>
      <c r="K172" s="517"/>
      <c r="L172" s="517"/>
      <c r="M172" s="517"/>
      <c r="N172" s="921"/>
      <c r="O172" s="486"/>
      <c r="P172" s="485"/>
      <c r="Q172" s="486"/>
      <c r="R172" s="485"/>
      <c r="S172" s="829"/>
      <c r="T172" s="517"/>
      <c r="U172" s="485"/>
      <c r="V172" s="486"/>
      <c r="W172" s="485"/>
      <c r="X172" s="921"/>
      <c r="Y172" s="233"/>
      <c r="Z172" s="941"/>
      <c r="AA172" s="1119"/>
      <c r="AB172" s="250"/>
      <c r="AC172" s="688"/>
      <c r="AD172" s="487"/>
      <c r="AE172" s="487"/>
      <c r="AF172" s="489"/>
      <c r="AG172" s="564"/>
      <c r="AH172" s="688"/>
      <c r="AI172" s="487"/>
      <c r="AJ172" s="689"/>
      <c r="AK172" s="487"/>
      <c r="AL172" s="490"/>
      <c r="AM172" s="491"/>
      <c r="AN172" s="488"/>
      <c r="AO172" s="487">
        <v>0</v>
      </c>
      <c r="AP172" s="492">
        <f>SUM(H172:AK172)</f>
        <v>0</v>
      </c>
      <c r="AQ172" s="1389"/>
      <c r="AR172" s="1390"/>
      <c r="AS172" s="1316"/>
      <c r="AT172" s="1313"/>
      <c r="AU172" s="467"/>
      <c r="AV172" s="467"/>
      <c r="AW172" s="467"/>
      <c r="AX172" s="467"/>
      <c r="AY172" s="467"/>
      <c r="AZ172" s="467"/>
      <c r="BA172" s="467"/>
      <c r="BB172" s="467"/>
      <c r="BC172" s="467"/>
      <c r="BD172" s="467"/>
      <c r="BE172" s="468"/>
      <c r="BF172" s="469"/>
      <c r="BG172" s="1309"/>
      <c r="BH172" s="469"/>
      <c r="BI172" s="469"/>
      <c r="BJ172" s="469"/>
    </row>
    <row r="173" spans="1:104" ht="59.25" hidden="1" customHeight="1" thickBot="1" x14ac:dyDescent="0.25">
      <c r="A173" s="448"/>
      <c r="B173" s="1287"/>
      <c r="C173" s="1311"/>
      <c r="D173" s="1212"/>
      <c r="E173" s="1300"/>
      <c r="F173" s="1209"/>
      <c r="G173" s="494" t="s">
        <v>147</v>
      </c>
      <c r="H173" s="599"/>
      <c r="I173" s="63"/>
      <c r="J173" s="849"/>
      <c r="K173" s="518"/>
      <c r="L173" s="518"/>
      <c r="M173" s="518"/>
      <c r="N173" s="849"/>
      <c r="O173" s="496"/>
      <c r="P173" s="63"/>
      <c r="Q173" s="496"/>
      <c r="R173" s="63"/>
      <c r="S173" s="849"/>
      <c r="T173" s="518"/>
      <c r="U173" s="63"/>
      <c r="V173" s="496"/>
      <c r="W173" s="63"/>
      <c r="X173" s="799"/>
      <c r="Y173" s="518"/>
      <c r="Z173" s="942"/>
      <c r="AA173" s="690"/>
      <c r="AB173" s="496"/>
      <c r="AC173" s="690"/>
      <c r="AD173" s="497"/>
      <c r="AE173" s="497"/>
      <c r="AF173" s="498"/>
      <c r="AG173" s="565"/>
      <c r="AH173" s="500"/>
      <c r="AI173" s="499"/>
      <c r="AJ173" s="691"/>
      <c r="AK173" s="499"/>
      <c r="AL173" s="502"/>
      <c r="AM173" s="503"/>
      <c r="AN173" s="504"/>
      <c r="AO173" s="502"/>
      <c r="AP173" s="505">
        <f>SUM(G173:AI173)</f>
        <v>0</v>
      </c>
      <c r="AQ173" s="1391"/>
      <c r="AR173" s="1392"/>
      <c r="AS173" s="1316"/>
      <c r="AT173" s="1313"/>
      <c r="AU173" s="506"/>
      <c r="AV173" s="481"/>
      <c r="AW173" s="481"/>
      <c r="AX173" s="481"/>
      <c r="AY173" s="481"/>
      <c r="AZ173" s="481"/>
      <c r="BA173" s="481"/>
      <c r="BB173" s="481"/>
      <c r="BC173" s="481"/>
      <c r="BD173" s="481"/>
      <c r="BE173" s="482"/>
      <c r="BF173" s="483"/>
      <c r="BG173" s="1309"/>
      <c r="BH173" s="483"/>
      <c r="BI173" s="483"/>
      <c r="BJ173" s="483"/>
    </row>
    <row r="174" spans="1:104" s="36" customFormat="1" ht="65.5" thickTop="1" thickBot="1" x14ac:dyDescent="0.25">
      <c r="B174" s="1262" t="s">
        <v>112</v>
      </c>
      <c r="C174" s="1263"/>
      <c r="D174" s="1263"/>
      <c r="E174" s="1263"/>
      <c r="F174" s="1263"/>
      <c r="G174" s="1314"/>
      <c r="H174" s="1049">
        <f>SUM(H165,H169,H173)</f>
        <v>132</v>
      </c>
      <c r="I174" s="169">
        <f t="shared" ref="I174:AI174" si="23">SUM(I171,I173,I165)</f>
        <v>127</v>
      </c>
      <c r="J174" s="228">
        <f t="shared" si="23"/>
        <v>127</v>
      </c>
      <c r="K174" s="227">
        <f t="shared" si="23"/>
        <v>127</v>
      </c>
      <c r="L174" s="227">
        <f t="shared" si="23"/>
        <v>127</v>
      </c>
      <c r="M174" s="227">
        <f t="shared" si="23"/>
        <v>137</v>
      </c>
      <c r="N174" s="228">
        <f t="shared" si="23"/>
        <v>127</v>
      </c>
      <c r="O174" s="270">
        <f t="shared" si="23"/>
        <v>131</v>
      </c>
      <c r="P174" s="169">
        <f t="shared" si="23"/>
        <v>109</v>
      </c>
      <c r="Q174" s="270">
        <f t="shared" si="23"/>
        <v>123</v>
      </c>
      <c r="R174" s="169">
        <f t="shared" si="23"/>
        <v>137</v>
      </c>
      <c r="S174" s="228">
        <f t="shared" si="23"/>
        <v>134</v>
      </c>
      <c r="T174" s="227">
        <f t="shared" si="23"/>
        <v>133</v>
      </c>
      <c r="U174" s="169">
        <f t="shared" si="23"/>
        <v>93</v>
      </c>
      <c r="V174" s="270">
        <f t="shared" si="23"/>
        <v>128</v>
      </c>
      <c r="W174" s="169">
        <f t="shared" si="23"/>
        <v>128</v>
      </c>
      <c r="X174" s="228">
        <f t="shared" si="23"/>
        <v>128</v>
      </c>
      <c r="Y174" s="227">
        <f t="shared" si="23"/>
        <v>127</v>
      </c>
      <c r="Z174" s="170">
        <f t="shared" si="23"/>
        <v>132</v>
      </c>
      <c r="AA174" s="169">
        <f t="shared" si="23"/>
        <v>0</v>
      </c>
      <c r="AB174" s="270">
        <f t="shared" si="23"/>
        <v>0</v>
      </c>
      <c r="AC174" s="169">
        <f t="shared" si="23"/>
        <v>0</v>
      </c>
      <c r="AD174" s="227">
        <f t="shared" si="23"/>
        <v>0</v>
      </c>
      <c r="AE174" s="227">
        <f t="shared" si="23"/>
        <v>0</v>
      </c>
      <c r="AF174" s="270">
        <f t="shared" si="23"/>
        <v>0</v>
      </c>
      <c r="AG174" s="170">
        <f t="shared" si="23"/>
        <v>0</v>
      </c>
      <c r="AH174" s="169">
        <f t="shared" si="23"/>
        <v>0</v>
      </c>
      <c r="AI174" s="227">
        <f t="shared" si="23"/>
        <v>0</v>
      </c>
      <c r="AJ174" s="360">
        <f>SUM(AJ171,AJ173)</f>
        <v>0</v>
      </c>
      <c r="AK174" s="227">
        <f>SUM(AK171,AK173)</f>
        <v>0</v>
      </c>
      <c r="AL174" s="169">
        <f>SUM(AL171,AL173)</f>
        <v>0</v>
      </c>
      <c r="AM174" s="169">
        <f>AM240</f>
        <v>0</v>
      </c>
      <c r="AN174" s="228">
        <f>AN240</f>
        <v>0</v>
      </c>
      <c r="AO174" s="227">
        <f>AO240</f>
        <v>0</v>
      </c>
      <c r="AP174" s="171">
        <f>SUM(AP165,AP173,AP167,AP169,AP171)</f>
        <v>2431</v>
      </c>
      <c r="AQ174" s="1359"/>
      <c r="AR174" s="1359"/>
      <c r="AS174" s="1317"/>
      <c r="AT174" s="1313"/>
      <c r="AV174" s="469"/>
      <c r="AW174" s="469"/>
      <c r="AX174" s="469"/>
      <c r="AY174" s="469"/>
      <c r="AZ174" s="469"/>
      <c r="BA174" s="469"/>
      <c r="BB174" s="469"/>
      <c r="BC174" s="469"/>
      <c r="BD174" s="469"/>
      <c r="BE174" s="469"/>
      <c r="BF174" s="469"/>
      <c r="BG174" s="469"/>
      <c r="BH174" s="469"/>
      <c r="BI174" s="469"/>
      <c r="BJ174" s="469"/>
    </row>
    <row r="175" spans="1:104" ht="48.5" thickTop="1" x14ac:dyDescent="0.2">
      <c r="V175" s="5"/>
      <c r="AH175" s="280"/>
    </row>
    <row r="176" spans="1:104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279"/>
      <c r="AG176" s="279"/>
      <c r="AH176" s="279"/>
      <c r="AI176" s="279"/>
      <c r="AJ176" s="279"/>
      <c r="AK176" s="279"/>
      <c r="AL176" s="279"/>
      <c r="AM176" s="279"/>
      <c r="AN176" s="280"/>
      <c r="AO176" s="280"/>
      <c r="AP176" s="184"/>
      <c r="AQ176" s="1375"/>
      <c r="AR176" s="1375"/>
      <c r="AS176" s="184"/>
    </row>
    <row r="177" spans="2:45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362"/>
      <c r="AE177" s="362"/>
      <c r="AF177" s="279"/>
      <c r="AG177" s="279"/>
      <c r="AH177" s="279"/>
      <c r="AI177" s="279"/>
      <c r="AJ177" s="279"/>
      <c r="AK177" s="279"/>
      <c r="AL177" s="279"/>
      <c r="AM177" s="279"/>
      <c r="AN177" s="280"/>
      <c r="AO177" s="280"/>
      <c r="AP177" s="184"/>
      <c r="AQ177" s="1375"/>
      <c r="AR177" s="1375"/>
      <c r="AS177" s="184"/>
    </row>
    <row r="178" spans="2:45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279"/>
      <c r="AG178" s="279"/>
      <c r="AH178" s="279"/>
      <c r="AI178" s="279"/>
      <c r="AJ178" s="279"/>
      <c r="AK178" s="279"/>
      <c r="AL178" s="279"/>
      <c r="AM178" s="279"/>
      <c r="AN178" s="280"/>
      <c r="AO178" s="280"/>
      <c r="AP178" s="184"/>
      <c r="AQ178" s="1375"/>
      <c r="AR178" s="1375"/>
      <c r="AS178" s="184"/>
    </row>
    <row r="179" spans="2:45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362"/>
      <c r="AE179" s="362"/>
      <c r="AF179" s="279"/>
      <c r="AG179" s="279"/>
      <c r="AH179" s="279"/>
      <c r="AI179" s="279"/>
      <c r="AJ179" s="279"/>
      <c r="AK179" s="279"/>
      <c r="AL179" s="279"/>
      <c r="AM179" s="279"/>
      <c r="AN179" s="280"/>
      <c r="AO179" s="280"/>
      <c r="AP179" s="184"/>
      <c r="AQ179" s="1375"/>
      <c r="AR179" s="1375"/>
      <c r="AS179" s="184"/>
    </row>
    <row r="180" spans="2:45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362"/>
      <c r="AE180" s="362"/>
      <c r="AF180" s="279"/>
      <c r="AG180" s="279"/>
      <c r="AH180" s="279"/>
      <c r="AI180" s="279"/>
      <c r="AJ180" s="279"/>
      <c r="AK180" s="279"/>
      <c r="AL180" s="279"/>
      <c r="AM180" s="279"/>
      <c r="AN180" s="280"/>
      <c r="AO180" s="280"/>
      <c r="AP180" s="184"/>
      <c r="AQ180" s="1375"/>
      <c r="AR180" s="1375"/>
      <c r="AS180" s="184"/>
    </row>
    <row r="181" spans="2:45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362"/>
      <c r="AE181" s="362"/>
      <c r="AF181" s="279"/>
      <c r="AG181" s="279"/>
      <c r="AH181" s="279"/>
      <c r="AI181" s="279"/>
      <c r="AJ181" s="279"/>
      <c r="AK181" s="279"/>
      <c r="AL181" s="279"/>
      <c r="AM181" s="279"/>
      <c r="AN181" s="280"/>
      <c r="AO181" s="280"/>
      <c r="AP181" s="184"/>
      <c r="AQ181" s="1375"/>
      <c r="AR181" s="1375"/>
      <c r="AS181" s="184"/>
    </row>
    <row r="182" spans="2:45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279"/>
      <c r="AG182" s="279"/>
      <c r="AH182" s="279"/>
      <c r="AI182" s="279"/>
      <c r="AJ182" s="279"/>
      <c r="AK182" s="279"/>
      <c r="AL182" s="279"/>
      <c r="AM182" s="279"/>
      <c r="AN182" s="280"/>
      <c r="AO182" s="280"/>
      <c r="AP182" s="184"/>
      <c r="AQ182" s="1375"/>
      <c r="AR182" s="1375"/>
      <c r="AS182" s="184"/>
    </row>
    <row r="183" spans="2:45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362"/>
      <c r="AE183" s="362"/>
      <c r="AF183" s="279"/>
      <c r="AG183" s="279"/>
      <c r="AH183" s="279"/>
      <c r="AI183" s="279"/>
      <c r="AJ183" s="279"/>
      <c r="AK183" s="279"/>
      <c r="AL183" s="279"/>
      <c r="AM183" s="279"/>
      <c r="AN183" s="280"/>
      <c r="AO183" s="280"/>
      <c r="AP183" s="184"/>
      <c r="AQ183" s="1375"/>
      <c r="AR183" s="1375"/>
      <c r="AS183" s="184"/>
    </row>
    <row r="184" spans="2:45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362"/>
      <c r="AE184" s="362"/>
      <c r="AF184" s="279"/>
      <c r="AG184" s="279"/>
      <c r="AH184" s="279"/>
      <c r="AI184" s="279"/>
      <c r="AJ184" s="279"/>
      <c r="AK184" s="279"/>
      <c r="AL184" s="279"/>
      <c r="AM184" s="279"/>
      <c r="AN184" s="280"/>
      <c r="AO184" s="280"/>
      <c r="AP184" s="184"/>
      <c r="AQ184" s="1375"/>
      <c r="AR184" s="1375"/>
      <c r="AS184" s="184"/>
    </row>
    <row r="185" spans="2:45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362"/>
      <c r="AE185" s="362"/>
      <c r="AF185" s="279"/>
      <c r="AG185" s="279"/>
      <c r="AH185" s="279"/>
      <c r="AI185" s="279"/>
      <c r="AJ185" s="279"/>
      <c r="AK185" s="279"/>
      <c r="AL185" s="279"/>
      <c r="AM185" s="279"/>
      <c r="AN185" s="280"/>
      <c r="AO185" s="280"/>
      <c r="AP185" s="184"/>
      <c r="AQ185" s="1375"/>
      <c r="AR185" s="1375"/>
      <c r="AS185" s="184"/>
    </row>
    <row r="186" spans="2:45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362"/>
      <c r="AE186" s="362"/>
      <c r="AF186" s="279"/>
      <c r="AG186" s="279"/>
      <c r="AH186" s="279"/>
      <c r="AI186" s="279"/>
      <c r="AJ186" s="279"/>
      <c r="AK186" s="279"/>
      <c r="AL186" s="279"/>
      <c r="AM186" s="279"/>
      <c r="AN186" s="280"/>
      <c r="AO186" s="280"/>
      <c r="AP186" s="184"/>
      <c r="AQ186" s="1375"/>
      <c r="AR186" s="1375"/>
      <c r="AS186" s="184"/>
    </row>
    <row r="187" spans="2:45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362"/>
      <c r="AE187" s="362"/>
      <c r="AF187" s="279"/>
      <c r="AG187" s="279"/>
      <c r="AH187" s="279"/>
      <c r="AI187" s="279"/>
      <c r="AJ187" s="279"/>
      <c r="AK187" s="279"/>
      <c r="AL187" s="279"/>
      <c r="AM187" s="279"/>
      <c r="AN187" s="280"/>
      <c r="AO187" s="280"/>
      <c r="AP187" s="184"/>
      <c r="AQ187" s="1375"/>
      <c r="AR187" s="1375"/>
      <c r="AS187" s="184"/>
    </row>
    <row r="188" spans="2:45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362"/>
      <c r="AE188" s="362"/>
      <c r="AF188" s="279"/>
      <c r="AG188" s="279"/>
      <c r="AH188" s="279"/>
      <c r="AI188" s="279"/>
      <c r="AJ188" s="279"/>
      <c r="AK188" s="279"/>
      <c r="AL188" s="279"/>
      <c r="AM188" s="279"/>
      <c r="AN188" s="280"/>
      <c r="AO188" s="280"/>
      <c r="AP188" s="184"/>
      <c r="AQ188" s="1375"/>
      <c r="AR188" s="1375"/>
      <c r="AS188" s="184"/>
    </row>
    <row r="189" spans="2:45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362"/>
      <c r="AE189" s="362"/>
      <c r="AF189" s="279"/>
      <c r="AG189" s="279"/>
      <c r="AH189" s="279"/>
      <c r="AI189" s="279"/>
      <c r="AJ189" s="279"/>
      <c r="AK189" s="279"/>
      <c r="AL189" s="279"/>
      <c r="AM189" s="279"/>
      <c r="AN189" s="280"/>
      <c r="AO189" s="280"/>
      <c r="AP189" s="184"/>
      <c r="AQ189" s="1375"/>
      <c r="AR189" s="1375"/>
      <c r="AS189" s="184"/>
    </row>
    <row r="190" spans="2:45" ht="69" customHeight="1" x14ac:dyDescent="0.2">
      <c r="B190" s="178"/>
      <c r="C190" s="122"/>
      <c r="D190" s="122"/>
      <c r="E190" s="122"/>
      <c r="F190" s="122"/>
      <c r="G190" s="122"/>
      <c r="H190" s="122"/>
      <c r="I190" s="278"/>
      <c r="J190" s="362"/>
      <c r="K190" s="362"/>
      <c r="L190" s="362"/>
      <c r="M190" s="362"/>
      <c r="N190" s="362"/>
      <c r="O190" s="362"/>
      <c r="P190" s="362"/>
      <c r="Q190" s="362"/>
      <c r="R190" s="362"/>
      <c r="S190" s="362"/>
      <c r="T190" s="362"/>
      <c r="U190" s="362"/>
      <c r="V190" s="362"/>
      <c r="W190" s="362"/>
      <c r="X190" s="362"/>
      <c r="Y190" s="362"/>
      <c r="Z190" s="362"/>
      <c r="AA190" s="362"/>
      <c r="AB190" s="362"/>
      <c r="AC190" s="362"/>
      <c r="AD190" s="362"/>
      <c r="AE190" s="362"/>
      <c r="AF190" s="279"/>
      <c r="AG190" s="279"/>
      <c r="AH190" s="279"/>
      <c r="AI190" s="279"/>
      <c r="AJ190" s="279"/>
      <c r="AK190" s="279"/>
      <c r="AL190" s="279"/>
      <c r="AM190" s="279"/>
      <c r="AN190" s="280"/>
      <c r="AO190" s="280"/>
      <c r="AP190" s="184"/>
      <c r="AQ190" s="1375"/>
      <c r="AR190" s="1375"/>
      <c r="AS190" s="184"/>
    </row>
    <row r="191" spans="2:45" ht="69" customHeight="1" x14ac:dyDescent="0.2">
      <c r="B191" s="178"/>
      <c r="C191" s="122"/>
      <c r="D191" s="122"/>
      <c r="E191" s="122"/>
      <c r="F191" s="122"/>
      <c r="G191" s="122"/>
      <c r="H191" s="122"/>
      <c r="I191" s="278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279"/>
      <c r="AG191" s="279"/>
      <c r="AH191" s="279"/>
      <c r="AI191" s="279"/>
      <c r="AJ191" s="279"/>
      <c r="AK191" s="279"/>
      <c r="AL191" s="279"/>
      <c r="AM191" s="279"/>
      <c r="AN191" s="280"/>
      <c r="AO191" s="280"/>
      <c r="AP191" s="184"/>
      <c r="AQ191" s="1375"/>
      <c r="AR191" s="1375"/>
      <c r="AS191" s="184"/>
    </row>
    <row r="192" spans="2:45" ht="69" customHeight="1" x14ac:dyDescent="0.2">
      <c r="B192" s="178"/>
      <c r="C192" s="122"/>
      <c r="D192" s="122"/>
      <c r="E192" s="122"/>
      <c r="F192" s="122"/>
      <c r="G192" s="122"/>
      <c r="H192" s="122"/>
      <c r="I192" s="278"/>
      <c r="J192" s="362"/>
      <c r="K192" s="362"/>
      <c r="L192" s="362"/>
      <c r="M192" s="362"/>
      <c r="N192" s="362"/>
      <c r="O192" s="362"/>
      <c r="P192" s="362"/>
      <c r="Q192" s="362"/>
      <c r="R192" s="362"/>
      <c r="S192" s="362"/>
      <c r="T192" s="362"/>
      <c r="U192" s="362"/>
      <c r="V192" s="362"/>
      <c r="W192" s="362"/>
      <c r="X192" s="362"/>
      <c r="Y192" s="362"/>
      <c r="Z192" s="362"/>
      <c r="AA192" s="362"/>
      <c r="AB192" s="362"/>
      <c r="AC192" s="362"/>
      <c r="AD192" s="362"/>
      <c r="AE192" s="362"/>
      <c r="AF192" s="279"/>
      <c r="AG192" s="279"/>
      <c r="AH192" s="279"/>
      <c r="AI192" s="279"/>
      <c r="AJ192" s="279"/>
      <c r="AK192" s="279"/>
      <c r="AL192" s="279"/>
      <c r="AM192" s="279"/>
      <c r="AN192" s="280"/>
      <c r="AO192" s="280"/>
      <c r="AP192" s="184"/>
      <c r="AQ192" s="1375"/>
      <c r="AR192" s="1375"/>
      <c r="AS192" s="184"/>
    </row>
    <row r="193" spans="2:47" ht="69" customHeight="1" x14ac:dyDescent="0.2">
      <c r="B193" s="178"/>
      <c r="C193" s="122"/>
      <c r="D193" s="122"/>
      <c r="E193" s="122"/>
      <c r="F193" s="122"/>
      <c r="G193" s="122"/>
      <c r="H193" s="122"/>
      <c r="I193" s="278"/>
      <c r="J193" s="362"/>
      <c r="K193" s="362"/>
      <c r="L193" s="362"/>
      <c r="M193" s="362"/>
      <c r="N193" s="362"/>
      <c r="O193" s="362"/>
      <c r="P193" s="362"/>
      <c r="Q193" s="362"/>
      <c r="R193" s="362"/>
      <c r="S193" s="362"/>
      <c r="T193" s="362"/>
      <c r="U193" s="362"/>
      <c r="V193" s="362"/>
      <c r="W193" s="362"/>
      <c r="X193" s="362"/>
      <c r="Y193" s="362"/>
      <c r="Z193" s="362"/>
      <c r="AA193" s="362"/>
      <c r="AB193" s="362"/>
      <c r="AC193" s="362"/>
      <c r="AD193" s="362"/>
      <c r="AE193" s="362"/>
      <c r="AF193" s="279"/>
      <c r="AG193" s="279"/>
      <c r="AH193" s="559"/>
      <c r="AI193" s="279"/>
      <c r="AJ193" s="279"/>
      <c r="AK193" s="279"/>
      <c r="AL193" s="279"/>
      <c r="AM193" s="279"/>
      <c r="AN193" s="280"/>
      <c r="AO193" s="280"/>
      <c r="AP193" s="184"/>
      <c r="AQ193" s="1375"/>
      <c r="AR193" s="1375"/>
      <c r="AS193" s="184"/>
    </row>
    <row r="194" spans="2:47" s="36" customFormat="1" ht="37.5" x14ac:dyDescent="0.2">
      <c r="B194" s="91"/>
      <c r="H194" s="36" t="e">
        <f>SUM(#REF!,#REF!)</f>
        <v>#REF!</v>
      </c>
      <c r="I194" s="36" t="e">
        <f>SUM(#REF!,#REF!)</f>
        <v>#REF!</v>
      </c>
      <c r="AH194" s="560"/>
      <c r="AQ194" s="1359" t="e">
        <f>SUM(AQ37,AQ35,AQ33,AQ31,AQ28,AQ26,AQ22,AQ20,AQ18,#REF!,AQ11,AQ7)</f>
        <v>#REF!</v>
      </c>
      <c r="AR194" s="1359"/>
    </row>
    <row r="195" spans="2:47" s="11" customFormat="1" ht="122.4" customHeight="1" x14ac:dyDescent="1.05">
      <c r="B195" s="179"/>
      <c r="AH195" s="561"/>
      <c r="AM195" s="180"/>
      <c r="AN195" s="180"/>
      <c r="AO195" s="180"/>
      <c r="AQ195" s="1343"/>
      <c r="AR195" s="1343"/>
    </row>
    <row r="196" spans="2:47" s="36" customFormat="1" ht="37.5" x14ac:dyDescent="0.2">
      <c r="B196" s="91"/>
      <c r="G196" s="36" t="s">
        <v>116</v>
      </c>
      <c r="H196" s="36">
        <f t="shared" ref="H196:AQ196" si="24">160*(H56+H53)</f>
        <v>0</v>
      </c>
      <c r="I196" s="36">
        <f t="shared" si="24"/>
        <v>7680</v>
      </c>
      <c r="J196" s="36">
        <f t="shared" si="24"/>
        <v>0</v>
      </c>
      <c r="K196" s="36">
        <f t="shared" si="24"/>
        <v>0</v>
      </c>
      <c r="L196" s="36">
        <f t="shared" si="24"/>
        <v>0</v>
      </c>
      <c r="M196" s="36">
        <f t="shared" si="24"/>
        <v>7680</v>
      </c>
      <c r="N196" s="36">
        <f t="shared" si="24"/>
        <v>5760</v>
      </c>
      <c r="O196" s="36">
        <f t="shared" si="24"/>
        <v>6400</v>
      </c>
      <c r="P196" s="36">
        <f t="shared" si="24"/>
        <v>7200</v>
      </c>
      <c r="Q196" s="36">
        <f t="shared" si="24"/>
        <v>7840</v>
      </c>
      <c r="R196" s="36">
        <f t="shared" si="24"/>
        <v>6560</v>
      </c>
      <c r="S196" s="36">
        <f t="shared" si="24"/>
        <v>6720</v>
      </c>
      <c r="T196" s="36">
        <f t="shared" si="24"/>
        <v>0</v>
      </c>
      <c r="U196" s="36">
        <f t="shared" si="24"/>
        <v>8000</v>
      </c>
      <c r="V196" s="36">
        <f t="shared" si="24"/>
        <v>9760</v>
      </c>
      <c r="W196" s="36">
        <f t="shared" si="24"/>
        <v>9600</v>
      </c>
      <c r="X196" s="36">
        <f t="shared" si="24"/>
        <v>8160</v>
      </c>
      <c r="Y196" s="36">
        <f t="shared" si="24"/>
        <v>8160</v>
      </c>
      <c r="Z196" s="36">
        <f t="shared" si="24"/>
        <v>8160</v>
      </c>
      <c r="AA196" s="36">
        <f t="shared" si="24"/>
        <v>8160</v>
      </c>
      <c r="AB196" s="36">
        <f t="shared" si="24"/>
        <v>8640</v>
      </c>
      <c r="AC196" s="36">
        <f t="shared" si="24"/>
        <v>0</v>
      </c>
      <c r="AD196" s="36">
        <f t="shared" si="24"/>
        <v>0</v>
      </c>
      <c r="AE196" s="36">
        <f t="shared" si="24"/>
        <v>0</v>
      </c>
      <c r="AF196" s="36">
        <f t="shared" si="24"/>
        <v>0</v>
      </c>
      <c r="AG196" s="36">
        <f t="shared" si="24"/>
        <v>0</v>
      </c>
      <c r="AH196" s="36">
        <f t="shared" si="24"/>
        <v>0</v>
      </c>
      <c r="AI196" s="36">
        <f t="shared" si="24"/>
        <v>0</v>
      </c>
      <c r="AJ196" s="36">
        <f t="shared" si="24"/>
        <v>0</v>
      </c>
      <c r="AK196" s="36">
        <f t="shared" si="24"/>
        <v>0</v>
      </c>
      <c r="AL196" s="36">
        <f t="shared" si="24"/>
        <v>0</v>
      </c>
      <c r="AM196" s="36">
        <f t="shared" si="24"/>
        <v>0</v>
      </c>
      <c r="AN196" s="36">
        <f t="shared" si="24"/>
        <v>0</v>
      </c>
      <c r="AO196" s="36">
        <f t="shared" si="24"/>
        <v>0</v>
      </c>
      <c r="AP196" s="36">
        <f t="shared" si="24"/>
        <v>124480</v>
      </c>
      <c r="AQ196" s="1359">
        <f t="shared" si="24"/>
        <v>0</v>
      </c>
      <c r="AR196" s="1359"/>
    </row>
    <row r="197" spans="2:47" s="36" customFormat="1" ht="107.25" customHeight="1" x14ac:dyDescent="0.2">
      <c r="B197" s="91"/>
      <c r="G197" s="36" t="s">
        <v>117</v>
      </c>
      <c r="H197" s="36">
        <f t="shared" ref="H197:AQ197" si="25">120*(H98+H104+H101)</f>
        <v>0</v>
      </c>
      <c r="I197" s="36">
        <f t="shared" si="25"/>
        <v>0</v>
      </c>
      <c r="J197" s="36">
        <f t="shared" si="25"/>
        <v>12240</v>
      </c>
      <c r="K197" s="36">
        <f t="shared" si="25"/>
        <v>12000</v>
      </c>
      <c r="L197" s="36">
        <f t="shared" si="25"/>
        <v>11760</v>
      </c>
      <c r="M197" s="36">
        <f t="shared" si="25"/>
        <v>9240</v>
      </c>
      <c r="N197" s="36">
        <f t="shared" si="25"/>
        <v>6960</v>
      </c>
      <c r="O197" s="36">
        <f t="shared" si="25"/>
        <v>6360</v>
      </c>
      <c r="P197" s="36">
        <f t="shared" si="25"/>
        <v>9240</v>
      </c>
      <c r="Q197" s="36">
        <f t="shared" si="25"/>
        <v>2160</v>
      </c>
      <c r="R197" s="36">
        <f t="shared" si="25"/>
        <v>0</v>
      </c>
      <c r="S197" s="36">
        <f t="shared" si="25"/>
        <v>3360</v>
      </c>
      <c r="T197" s="36">
        <f t="shared" si="25"/>
        <v>0</v>
      </c>
      <c r="U197" s="36">
        <f t="shared" si="25"/>
        <v>2760</v>
      </c>
      <c r="V197" s="36">
        <f t="shared" si="25"/>
        <v>3360</v>
      </c>
      <c r="W197" s="36">
        <f t="shared" si="25"/>
        <v>3240</v>
      </c>
      <c r="X197" s="36">
        <f t="shared" si="25"/>
        <v>4320</v>
      </c>
      <c r="Y197" s="36">
        <f t="shared" si="25"/>
        <v>7440</v>
      </c>
      <c r="Z197" s="36">
        <f t="shared" si="25"/>
        <v>6240</v>
      </c>
      <c r="AA197" s="36">
        <f t="shared" si="25"/>
        <v>6720</v>
      </c>
      <c r="AB197" s="36">
        <f t="shared" si="25"/>
        <v>7560</v>
      </c>
      <c r="AC197" s="36">
        <f t="shared" si="25"/>
        <v>0</v>
      </c>
      <c r="AD197" s="36">
        <f t="shared" si="25"/>
        <v>0</v>
      </c>
      <c r="AE197" s="36">
        <f t="shared" si="25"/>
        <v>0</v>
      </c>
      <c r="AF197" s="36">
        <f t="shared" si="25"/>
        <v>0</v>
      </c>
      <c r="AG197" s="36">
        <f t="shared" si="25"/>
        <v>0</v>
      </c>
      <c r="AH197" s="36">
        <f t="shared" si="25"/>
        <v>0</v>
      </c>
      <c r="AI197" s="36">
        <f t="shared" si="25"/>
        <v>0</v>
      </c>
      <c r="AJ197" s="36">
        <f t="shared" si="25"/>
        <v>0</v>
      </c>
      <c r="AK197" s="36">
        <f t="shared" si="25"/>
        <v>0</v>
      </c>
      <c r="AL197" s="36">
        <f t="shared" si="25"/>
        <v>0</v>
      </c>
      <c r="AM197" s="36">
        <f t="shared" si="25"/>
        <v>0</v>
      </c>
      <c r="AN197" s="36">
        <f t="shared" si="25"/>
        <v>0</v>
      </c>
      <c r="AO197" s="36">
        <f t="shared" si="25"/>
        <v>0</v>
      </c>
      <c r="AP197" s="36">
        <f t="shared" si="25"/>
        <v>114960</v>
      </c>
      <c r="AQ197" s="1359">
        <f t="shared" si="25"/>
        <v>0</v>
      </c>
      <c r="AR197" s="1359"/>
    </row>
    <row r="198" spans="2:47" s="36" customFormat="1" ht="52.5" customHeight="1" x14ac:dyDescent="0.2">
      <c r="B198" s="91"/>
      <c r="G198" s="36" t="s">
        <v>132</v>
      </c>
      <c r="H198" s="36">
        <f t="shared" ref="H198:AP198" si="26">160*(H26+H28+H117+H111+H114)</f>
        <v>0</v>
      </c>
      <c r="I198" s="36">
        <f t="shared" si="26"/>
        <v>0</v>
      </c>
      <c r="J198" s="36">
        <f t="shared" si="26"/>
        <v>0</v>
      </c>
      <c r="K198" s="36">
        <f t="shared" si="26"/>
        <v>0</v>
      </c>
      <c r="L198" s="36">
        <f t="shared" si="26"/>
        <v>0</v>
      </c>
      <c r="M198" s="36">
        <f t="shared" si="26"/>
        <v>0</v>
      </c>
      <c r="N198" s="36">
        <f t="shared" si="26"/>
        <v>0</v>
      </c>
      <c r="O198" s="36">
        <f t="shared" si="26"/>
        <v>0</v>
      </c>
      <c r="P198" s="36">
        <f t="shared" si="26"/>
        <v>0</v>
      </c>
      <c r="Q198" s="36">
        <f t="shared" si="26"/>
        <v>0</v>
      </c>
      <c r="R198" s="36">
        <f t="shared" si="26"/>
        <v>0</v>
      </c>
      <c r="S198" s="36">
        <f t="shared" si="26"/>
        <v>0</v>
      </c>
      <c r="T198" s="36">
        <f t="shared" si="26"/>
        <v>0</v>
      </c>
      <c r="U198" s="36">
        <f t="shared" si="26"/>
        <v>0</v>
      </c>
      <c r="V198" s="36">
        <f t="shared" si="26"/>
        <v>0</v>
      </c>
      <c r="W198" s="36">
        <f t="shared" si="26"/>
        <v>0</v>
      </c>
      <c r="X198" s="36">
        <f t="shared" si="26"/>
        <v>0</v>
      </c>
      <c r="Y198" s="36">
        <f t="shared" si="26"/>
        <v>0</v>
      </c>
      <c r="Z198" s="36">
        <f t="shared" si="26"/>
        <v>0</v>
      </c>
      <c r="AA198" s="36">
        <f t="shared" si="26"/>
        <v>0</v>
      </c>
      <c r="AB198" s="36">
        <f t="shared" si="26"/>
        <v>0</v>
      </c>
      <c r="AC198" s="36">
        <f t="shared" si="26"/>
        <v>0</v>
      </c>
      <c r="AD198" s="36">
        <f t="shared" si="26"/>
        <v>0</v>
      </c>
      <c r="AE198" s="36">
        <f t="shared" si="26"/>
        <v>0</v>
      </c>
      <c r="AF198" s="36">
        <f t="shared" si="26"/>
        <v>0</v>
      </c>
      <c r="AG198" s="36">
        <f t="shared" si="26"/>
        <v>0</v>
      </c>
      <c r="AH198" s="36">
        <f t="shared" si="26"/>
        <v>0</v>
      </c>
      <c r="AI198" s="36">
        <f t="shared" si="26"/>
        <v>0</v>
      </c>
      <c r="AJ198" s="36">
        <f t="shared" si="26"/>
        <v>0</v>
      </c>
      <c r="AK198" s="36">
        <f t="shared" si="26"/>
        <v>0</v>
      </c>
      <c r="AL198" s="36">
        <f t="shared" si="26"/>
        <v>0</v>
      </c>
      <c r="AM198" s="36">
        <f t="shared" si="26"/>
        <v>0</v>
      </c>
      <c r="AN198" s="36">
        <f t="shared" si="26"/>
        <v>0</v>
      </c>
      <c r="AO198" s="36">
        <f t="shared" si="26"/>
        <v>0</v>
      </c>
      <c r="AP198" s="36">
        <f t="shared" si="26"/>
        <v>0</v>
      </c>
      <c r="AQ198" s="1359"/>
      <c r="AR198" s="1359"/>
    </row>
    <row r="199" spans="2:47" s="36" customFormat="1" ht="107.25" customHeight="1" x14ac:dyDescent="0.2">
      <c r="B199" s="91"/>
      <c r="D199" s="11"/>
      <c r="G199" s="36" t="s">
        <v>118</v>
      </c>
      <c r="H199" s="36">
        <f t="shared" ref="H199:AP199" si="27">250*(H44+H41)</f>
        <v>0</v>
      </c>
      <c r="I199" s="36">
        <f t="shared" si="27"/>
        <v>0</v>
      </c>
      <c r="J199" s="36">
        <f t="shared" si="27"/>
        <v>0</v>
      </c>
      <c r="K199" s="36">
        <f t="shared" si="27"/>
        <v>5000</v>
      </c>
      <c r="L199" s="36">
        <f t="shared" ref="L199:Q199" si="28">250*(L44+L41)</f>
        <v>5000</v>
      </c>
      <c r="M199" s="36">
        <f t="shared" si="28"/>
        <v>2500</v>
      </c>
      <c r="N199" s="36">
        <f t="shared" si="28"/>
        <v>2500</v>
      </c>
      <c r="O199" s="36">
        <f t="shared" si="28"/>
        <v>6750</v>
      </c>
      <c r="P199" s="36">
        <f t="shared" si="28"/>
        <v>4000</v>
      </c>
      <c r="Q199" s="36">
        <f t="shared" si="28"/>
        <v>7500</v>
      </c>
      <c r="R199" s="36">
        <f t="shared" si="27"/>
        <v>3750</v>
      </c>
      <c r="S199" s="36">
        <f t="shared" si="27"/>
        <v>3750</v>
      </c>
      <c r="T199" s="36">
        <f t="shared" si="27"/>
        <v>0</v>
      </c>
      <c r="U199" s="36">
        <f t="shared" si="27"/>
        <v>0</v>
      </c>
      <c r="V199" s="36">
        <f t="shared" si="27"/>
        <v>0</v>
      </c>
      <c r="W199" s="36">
        <f t="shared" si="27"/>
        <v>0</v>
      </c>
      <c r="X199" s="36">
        <f t="shared" si="27"/>
        <v>0</v>
      </c>
      <c r="Y199" s="36">
        <f t="shared" si="27"/>
        <v>0</v>
      </c>
      <c r="Z199" s="36">
        <f t="shared" si="27"/>
        <v>0</v>
      </c>
      <c r="AA199" s="36">
        <f t="shared" si="27"/>
        <v>0</v>
      </c>
      <c r="AB199" s="36">
        <f t="shared" si="27"/>
        <v>0</v>
      </c>
      <c r="AC199" s="36">
        <f t="shared" si="27"/>
        <v>0</v>
      </c>
      <c r="AD199" s="36">
        <f t="shared" si="27"/>
        <v>0</v>
      </c>
      <c r="AE199" s="36">
        <f t="shared" si="27"/>
        <v>0</v>
      </c>
      <c r="AF199" s="36">
        <f t="shared" si="27"/>
        <v>0</v>
      </c>
      <c r="AG199" s="36">
        <f t="shared" si="27"/>
        <v>0</v>
      </c>
      <c r="AH199" s="36">
        <f t="shared" si="27"/>
        <v>0</v>
      </c>
      <c r="AI199" s="36">
        <f t="shared" si="27"/>
        <v>0</v>
      </c>
      <c r="AJ199" s="36">
        <f t="shared" si="27"/>
        <v>0</v>
      </c>
      <c r="AK199" s="36">
        <f t="shared" si="27"/>
        <v>0</v>
      </c>
      <c r="AL199" s="36">
        <f t="shared" si="27"/>
        <v>0</v>
      </c>
      <c r="AM199" s="36">
        <f t="shared" si="27"/>
        <v>0</v>
      </c>
      <c r="AN199" s="36">
        <f t="shared" si="27"/>
        <v>0</v>
      </c>
      <c r="AO199" s="36">
        <f t="shared" si="27"/>
        <v>0</v>
      </c>
      <c r="AP199" s="36">
        <f t="shared" si="27"/>
        <v>40750</v>
      </c>
      <c r="AQ199" s="1359"/>
      <c r="AR199" s="1359"/>
    </row>
    <row r="200" spans="2:47" s="36" customFormat="1" ht="107.25" customHeight="1" x14ac:dyDescent="0.2">
      <c r="B200" s="91"/>
      <c r="D200" s="11"/>
      <c r="G200" s="36" t="s">
        <v>119</v>
      </c>
      <c r="H200" s="36">
        <f t="shared" ref="H200:AP200" si="29">250*(H50+H47)</f>
        <v>0</v>
      </c>
      <c r="I200" s="36">
        <f t="shared" si="29"/>
        <v>0</v>
      </c>
      <c r="J200" s="36">
        <f t="shared" si="29"/>
        <v>0</v>
      </c>
      <c r="K200" s="36">
        <f t="shared" si="29"/>
        <v>0</v>
      </c>
      <c r="L200" s="36">
        <f t="shared" si="29"/>
        <v>0</v>
      </c>
      <c r="M200" s="36">
        <f t="shared" si="29"/>
        <v>0</v>
      </c>
      <c r="N200" s="36">
        <f t="shared" si="29"/>
        <v>0</v>
      </c>
      <c r="O200" s="36">
        <f t="shared" si="29"/>
        <v>0</v>
      </c>
      <c r="P200" s="36">
        <f t="shared" si="29"/>
        <v>0</v>
      </c>
      <c r="Q200" s="36">
        <f t="shared" si="29"/>
        <v>500</v>
      </c>
      <c r="R200" s="36">
        <f t="shared" si="29"/>
        <v>0</v>
      </c>
      <c r="S200" s="36">
        <f t="shared" si="29"/>
        <v>0</v>
      </c>
      <c r="T200" s="36">
        <f t="shared" si="29"/>
        <v>8750</v>
      </c>
      <c r="U200" s="36">
        <f t="shared" si="29"/>
        <v>0</v>
      </c>
      <c r="V200" s="36">
        <f t="shared" si="29"/>
        <v>8750</v>
      </c>
      <c r="W200" s="36">
        <f t="shared" si="29"/>
        <v>7750</v>
      </c>
      <c r="X200" s="36">
        <f t="shared" si="29"/>
        <v>8750</v>
      </c>
      <c r="Y200" s="36">
        <f t="shared" si="29"/>
        <v>6250</v>
      </c>
      <c r="Z200" s="36">
        <f t="shared" si="29"/>
        <v>0</v>
      </c>
      <c r="AA200" s="36">
        <f t="shared" si="29"/>
        <v>0</v>
      </c>
      <c r="AB200" s="36">
        <f t="shared" si="29"/>
        <v>0</v>
      </c>
      <c r="AC200" s="36">
        <f t="shared" si="29"/>
        <v>0</v>
      </c>
      <c r="AD200" s="36">
        <f t="shared" si="29"/>
        <v>0</v>
      </c>
      <c r="AE200" s="36">
        <f t="shared" si="29"/>
        <v>0</v>
      </c>
      <c r="AF200" s="36">
        <f t="shared" si="29"/>
        <v>0</v>
      </c>
      <c r="AG200" s="36">
        <f t="shared" si="29"/>
        <v>0</v>
      </c>
      <c r="AH200" s="36">
        <f t="shared" si="29"/>
        <v>0</v>
      </c>
      <c r="AI200" s="36">
        <f t="shared" si="29"/>
        <v>0</v>
      </c>
      <c r="AJ200" s="36">
        <f t="shared" si="29"/>
        <v>0</v>
      </c>
      <c r="AK200" s="36">
        <f t="shared" si="29"/>
        <v>0</v>
      </c>
      <c r="AL200" s="36">
        <f t="shared" si="29"/>
        <v>0</v>
      </c>
      <c r="AM200" s="36">
        <f t="shared" si="29"/>
        <v>0</v>
      </c>
      <c r="AN200" s="36">
        <f t="shared" si="29"/>
        <v>0</v>
      </c>
      <c r="AO200" s="36">
        <f t="shared" si="29"/>
        <v>0</v>
      </c>
      <c r="AP200" s="36">
        <f t="shared" si="29"/>
        <v>40750</v>
      </c>
      <c r="AQ200" s="1359"/>
      <c r="AR200" s="1359"/>
      <c r="AU200" s="36" cm="1">
        <f t="array" aca="1" ref="AU200" ca="1">+AU200:AU201</f>
        <v>0</v>
      </c>
    </row>
    <row r="201" spans="2:47" s="36" customFormat="1" ht="52.5" customHeight="1" x14ac:dyDescent="0.2">
      <c r="B201" s="91"/>
      <c r="G201" s="36" t="s">
        <v>115</v>
      </c>
      <c r="H201" s="36">
        <f>120*(H93+H95+H90)</f>
        <v>21480</v>
      </c>
      <c r="I201" s="36">
        <f t="shared" ref="I201:AQ201" si="30">120*(I93+I95+I90)</f>
        <v>15840</v>
      </c>
      <c r="J201" s="36">
        <f t="shared" si="30"/>
        <v>15240</v>
      </c>
      <c r="K201" s="36">
        <f t="shared" si="30"/>
        <v>15240</v>
      </c>
      <c r="L201" s="36">
        <f t="shared" si="30"/>
        <v>15240</v>
      </c>
      <c r="M201" s="36">
        <f t="shared" si="30"/>
        <v>15240</v>
      </c>
      <c r="N201" s="36">
        <f t="shared" si="30"/>
        <v>16440</v>
      </c>
      <c r="O201" s="36">
        <f t="shared" si="30"/>
        <v>15240</v>
      </c>
      <c r="P201" s="36">
        <f t="shared" si="30"/>
        <v>15720</v>
      </c>
      <c r="Q201" s="36">
        <f t="shared" si="30"/>
        <v>13080</v>
      </c>
      <c r="R201" s="36">
        <f t="shared" si="30"/>
        <v>14760</v>
      </c>
      <c r="S201" s="36">
        <f t="shared" si="30"/>
        <v>16440</v>
      </c>
      <c r="T201" s="36">
        <f t="shared" si="30"/>
        <v>16080</v>
      </c>
      <c r="U201" s="36">
        <f t="shared" si="30"/>
        <v>15960</v>
      </c>
      <c r="V201" s="36">
        <f t="shared" si="30"/>
        <v>11160</v>
      </c>
      <c r="W201" s="36">
        <f t="shared" si="30"/>
        <v>15840</v>
      </c>
      <c r="X201" s="36">
        <f t="shared" si="30"/>
        <v>15360</v>
      </c>
      <c r="Y201" s="36">
        <f t="shared" si="30"/>
        <v>15360</v>
      </c>
      <c r="Z201" s="36">
        <f t="shared" si="30"/>
        <v>15240</v>
      </c>
      <c r="AA201" s="36">
        <f t="shared" si="30"/>
        <v>15840</v>
      </c>
      <c r="AB201" s="36">
        <f t="shared" si="30"/>
        <v>0</v>
      </c>
      <c r="AC201" s="36">
        <f t="shared" si="30"/>
        <v>0</v>
      </c>
      <c r="AD201" s="36">
        <f t="shared" si="30"/>
        <v>0</v>
      </c>
      <c r="AE201" s="36">
        <f t="shared" si="30"/>
        <v>0</v>
      </c>
      <c r="AF201" s="36">
        <f t="shared" si="30"/>
        <v>0</v>
      </c>
      <c r="AG201" s="36">
        <f t="shared" si="30"/>
        <v>0</v>
      </c>
      <c r="AH201" s="36">
        <f t="shared" si="30"/>
        <v>0</v>
      </c>
      <c r="AI201" s="36">
        <f t="shared" si="30"/>
        <v>0</v>
      </c>
      <c r="AJ201" s="36">
        <f t="shared" si="30"/>
        <v>0</v>
      </c>
      <c r="AK201" s="36">
        <f t="shared" si="30"/>
        <v>0</v>
      </c>
      <c r="AL201" s="36">
        <f t="shared" si="30"/>
        <v>0</v>
      </c>
      <c r="AM201" s="36">
        <f t="shared" si="30"/>
        <v>0</v>
      </c>
      <c r="AN201" s="36">
        <f t="shared" si="30"/>
        <v>0</v>
      </c>
      <c r="AO201" s="36">
        <f t="shared" si="30"/>
        <v>0</v>
      </c>
      <c r="AP201" s="36">
        <f t="shared" si="30"/>
        <v>310800</v>
      </c>
      <c r="AQ201" s="1359">
        <f t="shared" si="30"/>
        <v>0</v>
      </c>
      <c r="AR201" s="1359"/>
    </row>
    <row r="202" spans="2:47" s="36" customFormat="1" ht="52.5" customHeight="1" x14ac:dyDescent="0.2">
      <c r="B202" s="91"/>
      <c r="G202" s="36" t="s">
        <v>120</v>
      </c>
      <c r="H202" s="36">
        <f t="shared" ref="H202:AP202" si="31">180*(H13+H9+H7+H11)</f>
        <v>0</v>
      </c>
      <c r="I202" s="36">
        <f t="shared" si="31"/>
        <v>0</v>
      </c>
      <c r="J202" s="36">
        <f t="shared" si="31"/>
        <v>0</v>
      </c>
      <c r="K202" s="36">
        <f t="shared" si="31"/>
        <v>0</v>
      </c>
      <c r="L202" s="36">
        <f t="shared" si="31"/>
        <v>0</v>
      </c>
      <c r="M202" s="36">
        <f t="shared" si="31"/>
        <v>0</v>
      </c>
      <c r="N202" s="36">
        <f t="shared" si="31"/>
        <v>0</v>
      </c>
      <c r="O202" s="36">
        <f t="shared" si="31"/>
        <v>0</v>
      </c>
      <c r="P202" s="36">
        <f t="shared" si="31"/>
        <v>0</v>
      </c>
      <c r="Q202" s="36">
        <f t="shared" si="31"/>
        <v>0</v>
      </c>
      <c r="R202" s="36">
        <f t="shared" si="31"/>
        <v>0</v>
      </c>
      <c r="S202" s="36">
        <f t="shared" si="31"/>
        <v>0</v>
      </c>
      <c r="T202" s="36">
        <f t="shared" si="31"/>
        <v>0</v>
      </c>
      <c r="U202" s="36">
        <f t="shared" si="31"/>
        <v>0</v>
      </c>
      <c r="V202" s="36">
        <f t="shared" si="31"/>
        <v>0</v>
      </c>
      <c r="W202" s="36">
        <f t="shared" si="31"/>
        <v>0</v>
      </c>
      <c r="X202" s="36">
        <f t="shared" si="31"/>
        <v>0</v>
      </c>
      <c r="Y202" s="36">
        <f t="shared" si="31"/>
        <v>0</v>
      </c>
      <c r="Z202" s="36">
        <f t="shared" si="31"/>
        <v>0</v>
      </c>
      <c r="AA202" s="36">
        <f t="shared" si="31"/>
        <v>0</v>
      </c>
      <c r="AB202" s="36">
        <f t="shared" si="31"/>
        <v>0</v>
      </c>
      <c r="AC202" s="36">
        <f t="shared" si="31"/>
        <v>0</v>
      </c>
      <c r="AD202" s="36">
        <f t="shared" si="31"/>
        <v>0</v>
      </c>
      <c r="AE202" s="36">
        <f t="shared" si="31"/>
        <v>0</v>
      </c>
      <c r="AF202" s="36">
        <f t="shared" si="31"/>
        <v>0</v>
      </c>
      <c r="AG202" s="36">
        <f t="shared" si="31"/>
        <v>0</v>
      </c>
      <c r="AH202" s="36">
        <f t="shared" si="31"/>
        <v>0</v>
      </c>
      <c r="AI202" s="36">
        <f t="shared" si="31"/>
        <v>0</v>
      </c>
      <c r="AJ202" s="36">
        <f t="shared" si="31"/>
        <v>0</v>
      </c>
      <c r="AK202" s="36">
        <f t="shared" si="31"/>
        <v>0</v>
      </c>
      <c r="AL202" s="36">
        <f t="shared" si="31"/>
        <v>0</v>
      </c>
      <c r="AM202" s="36">
        <f t="shared" si="31"/>
        <v>0</v>
      </c>
      <c r="AN202" s="36">
        <f t="shared" si="31"/>
        <v>0</v>
      </c>
      <c r="AO202" s="36">
        <f t="shared" si="31"/>
        <v>0</v>
      </c>
      <c r="AP202" s="36">
        <f t="shared" si="31"/>
        <v>0</v>
      </c>
      <c r="AQ202" s="1359"/>
      <c r="AR202" s="1359"/>
    </row>
    <row r="203" spans="2:47" s="36" customFormat="1" ht="52.5" customHeight="1" x14ac:dyDescent="0.2">
      <c r="B203" s="91"/>
      <c r="G203" s="36" t="s">
        <v>121</v>
      </c>
      <c r="H203" s="36">
        <f t="shared" ref="H203:AP203" si="32">130*H30</f>
        <v>0</v>
      </c>
      <c r="I203" s="36">
        <f t="shared" si="32"/>
        <v>0</v>
      </c>
      <c r="J203" s="36">
        <f t="shared" si="32"/>
        <v>0</v>
      </c>
      <c r="K203" s="36">
        <f t="shared" si="32"/>
        <v>0</v>
      </c>
      <c r="L203" s="36">
        <f t="shared" si="32"/>
        <v>0</v>
      </c>
      <c r="M203" s="36">
        <f t="shared" si="32"/>
        <v>0</v>
      </c>
      <c r="N203" s="36">
        <f t="shared" si="32"/>
        <v>0</v>
      </c>
      <c r="O203" s="36">
        <f t="shared" si="32"/>
        <v>0</v>
      </c>
      <c r="P203" s="36">
        <f t="shared" si="32"/>
        <v>1560</v>
      </c>
      <c r="Q203" s="36">
        <f t="shared" si="32"/>
        <v>1560</v>
      </c>
      <c r="R203" s="36">
        <f t="shared" si="32"/>
        <v>1690</v>
      </c>
      <c r="S203" s="36">
        <f t="shared" si="32"/>
        <v>1560</v>
      </c>
      <c r="T203" s="36">
        <f t="shared" si="32"/>
        <v>4290</v>
      </c>
      <c r="U203" s="36">
        <f t="shared" si="32"/>
        <v>4290</v>
      </c>
      <c r="V203" s="36">
        <f t="shared" si="32"/>
        <v>4550</v>
      </c>
      <c r="W203" s="36">
        <f t="shared" si="32"/>
        <v>1560</v>
      </c>
      <c r="X203" s="36">
        <f t="shared" si="32"/>
        <v>1690</v>
      </c>
      <c r="Y203" s="36">
        <f t="shared" si="32"/>
        <v>1560</v>
      </c>
      <c r="Z203" s="36">
        <f t="shared" si="32"/>
        <v>1690</v>
      </c>
      <c r="AA203" s="36">
        <f t="shared" si="32"/>
        <v>0</v>
      </c>
      <c r="AB203" s="36">
        <f t="shared" si="32"/>
        <v>0</v>
      </c>
      <c r="AC203" s="36">
        <f t="shared" si="32"/>
        <v>0</v>
      </c>
      <c r="AD203" s="36">
        <f t="shared" si="32"/>
        <v>0</v>
      </c>
      <c r="AE203" s="36">
        <f t="shared" si="32"/>
        <v>0</v>
      </c>
      <c r="AF203" s="36">
        <f t="shared" si="32"/>
        <v>0</v>
      </c>
      <c r="AG203" s="36">
        <f t="shared" si="32"/>
        <v>0</v>
      </c>
      <c r="AH203" s="36">
        <f t="shared" si="32"/>
        <v>0</v>
      </c>
      <c r="AI203" s="36">
        <f t="shared" si="32"/>
        <v>0</v>
      </c>
      <c r="AJ203" s="36">
        <f t="shared" si="32"/>
        <v>0</v>
      </c>
      <c r="AK203" s="36">
        <f t="shared" si="32"/>
        <v>0</v>
      </c>
      <c r="AL203" s="36">
        <f t="shared" si="32"/>
        <v>0</v>
      </c>
      <c r="AM203" s="36">
        <f t="shared" si="32"/>
        <v>0</v>
      </c>
      <c r="AN203" s="36">
        <f t="shared" si="32"/>
        <v>0</v>
      </c>
      <c r="AO203" s="36">
        <f t="shared" si="32"/>
        <v>0</v>
      </c>
      <c r="AP203" s="36">
        <f t="shared" si="32"/>
        <v>26000</v>
      </c>
      <c r="AQ203" s="1359">
        <f>130*AQ31</f>
        <v>0</v>
      </c>
      <c r="AR203" s="1359"/>
    </row>
    <row r="204" spans="2:47" s="36" customFormat="1" ht="52.5" customHeight="1" x14ac:dyDescent="0.2">
      <c r="B204" s="91"/>
      <c r="G204" s="36" t="s">
        <v>122</v>
      </c>
      <c r="H204" s="36">
        <f t="shared" ref="H204:AP204" si="33">120*(H37+H35)</f>
        <v>0</v>
      </c>
      <c r="I204" s="36">
        <f t="shared" si="33"/>
        <v>0</v>
      </c>
      <c r="J204" s="36">
        <f t="shared" si="33"/>
        <v>0</v>
      </c>
      <c r="K204" s="36">
        <f t="shared" si="33"/>
        <v>0</v>
      </c>
      <c r="L204" s="36">
        <f t="shared" si="33"/>
        <v>0</v>
      </c>
      <c r="M204" s="36">
        <f t="shared" si="33"/>
        <v>0</v>
      </c>
      <c r="N204" s="36">
        <f t="shared" si="33"/>
        <v>0</v>
      </c>
      <c r="O204" s="36">
        <f t="shared" si="33"/>
        <v>0</v>
      </c>
      <c r="P204" s="36">
        <f t="shared" si="33"/>
        <v>0</v>
      </c>
      <c r="Q204" s="36">
        <f t="shared" si="33"/>
        <v>0</v>
      </c>
      <c r="R204" s="36">
        <f t="shared" si="33"/>
        <v>0</v>
      </c>
      <c r="S204" s="36">
        <f t="shared" si="33"/>
        <v>0</v>
      </c>
      <c r="T204" s="36">
        <f t="shared" si="33"/>
        <v>0</v>
      </c>
      <c r="U204" s="36">
        <f t="shared" si="33"/>
        <v>0</v>
      </c>
      <c r="V204" s="36">
        <f t="shared" si="33"/>
        <v>0</v>
      </c>
      <c r="W204" s="36">
        <f t="shared" si="33"/>
        <v>0</v>
      </c>
      <c r="X204" s="36">
        <f t="shared" si="33"/>
        <v>0</v>
      </c>
      <c r="Y204" s="36">
        <f t="shared" si="33"/>
        <v>0</v>
      </c>
      <c r="Z204" s="36">
        <f t="shared" si="33"/>
        <v>0</v>
      </c>
      <c r="AA204" s="36">
        <f t="shared" si="33"/>
        <v>0</v>
      </c>
      <c r="AB204" s="36">
        <f t="shared" si="33"/>
        <v>0</v>
      </c>
      <c r="AC204" s="36">
        <f t="shared" si="33"/>
        <v>0</v>
      </c>
      <c r="AD204" s="36">
        <f t="shared" si="33"/>
        <v>0</v>
      </c>
      <c r="AE204" s="36">
        <f t="shared" si="33"/>
        <v>0</v>
      </c>
      <c r="AF204" s="36">
        <f t="shared" si="33"/>
        <v>0</v>
      </c>
      <c r="AG204" s="36">
        <f t="shared" si="33"/>
        <v>0</v>
      </c>
      <c r="AH204" s="36">
        <f t="shared" si="33"/>
        <v>0</v>
      </c>
      <c r="AI204" s="36">
        <f t="shared" si="33"/>
        <v>0</v>
      </c>
      <c r="AJ204" s="36">
        <f t="shared" si="33"/>
        <v>0</v>
      </c>
      <c r="AK204" s="36">
        <f t="shared" si="33"/>
        <v>0</v>
      </c>
      <c r="AL204" s="36">
        <f t="shared" si="33"/>
        <v>0</v>
      </c>
      <c r="AM204" s="36">
        <f t="shared" si="33"/>
        <v>0</v>
      </c>
      <c r="AN204" s="36">
        <f t="shared" si="33"/>
        <v>0</v>
      </c>
      <c r="AO204" s="36">
        <f t="shared" si="33"/>
        <v>0</v>
      </c>
      <c r="AP204" s="36">
        <f t="shared" si="33"/>
        <v>0</v>
      </c>
      <c r="AQ204" s="1359"/>
      <c r="AR204" s="1359"/>
    </row>
    <row r="205" spans="2:47" s="36" customFormat="1" ht="52.5" customHeight="1" x14ac:dyDescent="0.2">
      <c r="B205" s="91"/>
      <c r="G205" s="36" t="s">
        <v>123</v>
      </c>
      <c r="H205" s="36">
        <f t="shared" ref="H205:AP205" si="34">106*H59</f>
        <v>1060</v>
      </c>
      <c r="I205" s="36">
        <f t="shared" si="34"/>
        <v>1378</v>
      </c>
      <c r="J205" s="36">
        <f t="shared" si="34"/>
        <v>1378</v>
      </c>
      <c r="K205" s="36">
        <f t="shared" si="34"/>
        <v>1378</v>
      </c>
      <c r="L205" s="36">
        <f t="shared" si="34"/>
        <v>1378</v>
      </c>
      <c r="M205" s="36">
        <f t="shared" si="34"/>
        <v>1378</v>
      </c>
      <c r="N205" s="36">
        <f t="shared" si="34"/>
        <v>2438</v>
      </c>
      <c r="O205" s="36">
        <f t="shared" si="34"/>
        <v>1272</v>
      </c>
      <c r="P205" s="36">
        <f t="shared" si="34"/>
        <v>0</v>
      </c>
      <c r="Q205" s="36">
        <f t="shared" si="34"/>
        <v>0</v>
      </c>
      <c r="R205" s="36">
        <f t="shared" si="34"/>
        <v>0</v>
      </c>
      <c r="S205" s="36">
        <f t="shared" si="34"/>
        <v>0</v>
      </c>
      <c r="T205" s="36">
        <f t="shared" si="34"/>
        <v>0</v>
      </c>
      <c r="U205" s="36">
        <f t="shared" si="34"/>
        <v>0</v>
      </c>
      <c r="V205" s="36">
        <f t="shared" si="34"/>
        <v>0</v>
      </c>
      <c r="W205" s="36">
        <f t="shared" si="34"/>
        <v>0</v>
      </c>
      <c r="X205" s="36">
        <f t="shared" si="34"/>
        <v>0</v>
      </c>
      <c r="Y205" s="36">
        <f t="shared" si="34"/>
        <v>0</v>
      </c>
      <c r="Z205" s="36">
        <f t="shared" si="34"/>
        <v>0</v>
      </c>
      <c r="AA205" s="36">
        <f t="shared" si="34"/>
        <v>0</v>
      </c>
      <c r="AB205" s="36">
        <f t="shared" si="34"/>
        <v>0</v>
      </c>
      <c r="AC205" s="36">
        <f t="shared" si="34"/>
        <v>0</v>
      </c>
      <c r="AD205" s="36">
        <f t="shared" si="34"/>
        <v>0</v>
      </c>
      <c r="AE205" s="36">
        <f t="shared" si="34"/>
        <v>0</v>
      </c>
      <c r="AF205" s="36">
        <f t="shared" si="34"/>
        <v>0</v>
      </c>
      <c r="AG205" s="36">
        <f t="shared" si="34"/>
        <v>0</v>
      </c>
      <c r="AH205" s="36">
        <f t="shared" si="34"/>
        <v>0</v>
      </c>
      <c r="AI205" s="36">
        <f t="shared" si="34"/>
        <v>0</v>
      </c>
      <c r="AJ205" s="36">
        <f t="shared" si="34"/>
        <v>0</v>
      </c>
      <c r="AK205" s="36">
        <f t="shared" si="34"/>
        <v>0</v>
      </c>
      <c r="AL205" s="36">
        <f t="shared" si="34"/>
        <v>0</v>
      </c>
      <c r="AM205" s="36">
        <f t="shared" si="34"/>
        <v>0</v>
      </c>
      <c r="AN205" s="36">
        <f t="shared" si="34"/>
        <v>0</v>
      </c>
      <c r="AO205" s="36">
        <f t="shared" si="34"/>
        <v>0</v>
      </c>
      <c r="AP205" s="36">
        <f t="shared" si="34"/>
        <v>11660</v>
      </c>
      <c r="AQ205" s="1359"/>
      <c r="AR205" s="1359"/>
    </row>
    <row r="206" spans="2:47" s="36" customFormat="1" ht="52.5" customHeight="1" x14ac:dyDescent="0.2">
      <c r="B206" s="91"/>
      <c r="G206" s="36" t="s">
        <v>124</v>
      </c>
      <c r="H206" s="36">
        <f t="shared" ref="H206:AP206" si="35">150*H87</f>
        <v>0</v>
      </c>
      <c r="I206" s="36">
        <f t="shared" si="35"/>
        <v>0</v>
      </c>
      <c r="J206" s="36">
        <f t="shared" si="35"/>
        <v>0</v>
      </c>
      <c r="K206" s="36">
        <f t="shared" si="35"/>
        <v>0</v>
      </c>
      <c r="L206" s="36">
        <f t="shared" si="35"/>
        <v>0</v>
      </c>
      <c r="M206" s="36">
        <f t="shared" si="35"/>
        <v>0</v>
      </c>
      <c r="N206" s="36">
        <f t="shared" si="35"/>
        <v>0</v>
      </c>
      <c r="O206" s="36">
        <f t="shared" si="35"/>
        <v>0</v>
      </c>
      <c r="P206" s="36">
        <f t="shared" si="35"/>
        <v>0</v>
      </c>
      <c r="Q206" s="36">
        <f t="shared" si="35"/>
        <v>0</v>
      </c>
      <c r="R206" s="36">
        <f t="shared" si="35"/>
        <v>0</v>
      </c>
      <c r="S206" s="36">
        <f t="shared" si="35"/>
        <v>0</v>
      </c>
      <c r="T206" s="36">
        <f t="shared" si="35"/>
        <v>0</v>
      </c>
      <c r="U206" s="36">
        <f t="shared" si="35"/>
        <v>0</v>
      </c>
      <c r="V206" s="36">
        <f t="shared" si="35"/>
        <v>0</v>
      </c>
      <c r="W206" s="36">
        <f t="shared" si="35"/>
        <v>0</v>
      </c>
      <c r="X206" s="36">
        <f t="shared" si="35"/>
        <v>0</v>
      </c>
      <c r="Y206" s="36">
        <f t="shared" si="35"/>
        <v>0</v>
      </c>
      <c r="Z206" s="36">
        <f t="shared" si="35"/>
        <v>0</v>
      </c>
      <c r="AA206" s="36">
        <f t="shared" si="35"/>
        <v>0</v>
      </c>
      <c r="AB206" s="36">
        <f t="shared" si="35"/>
        <v>0</v>
      </c>
      <c r="AC206" s="36">
        <f t="shared" si="35"/>
        <v>0</v>
      </c>
      <c r="AD206" s="36">
        <f t="shared" si="35"/>
        <v>0</v>
      </c>
      <c r="AE206" s="36">
        <f t="shared" si="35"/>
        <v>0</v>
      </c>
      <c r="AF206" s="36">
        <f t="shared" si="35"/>
        <v>0</v>
      </c>
      <c r="AG206" s="36">
        <f t="shared" si="35"/>
        <v>0</v>
      </c>
      <c r="AH206" s="36">
        <f t="shared" si="35"/>
        <v>0</v>
      </c>
      <c r="AI206" s="36">
        <f t="shared" si="35"/>
        <v>0</v>
      </c>
      <c r="AJ206" s="36">
        <f t="shared" si="35"/>
        <v>0</v>
      </c>
      <c r="AK206" s="36">
        <f t="shared" si="35"/>
        <v>0</v>
      </c>
      <c r="AL206" s="36">
        <f t="shared" si="35"/>
        <v>0</v>
      </c>
      <c r="AM206" s="36">
        <f t="shared" si="35"/>
        <v>0</v>
      </c>
      <c r="AN206" s="36">
        <f t="shared" si="35"/>
        <v>0</v>
      </c>
      <c r="AO206" s="36">
        <f t="shared" si="35"/>
        <v>0</v>
      </c>
      <c r="AP206" s="36">
        <f t="shared" si="35"/>
        <v>0</v>
      </c>
      <c r="AQ206" s="1359"/>
      <c r="AR206" s="1359"/>
    </row>
    <row r="207" spans="2:47" s="36" customFormat="1" ht="52.5" customHeight="1" x14ac:dyDescent="0.2">
      <c r="B207" s="91"/>
      <c r="G207" s="36" t="s">
        <v>125</v>
      </c>
      <c r="H207" s="36">
        <f t="shared" ref="H207:AP207" si="36">200*(H109+H107)</f>
        <v>0</v>
      </c>
      <c r="I207" s="36">
        <f t="shared" si="36"/>
        <v>0</v>
      </c>
      <c r="J207" s="36">
        <f t="shared" si="36"/>
        <v>0</v>
      </c>
      <c r="K207" s="36">
        <f t="shared" si="36"/>
        <v>0</v>
      </c>
      <c r="L207" s="36">
        <f t="shared" si="36"/>
        <v>0</v>
      </c>
      <c r="M207" s="36">
        <f t="shared" si="36"/>
        <v>0</v>
      </c>
      <c r="N207" s="36">
        <f t="shared" si="36"/>
        <v>0</v>
      </c>
      <c r="O207" s="36">
        <f t="shared" si="36"/>
        <v>0</v>
      </c>
      <c r="P207" s="36">
        <f t="shared" si="36"/>
        <v>0</v>
      </c>
      <c r="Q207" s="36">
        <f t="shared" si="36"/>
        <v>0</v>
      </c>
      <c r="R207" s="36">
        <f t="shared" si="36"/>
        <v>0</v>
      </c>
      <c r="S207" s="36">
        <f t="shared" si="36"/>
        <v>0</v>
      </c>
      <c r="T207" s="36">
        <f t="shared" si="36"/>
        <v>0</v>
      </c>
      <c r="U207" s="36">
        <f t="shared" si="36"/>
        <v>0</v>
      </c>
      <c r="V207" s="36">
        <f t="shared" si="36"/>
        <v>0</v>
      </c>
      <c r="W207" s="36">
        <f t="shared" si="36"/>
        <v>0</v>
      </c>
      <c r="X207" s="36">
        <f t="shared" si="36"/>
        <v>0</v>
      </c>
      <c r="Y207" s="36">
        <f t="shared" si="36"/>
        <v>0</v>
      </c>
      <c r="Z207" s="36">
        <f t="shared" si="36"/>
        <v>0</v>
      </c>
      <c r="AA207" s="36">
        <f t="shared" si="36"/>
        <v>0</v>
      </c>
      <c r="AB207" s="36">
        <f t="shared" si="36"/>
        <v>0</v>
      </c>
      <c r="AC207" s="36">
        <f t="shared" si="36"/>
        <v>0</v>
      </c>
      <c r="AD207" s="36">
        <f t="shared" si="36"/>
        <v>0</v>
      </c>
      <c r="AE207" s="36">
        <f t="shared" si="36"/>
        <v>0</v>
      </c>
      <c r="AF207" s="36">
        <f t="shared" si="36"/>
        <v>0</v>
      </c>
      <c r="AG207" s="36">
        <f t="shared" si="36"/>
        <v>0</v>
      </c>
      <c r="AH207" s="36">
        <f t="shared" si="36"/>
        <v>0</v>
      </c>
      <c r="AI207" s="36">
        <f t="shared" si="36"/>
        <v>0</v>
      </c>
      <c r="AJ207" s="36">
        <f t="shared" si="36"/>
        <v>0</v>
      </c>
      <c r="AK207" s="36">
        <f t="shared" si="36"/>
        <v>0</v>
      </c>
      <c r="AL207" s="36">
        <f t="shared" si="36"/>
        <v>0</v>
      </c>
      <c r="AM207" s="36">
        <f t="shared" si="36"/>
        <v>0</v>
      </c>
      <c r="AN207" s="36">
        <f t="shared" si="36"/>
        <v>0</v>
      </c>
      <c r="AO207" s="36">
        <f t="shared" si="36"/>
        <v>0</v>
      </c>
      <c r="AP207" s="36">
        <f t="shared" si="36"/>
        <v>0</v>
      </c>
      <c r="AQ207" s="1359"/>
      <c r="AR207" s="1359"/>
    </row>
    <row r="208" spans="2:47" s="36" customFormat="1" ht="52.5" customHeight="1" x14ac:dyDescent="0.2">
      <c r="B208" s="91"/>
      <c r="G208" s="36" t="s">
        <v>114</v>
      </c>
      <c r="H208" s="36">
        <f t="shared" ref="H208:AP208" si="37">110*(H123+H126+H132+H129+H135)</f>
        <v>22000</v>
      </c>
      <c r="I208" s="36">
        <f t="shared" si="37"/>
        <v>22000</v>
      </c>
      <c r="J208" s="36">
        <f t="shared" si="37"/>
        <v>22000</v>
      </c>
      <c r="K208" s="36">
        <f t="shared" si="37"/>
        <v>22000</v>
      </c>
      <c r="L208" s="36">
        <f t="shared" si="37"/>
        <v>22000</v>
      </c>
      <c r="M208" s="36">
        <f t="shared" si="37"/>
        <v>22000</v>
      </c>
      <c r="N208" s="36">
        <f t="shared" si="37"/>
        <v>22000</v>
      </c>
      <c r="O208" s="36">
        <f t="shared" si="37"/>
        <v>22000</v>
      </c>
      <c r="P208" s="36">
        <f t="shared" si="37"/>
        <v>22000</v>
      </c>
      <c r="Q208" s="36">
        <f t="shared" si="37"/>
        <v>22550</v>
      </c>
      <c r="R208" s="36">
        <f t="shared" si="37"/>
        <v>22000</v>
      </c>
      <c r="S208" s="36">
        <f t="shared" si="37"/>
        <v>22000</v>
      </c>
      <c r="T208" s="36">
        <f t="shared" si="37"/>
        <v>22000</v>
      </c>
      <c r="U208" s="36">
        <f t="shared" si="37"/>
        <v>22000</v>
      </c>
      <c r="V208" s="36">
        <f t="shared" si="37"/>
        <v>11000</v>
      </c>
      <c r="W208" s="36">
        <f t="shared" si="37"/>
        <v>11000</v>
      </c>
      <c r="X208" s="36">
        <f t="shared" si="37"/>
        <v>11000</v>
      </c>
      <c r="Y208" s="36">
        <f t="shared" si="37"/>
        <v>11000</v>
      </c>
      <c r="Z208" s="36">
        <f t="shared" si="37"/>
        <v>11000</v>
      </c>
      <c r="AA208" s="36">
        <f t="shared" si="37"/>
        <v>11000</v>
      </c>
      <c r="AB208" s="36">
        <f t="shared" si="37"/>
        <v>11000</v>
      </c>
      <c r="AC208" s="36">
        <f t="shared" si="37"/>
        <v>0</v>
      </c>
      <c r="AD208" s="36">
        <f t="shared" si="37"/>
        <v>0</v>
      </c>
      <c r="AE208" s="36">
        <f t="shared" si="37"/>
        <v>0</v>
      </c>
      <c r="AF208" s="36">
        <f t="shared" si="37"/>
        <v>0</v>
      </c>
      <c r="AG208" s="36">
        <f t="shared" si="37"/>
        <v>0</v>
      </c>
      <c r="AH208" s="36">
        <f t="shared" si="37"/>
        <v>0</v>
      </c>
      <c r="AI208" s="36">
        <f t="shared" si="37"/>
        <v>0</v>
      </c>
      <c r="AJ208" s="36">
        <f t="shared" si="37"/>
        <v>0</v>
      </c>
      <c r="AK208" s="36">
        <f t="shared" si="37"/>
        <v>0</v>
      </c>
      <c r="AL208" s="36">
        <f t="shared" si="37"/>
        <v>0</v>
      </c>
      <c r="AM208" s="36">
        <f t="shared" si="37"/>
        <v>0</v>
      </c>
      <c r="AN208" s="36">
        <f t="shared" si="37"/>
        <v>0</v>
      </c>
      <c r="AO208" s="36">
        <f t="shared" si="37"/>
        <v>0</v>
      </c>
      <c r="AP208" s="36">
        <f t="shared" si="37"/>
        <v>385550</v>
      </c>
      <c r="AQ208" s="1359"/>
      <c r="AR208" s="1359"/>
    </row>
    <row r="209" spans="2:44" s="36" customFormat="1" ht="52.5" customHeight="1" x14ac:dyDescent="0.2">
      <c r="B209" s="91"/>
      <c r="AQ209" s="1359"/>
      <c r="AR209" s="1359"/>
    </row>
    <row r="210" spans="2:44" s="36" customFormat="1" ht="52.5" customHeight="1" x14ac:dyDescent="0.2">
      <c r="B210" s="91"/>
      <c r="H210" s="36">
        <f>SUM(H196:H208)</f>
        <v>44540</v>
      </c>
      <c r="I210" s="36">
        <f>SUM(I196:I208)</f>
        <v>46898</v>
      </c>
      <c r="J210" s="36">
        <f t="shared" ref="J210:AP210" si="38">SUM(J196:J208)</f>
        <v>50858</v>
      </c>
      <c r="K210" s="36">
        <f t="shared" si="38"/>
        <v>55618</v>
      </c>
      <c r="L210" s="36">
        <f t="shared" si="38"/>
        <v>55378</v>
      </c>
      <c r="M210" s="36">
        <f t="shared" si="38"/>
        <v>58038</v>
      </c>
      <c r="N210" s="36">
        <f t="shared" si="38"/>
        <v>56098</v>
      </c>
      <c r="O210" s="36">
        <f t="shared" si="38"/>
        <v>58022</v>
      </c>
      <c r="P210" s="36">
        <f t="shared" si="38"/>
        <v>59720</v>
      </c>
      <c r="Q210" s="36">
        <f t="shared" si="38"/>
        <v>55190</v>
      </c>
      <c r="R210" s="36">
        <f t="shared" si="38"/>
        <v>48760</v>
      </c>
      <c r="S210" s="36">
        <f t="shared" si="38"/>
        <v>53830</v>
      </c>
      <c r="T210" s="36">
        <f t="shared" si="38"/>
        <v>51120</v>
      </c>
      <c r="U210" s="36">
        <f t="shared" si="38"/>
        <v>53010</v>
      </c>
      <c r="V210" s="36">
        <f t="shared" si="38"/>
        <v>48580</v>
      </c>
      <c r="W210" s="36">
        <f t="shared" si="38"/>
        <v>48990</v>
      </c>
      <c r="X210" s="36">
        <f t="shared" si="38"/>
        <v>49280</v>
      </c>
      <c r="Y210" s="36">
        <f t="shared" si="38"/>
        <v>49770</v>
      </c>
      <c r="Z210" s="36">
        <f t="shared" si="38"/>
        <v>42330</v>
      </c>
      <c r="AA210" s="36">
        <f t="shared" si="38"/>
        <v>41720</v>
      </c>
      <c r="AB210" s="36">
        <f t="shared" si="38"/>
        <v>27200</v>
      </c>
      <c r="AC210" s="36">
        <f t="shared" si="38"/>
        <v>0</v>
      </c>
      <c r="AD210" s="36">
        <f t="shared" si="38"/>
        <v>0</v>
      </c>
      <c r="AE210" s="36">
        <f t="shared" si="38"/>
        <v>0</v>
      </c>
      <c r="AF210" s="36">
        <f t="shared" si="38"/>
        <v>0</v>
      </c>
      <c r="AG210" s="36">
        <f t="shared" si="38"/>
        <v>0</v>
      </c>
      <c r="AH210" s="36">
        <f t="shared" si="38"/>
        <v>0</v>
      </c>
      <c r="AI210" s="36">
        <f t="shared" si="38"/>
        <v>0</v>
      </c>
      <c r="AJ210" s="36">
        <f t="shared" si="38"/>
        <v>0</v>
      </c>
      <c r="AK210" s="36">
        <f t="shared" si="38"/>
        <v>0</v>
      </c>
      <c r="AL210" s="36">
        <f t="shared" si="38"/>
        <v>0</v>
      </c>
      <c r="AM210" s="36">
        <f t="shared" si="38"/>
        <v>0</v>
      </c>
      <c r="AN210" s="36">
        <f t="shared" si="38"/>
        <v>0</v>
      </c>
      <c r="AO210" s="36">
        <f t="shared" si="38"/>
        <v>0</v>
      </c>
      <c r="AP210" s="36">
        <f t="shared" si="38"/>
        <v>1054950</v>
      </c>
      <c r="AQ210" s="1359"/>
      <c r="AR210" s="1359"/>
    </row>
    <row r="211" spans="2:44" s="36" customFormat="1" ht="52.5" customHeight="1" x14ac:dyDescent="0.2">
      <c r="B211" s="91"/>
      <c r="G211" s="36" t="s">
        <v>126</v>
      </c>
      <c r="H211" s="36">
        <f>(H210/45000)</f>
        <v>0.98977777777777776</v>
      </c>
      <c r="I211" s="36">
        <f>(I210/45000)</f>
        <v>1.0421777777777779</v>
      </c>
      <c r="J211" s="36">
        <f t="shared" ref="J211:AP211" si="39">(J210/45000)</f>
        <v>1.1301777777777777</v>
      </c>
      <c r="K211" s="36">
        <f t="shared" si="39"/>
        <v>1.2359555555555555</v>
      </c>
      <c r="L211" s="36">
        <f t="shared" si="39"/>
        <v>1.2306222222222223</v>
      </c>
      <c r="M211" s="36">
        <f t="shared" si="39"/>
        <v>1.2897333333333334</v>
      </c>
      <c r="N211" s="36">
        <f t="shared" si="39"/>
        <v>1.2466222222222223</v>
      </c>
      <c r="O211" s="36">
        <f t="shared" si="39"/>
        <v>1.2893777777777777</v>
      </c>
      <c r="P211" s="36">
        <f t="shared" si="39"/>
        <v>1.3271111111111111</v>
      </c>
      <c r="Q211" s="36">
        <f t="shared" si="39"/>
        <v>1.2264444444444444</v>
      </c>
      <c r="R211" s="36">
        <f t="shared" si="39"/>
        <v>1.0835555555555556</v>
      </c>
      <c r="S211" s="36">
        <f t="shared" si="39"/>
        <v>1.1962222222222223</v>
      </c>
      <c r="T211" s="36">
        <f t="shared" si="39"/>
        <v>1.1359999999999999</v>
      </c>
      <c r="U211" s="36">
        <f t="shared" si="39"/>
        <v>1.1779999999999999</v>
      </c>
      <c r="V211" s="36">
        <f t="shared" si="39"/>
        <v>1.0795555555555556</v>
      </c>
      <c r="W211" s="36">
        <f t="shared" si="39"/>
        <v>1.0886666666666667</v>
      </c>
      <c r="X211" s="36">
        <f t="shared" si="39"/>
        <v>1.0951111111111111</v>
      </c>
      <c r="Y211" s="36">
        <f t="shared" si="39"/>
        <v>1.1060000000000001</v>
      </c>
      <c r="Z211" s="36">
        <f t="shared" si="39"/>
        <v>0.94066666666666665</v>
      </c>
      <c r="AA211" s="36">
        <f t="shared" si="39"/>
        <v>0.92711111111111111</v>
      </c>
      <c r="AB211" s="36">
        <f t="shared" si="39"/>
        <v>0.60444444444444445</v>
      </c>
      <c r="AC211" s="36">
        <f t="shared" si="39"/>
        <v>0</v>
      </c>
      <c r="AD211" s="36">
        <f t="shared" si="39"/>
        <v>0</v>
      </c>
      <c r="AE211" s="36">
        <f t="shared" si="39"/>
        <v>0</v>
      </c>
      <c r="AF211" s="36">
        <f t="shared" si="39"/>
        <v>0</v>
      </c>
      <c r="AG211" s="36">
        <f t="shared" si="39"/>
        <v>0</v>
      </c>
      <c r="AH211" s="36">
        <f t="shared" si="39"/>
        <v>0</v>
      </c>
      <c r="AI211" s="36">
        <f t="shared" si="39"/>
        <v>0</v>
      </c>
      <c r="AJ211" s="36">
        <f t="shared" si="39"/>
        <v>0</v>
      </c>
      <c r="AK211" s="36">
        <f t="shared" si="39"/>
        <v>0</v>
      </c>
      <c r="AL211" s="36">
        <f t="shared" si="39"/>
        <v>0</v>
      </c>
      <c r="AM211" s="36">
        <f t="shared" si="39"/>
        <v>0</v>
      </c>
      <c r="AN211" s="36">
        <f t="shared" si="39"/>
        <v>0</v>
      </c>
      <c r="AO211" s="36">
        <f t="shared" si="39"/>
        <v>0</v>
      </c>
      <c r="AP211" s="36">
        <f t="shared" si="39"/>
        <v>23.443333333333332</v>
      </c>
      <c r="AQ211" s="1359"/>
      <c r="AR211" s="1359"/>
    </row>
    <row r="212" spans="2:44" s="36" customFormat="1" ht="52.5" customHeight="1" x14ac:dyDescent="0.2">
      <c r="B212" s="91"/>
      <c r="G212" s="36" t="s">
        <v>8</v>
      </c>
      <c r="H212" s="36">
        <f t="shared" ref="H212:AP212" si="40">(H210/43400)</f>
        <v>1.0262672811059907</v>
      </c>
      <c r="I212" s="36">
        <f t="shared" si="40"/>
        <v>1.0805990783410138</v>
      </c>
      <c r="J212" s="36">
        <f t="shared" si="40"/>
        <v>1.1718433179723502</v>
      </c>
      <c r="K212" s="36">
        <f t="shared" si="40"/>
        <v>1.2815207373271889</v>
      </c>
      <c r="L212" s="36">
        <f t="shared" si="40"/>
        <v>1.2759907834101383</v>
      </c>
      <c r="M212" s="36">
        <f t="shared" si="40"/>
        <v>1.3372811059907834</v>
      </c>
      <c r="N212" s="36">
        <f t="shared" si="40"/>
        <v>1.2925806451612902</v>
      </c>
      <c r="O212" s="36">
        <f t="shared" si="40"/>
        <v>1.3369124423963135</v>
      </c>
      <c r="P212" s="36">
        <f t="shared" si="40"/>
        <v>1.3760368663594471</v>
      </c>
      <c r="Q212" s="36">
        <f t="shared" si="40"/>
        <v>1.2716589861751153</v>
      </c>
      <c r="R212" s="36">
        <f t="shared" si="40"/>
        <v>1.1235023041474654</v>
      </c>
      <c r="S212" s="36">
        <f t="shared" si="40"/>
        <v>1.2403225806451612</v>
      </c>
      <c r="T212" s="36">
        <f t="shared" si="40"/>
        <v>1.1778801843317972</v>
      </c>
      <c r="U212" s="36">
        <f t="shared" si="40"/>
        <v>1.2214285714285715</v>
      </c>
      <c r="V212" s="36">
        <f t="shared" si="40"/>
        <v>1.1193548387096774</v>
      </c>
      <c r="W212" s="36">
        <f t="shared" si="40"/>
        <v>1.1288018433179723</v>
      </c>
      <c r="X212" s="36">
        <f t="shared" si="40"/>
        <v>1.1354838709677419</v>
      </c>
      <c r="Y212" s="36">
        <f t="shared" si="40"/>
        <v>1.1467741935483871</v>
      </c>
      <c r="Z212" s="36">
        <f t="shared" si="40"/>
        <v>0.97534562211981568</v>
      </c>
      <c r="AA212" s="36">
        <f t="shared" si="40"/>
        <v>0.96129032258064517</v>
      </c>
      <c r="AB212" s="36">
        <f t="shared" si="40"/>
        <v>0.62672811059907829</v>
      </c>
      <c r="AC212" s="36">
        <f t="shared" si="40"/>
        <v>0</v>
      </c>
      <c r="AD212" s="36">
        <f t="shared" si="40"/>
        <v>0</v>
      </c>
      <c r="AE212" s="36">
        <f t="shared" si="40"/>
        <v>0</v>
      </c>
      <c r="AF212" s="36">
        <f t="shared" si="40"/>
        <v>0</v>
      </c>
      <c r="AG212" s="36">
        <f t="shared" si="40"/>
        <v>0</v>
      </c>
      <c r="AH212" s="36">
        <f t="shared" si="40"/>
        <v>0</v>
      </c>
      <c r="AI212" s="36">
        <f t="shared" si="40"/>
        <v>0</v>
      </c>
      <c r="AJ212" s="36">
        <f t="shared" si="40"/>
        <v>0</v>
      </c>
      <c r="AK212" s="36">
        <f t="shared" si="40"/>
        <v>0</v>
      </c>
      <c r="AL212" s="36">
        <f t="shared" si="40"/>
        <v>0</v>
      </c>
      <c r="AM212" s="36">
        <f t="shared" si="40"/>
        <v>0</v>
      </c>
      <c r="AN212" s="36">
        <f t="shared" si="40"/>
        <v>0</v>
      </c>
      <c r="AO212" s="36">
        <f t="shared" si="40"/>
        <v>0</v>
      </c>
      <c r="AP212" s="36">
        <f t="shared" si="40"/>
        <v>24.307603686635943</v>
      </c>
      <c r="AQ212" s="1359"/>
      <c r="AR212" s="1359"/>
    </row>
    <row r="213" spans="2:44" s="36" customFormat="1" ht="52.5" customHeight="1" x14ac:dyDescent="0.2">
      <c r="B213" s="91"/>
      <c r="G213" s="36" t="s">
        <v>127</v>
      </c>
      <c r="H213" s="36">
        <f t="shared" ref="H213:AP213" si="41">2*H211</f>
        <v>1.9795555555555555</v>
      </c>
      <c r="I213" s="36">
        <f t="shared" si="41"/>
        <v>2.0843555555555557</v>
      </c>
      <c r="J213" s="36">
        <f t="shared" si="41"/>
        <v>2.2603555555555555</v>
      </c>
      <c r="K213" s="36">
        <f t="shared" si="41"/>
        <v>2.4719111111111109</v>
      </c>
      <c r="L213" s="36">
        <f t="shared" si="41"/>
        <v>2.4612444444444446</v>
      </c>
      <c r="M213" s="36">
        <f t="shared" si="41"/>
        <v>2.5794666666666668</v>
      </c>
      <c r="N213" s="36">
        <f t="shared" si="41"/>
        <v>2.4932444444444446</v>
      </c>
      <c r="O213" s="36">
        <f t="shared" si="41"/>
        <v>2.5787555555555555</v>
      </c>
      <c r="P213" s="36">
        <f t="shared" si="41"/>
        <v>2.6542222222222223</v>
      </c>
      <c r="Q213" s="36">
        <f t="shared" si="41"/>
        <v>2.4528888888888889</v>
      </c>
      <c r="R213" s="36">
        <f t="shared" si="41"/>
        <v>2.1671111111111112</v>
      </c>
      <c r="S213" s="36">
        <f t="shared" si="41"/>
        <v>2.3924444444444446</v>
      </c>
      <c r="T213" s="36">
        <f t="shared" si="41"/>
        <v>2.2719999999999998</v>
      </c>
      <c r="U213" s="36">
        <f t="shared" si="41"/>
        <v>2.3559999999999999</v>
      </c>
      <c r="V213" s="36">
        <f t="shared" si="41"/>
        <v>2.1591111111111112</v>
      </c>
      <c r="W213" s="36">
        <f t="shared" si="41"/>
        <v>2.1773333333333333</v>
      </c>
      <c r="X213" s="36">
        <f t="shared" si="41"/>
        <v>2.1902222222222223</v>
      </c>
      <c r="Y213" s="36">
        <f t="shared" si="41"/>
        <v>2.2120000000000002</v>
      </c>
      <c r="Z213" s="36">
        <f t="shared" si="41"/>
        <v>1.8813333333333333</v>
      </c>
      <c r="AA213" s="36">
        <f t="shared" si="41"/>
        <v>1.8542222222222222</v>
      </c>
      <c r="AB213" s="36">
        <f t="shared" si="41"/>
        <v>1.2088888888888889</v>
      </c>
      <c r="AC213" s="36">
        <f t="shared" si="41"/>
        <v>0</v>
      </c>
      <c r="AD213" s="36">
        <f t="shared" si="41"/>
        <v>0</v>
      </c>
      <c r="AE213" s="36">
        <f t="shared" si="41"/>
        <v>0</v>
      </c>
      <c r="AF213" s="36">
        <f t="shared" si="41"/>
        <v>0</v>
      </c>
      <c r="AG213" s="36">
        <f t="shared" si="41"/>
        <v>0</v>
      </c>
      <c r="AH213" s="36">
        <f t="shared" si="41"/>
        <v>0</v>
      </c>
      <c r="AI213" s="36">
        <f t="shared" si="41"/>
        <v>0</v>
      </c>
      <c r="AJ213" s="36">
        <f t="shared" si="41"/>
        <v>0</v>
      </c>
      <c r="AK213" s="36">
        <f t="shared" si="41"/>
        <v>0</v>
      </c>
      <c r="AL213" s="36">
        <f t="shared" si="41"/>
        <v>0</v>
      </c>
      <c r="AM213" s="36">
        <f t="shared" si="41"/>
        <v>0</v>
      </c>
      <c r="AN213" s="36">
        <f t="shared" si="41"/>
        <v>0</v>
      </c>
      <c r="AO213" s="36">
        <f t="shared" si="41"/>
        <v>0</v>
      </c>
      <c r="AP213" s="36">
        <f t="shared" si="41"/>
        <v>46.886666666666663</v>
      </c>
      <c r="AQ213" s="1359"/>
      <c r="AR213" s="1359"/>
    </row>
    <row r="214" spans="2:44" s="36" customFormat="1" ht="56.25" customHeight="1" x14ac:dyDescent="0.2">
      <c r="B214" s="91"/>
      <c r="G214" s="36" t="s">
        <v>128</v>
      </c>
      <c r="H214" s="36">
        <f>SUM(H210/64000)</f>
        <v>0.69593749999999999</v>
      </c>
      <c r="I214" s="36">
        <f>SUM(I210/64000)</f>
        <v>0.73278125000000005</v>
      </c>
      <c r="J214" s="36">
        <f t="shared" ref="J214:AP214" si="42">SUM(J210/64000)</f>
        <v>0.79465624999999995</v>
      </c>
      <c r="K214" s="36">
        <f t="shared" si="42"/>
        <v>0.86903125000000003</v>
      </c>
      <c r="L214" s="36">
        <f t="shared" si="42"/>
        <v>0.86528125</v>
      </c>
      <c r="M214" s="36">
        <f t="shared" si="42"/>
        <v>0.90684374999999995</v>
      </c>
      <c r="N214" s="36">
        <f t="shared" si="42"/>
        <v>0.87653124999999998</v>
      </c>
      <c r="O214" s="36">
        <f t="shared" si="42"/>
        <v>0.90659374999999998</v>
      </c>
      <c r="P214" s="36">
        <f t="shared" si="42"/>
        <v>0.93312499999999998</v>
      </c>
      <c r="Q214" s="36">
        <f t="shared" si="42"/>
        <v>0.86234374999999996</v>
      </c>
      <c r="R214" s="36">
        <f t="shared" si="42"/>
        <v>0.76187499999999997</v>
      </c>
      <c r="S214" s="36">
        <f t="shared" si="42"/>
        <v>0.84109374999999997</v>
      </c>
      <c r="T214" s="36">
        <f t="shared" si="42"/>
        <v>0.79874999999999996</v>
      </c>
      <c r="U214" s="36">
        <f t="shared" si="42"/>
        <v>0.82828124999999997</v>
      </c>
      <c r="V214" s="36">
        <f t="shared" si="42"/>
        <v>0.75906249999999997</v>
      </c>
      <c r="W214" s="36">
        <f t="shared" si="42"/>
        <v>0.76546875000000003</v>
      </c>
      <c r="X214" s="36">
        <f t="shared" si="42"/>
        <v>0.77</v>
      </c>
      <c r="Y214" s="36">
        <f t="shared" si="42"/>
        <v>0.77765625000000005</v>
      </c>
      <c r="Z214" s="36">
        <f t="shared" si="42"/>
        <v>0.66140624999999997</v>
      </c>
      <c r="AA214" s="36">
        <f t="shared" si="42"/>
        <v>0.65187499999999998</v>
      </c>
      <c r="AB214" s="36">
        <f t="shared" si="42"/>
        <v>0.42499999999999999</v>
      </c>
      <c r="AC214" s="36">
        <f t="shared" si="42"/>
        <v>0</v>
      </c>
      <c r="AD214" s="36">
        <f t="shared" si="42"/>
        <v>0</v>
      </c>
      <c r="AE214" s="36">
        <f t="shared" si="42"/>
        <v>0</v>
      </c>
      <c r="AF214" s="36">
        <f t="shared" si="42"/>
        <v>0</v>
      </c>
      <c r="AG214" s="36">
        <f t="shared" si="42"/>
        <v>0</v>
      </c>
      <c r="AH214" s="36">
        <f t="shared" si="42"/>
        <v>0</v>
      </c>
      <c r="AI214" s="36">
        <f t="shared" si="42"/>
        <v>0</v>
      </c>
      <c r="AJ214" s="36">
        <f t="shared" si="42"/>
        <v>0</v>
      </c>
      <c r="AK214" s="36">
        <f t="shared" si="42"/>
        <v>0</v>
      </c>
      <c r="AL214" s="36">
        <f t="shared" si="42"/>
        <v>0</v>
      </c>
      <c r="AM214" s="36">
        <f t="shared" si="42"/>
        <v>0</v>
      </c>
      <c r="AN214" s="36">
        <f t="shared" si="42"/>
        <v>0</v>
      </c>
      <c r="AO214" s="36">
        <f t="shared" si="42"/>
        <v>0</v>
      </c>
      <c r="AP214" s="36">
        <f t="shared" si="42"/>
        <v>16.483593750000001</v>
      </c>
      <c r="AQ214" s="1359"/>
      <c r="AR214" s="1359"/>
    </row>
    <row r="215" spans="2:44" s="36" customFormat="1" ht="56.25" customHeight="1" x14ac:dyDescent="0.2">
      <c r="B215" s="91"/>
      <c r="G215" s="36" t="s">
        <v>129</v>
      </c>
      <c r="H215" s="36">
        <f>SUM(H210/50100)</f>
        <v>0.88902195608782431</v>
      </c>
      <c r="I215" s="36">
        <f>SUM(I210/50100)</f>
        <v>0.93608782435129745</v>
      </c>
      <c r="J215" s="36">
        <f t="shared" ref="J215:AP215" si="43">SUM(J210/50100)</f>
        <v>1.0151297405189621</v>
      </c>
      <c r="K215" s="36">
        <f t="shared" si="43"/>
        <v>1.1101397205588823</v>
      </c>
      <c r="L215" s="36">
        <f t="shared" si="43"/>
        <v>1.1053493013972056</v>
      </c>
      <c r="M215" s="36">
        <f t="shared" si="43"/>
        <v>1.1584431137724551</v>
      </c>
      <c r="N215" s="36">
        <f t="shared" si="43"/>
        <v>1.1197205588822354</v>
      </c>
      <c r="O215" s="36">
        <f t="shared" si="43"/>
        <v>1.1581237524950099</v>
      </c>
      <c r="P215" s="36">
        <f t="shared" si="43"/>
        <v>1.1920159680638722</v>
      </c>
      <c r="Q215" s="36">
        <f t="shared" si="43"/>
        <v>1.1015968063872255</v>
      </c>
      <c r="R215" s="36">
        <f t="shared" si="43"/>
        <v>0.97325349301397202</v>
      </c>
      <c r="S215" s="36">
        <f t="shared" si="43"/>
        <v>1.0744510978043913</v>
      </c>
      <c r="T215" s="36">
        <f t="shared" si="43"/>
        <v>1.0203592814371258</v>
      </c>
      <c r="U215" s="36">
        <f t="shared" si="43"/>
        <v>1.0580838323353294</v>
      </c>
      <c r="V215" s="36">
        <f t="shared" si="43"/>
        <v>0.96966067864271455</v>
      </c>
      <c r="W215" s="36">
        <f t="shared" si="43"/>
        <v>0.97784431137724548</v>
      </c>
      <c r="X215" s="36">
        <f t="shared" si="43"/>
        <v>0.98363273453093814</v>
      </c>
      <c r="Y215" s="36">
        <f t="shared" si="43"/>
        <v>0.99341317365269466</v>
      </c>
      <c r="Z215" s="36">
        <f t="shared" si="43"/>
        <v>0.84491017964071857</v>
      </c>
      <c r="AA215" s="36">
        <f t="shared" si="43"/>
        <v>0.83273453093812377</v>
      </c>
      <c r="AB215" s="36">
        <f t="shared" si="43"/>
        <v>0.54291417165668665</v>
      </c>
      <c r="AC215" s="36">
        <f t="shared" si="43"/>
        <v>0</v>
      </c>
      <c r="AD215" s="36">
        <f t="shared" si="43"/>
        <v>0</v>
      </c>
      <c r="AE215" s="36">
        <f t="shared" si="43"/>
        <v>0</v>
      </c>
      <c r="AF215" s="36">
        <f t="shared" si="43"/>
        <v>0</v>
      </c>
      <c r="AG215" s="36">
        <f t="shared" si="43"/>
        <v>0</v>
      </c>
      <c r="AH215" s="36">
        <f t="shared" si="43"/>
        <v>0</v>
      </c>
      <c r="AI215" s="36">
        <f t="shared" si="43"/>
        <v>0</v>
      </c>
      <c r="AJ215" s="36">
        <f t="shared" si="43"/>
        <v>0</v>
      </c>
      <c r="AK215" s="36">
        <f t="shared" si="43"/>
        <v>0</v>
      </c>
      <c r="AL215" s="36">
        <f t="shared" si="43"/>
        <v>0</v>
      </c>
      <c r="AM215" s="36">
        <f t="shared" si="43"/>
        <v>0</v>
      </c>
      <c r="AN215" s="36">
        <f t="shared" si="43"/>
        <v>0</v>
      </c>
      <c r="AO215" s="36">
        <f t="shared" si="43"/>
        <v>0</v>
      </c>
      <c r="AP215" s="36">
        <f t="shared" si="43"/>
        <v>21.056886227544911</v>
      </c>
      <c r="AQ215" s="1359"/>
      <c r="AR215" s="1359"/>
    </row>
    <row r="216" spans="2:44" s="36" customFormat="1" ht="52.5" customHeight="1" x14ac:dyDescent="0.2">
      <c r="B216" s="91"/>
      <c r="AH216" s="560"/>
      <c r="AQ216" s="1359"/>
      <c r="AR216" s="1359"/>
    </row>
    <row r="217" spans="2:44" s="36" customFormat="1" ht="52.5" customHeight="1" x14ac:dyDescent="0.2">
      <c r="B217" s="91"/>
      <c r="AH217" s="560"/>
      <c r="AQ217" s="1359"/>
      <c r="AR217" s="1359"/>
    </row>
    <row r="218" spans="2:44" s="36" customFormat="1" ht="52.5" customHeight="1" x14ac:dyDescent="0.2">
      <c r="B218" s="91"/>
      <c r="AH218" s="560"/>
      <c r="AQ218" s="1359"/>
      <c r="AR218" s="1359"/>
    </row>
    <row r="219" spans="2:44" s="36" customFormat="1" ht="52.5" customHeight="1" x14ac:dyDescent="0.2">
      <c r="B219" s="91"/>
      <c r="AH219" s="560"/>
      <c r="AQ219" s="1359"/>
      <c r="AR219" s="1359"/>
    </row>
    <row r="220" spans="2:44" s="36" customFormat="1" ht="52.5" customHeight="1" x14ac:dyDescent="0.2">
      <c r="B220" s="91"/>
      <c r="AH220" s="560"/>
      <c r="AQ220" s="1359"/>
      <c r="AR220" s="1359"/>
    </row>
    <row r="221" spans="2:44" s="36" customFormat="1" ht="52.5" customHeight="1" x14ac:dyDescent="0.2">
      <c r="B221" s="91"/>
      <c r="AH221" s="560"/>
      <c r="AQ221" s="1359"/>
      <c r="AR221" s="1359"/>
    </row>
    <row r="222" spans="2:44" s="36" customFormat="1" ht="52.5" customHeight="1" x14ac:dyDescent="0.2">
      <c r="B222" s="91"/>
      <c r="AH222" s="560"/>
      <c r="AQ222" s="1359"/>
      <c r="AR222" s="1359"/>
    </row>
    <row r="223" spans="2:44" s="36" customFormat="1" ht="52.5" customHeight="1" x14ac:dyDescent="0.2">
      <c r="B223" s="91"/>
      <c r="AH223" s="560"/>
      <c r="AQ223" s="1359"/>
      <c r="AR223" s="1359"/>
    </row>
    <row r="224" spans="2:44" s="36" customFormat="1" ht="52.5" customHeight="1" x14ac:dyDescent="0.2">
      <c r="B224" s="91"/>
      <c r="AH224" s="560"/>
      <c r="AQ224" s="1359"/>
      <c r="AR224" s="1359"/>
    </row>
    <row r="225" spans="2:44" s="36" customFormat="1" ht="52.5" customHeight="1" x14ac:dyDescent="0.2">
      <c r="B225" s="91"/>
      <c r="AH225" s="560"/>
      <c r="AQ225" s="1359"/>
      <c r="AR225" s="1359"/>
    </row>
    <row r="226" spans="2:44" s="36" customFormat="1" ht="52.5" customHeight="1" x14ac:dyDescent="0.2">
      <c r="B226" s="91"/>
      <c r="AH226" s="560"/>
      <c r="AQ226" s="1359"/>
      <c r="AR226" s="1359"/>
    </row>
    <row r="227" spans="2:44" s="36" customFormat="1" ht="52.5" customHeight="1" x14ac:dyDescent="0.2">
      <c r="B227" s="91"/>
      <c r="AH227" s="560"/>
      <c r="AQ227" s="1359"/>
      <c r="AR227" s="1359"/>
    </row>
    <row r="228" spans="2:44" s="36" customFormat="1" ht="52.5" customHeight="1" x14ac:dyDescent="0.2">
      <c r="B228" s="91"/>
      <c r="AH228" s="560"/>
      <c r="AQ228" s="1359"/>
      <c r="AR228" s="1359"/>
    </row>
    <row r="229" spans="2:44" s="36" customFormat="1" ht="37.5" x14ac:dyDescent="0.2">
      <c r="B229" s="91"/>
      <c r="AH229" s="560"/>
      <c r="AQ229" s="1359"/>
      <c r="AR229" s="1359"/>
    </row>
    <row r="230" spans="2:44" s="36" customFormat="1" ht="37.5" x14ac:dyDescent="0.2">
      <c r="B230" s="91"/>
      <c r="AH230" s="560"/>
      <c r="AQ230" s="1359"/>
      <c r="AR230" s="1359"/>
    </row>
    <row r="231" spans="2:44" s="36" customFormat="1" ht="37.5" x14ac:dyDescent="0.2">
      <c r="B231" s="91"/>
      <c r="AH231" s="560"/>
      <c r="AQ231" s="1359"/>
      <c r="AR231" s="1359"/>
    </row>
    <row r="232" spans="2:44" s="36" customFormat="1" ht="37.5" x14ac:dyDescent="0.2">
      <c r="B232" s="91"/>
      <c r="AH232" s="560"/>
      <c r="AQ232" s="1359"/>
      <c r="AR232" s="1359"/>
    </row>
    <row r="233" spans="2:44" s="36" customFormat="1" ht="37.5" x14ac:dyDescent="0.2">
      <c r="B233" s="91"/>
      <c r="AH233" s="560"/>
      <c r="AQ233" s="1359"/>
      <c r="AR233" s="1359"/>
    </row>
    <row r="234" spans="2:44" s="36" customFormat="1" ht="37.5" x14ac:dyDescent="0.2">
      <c r="B234" s="91"/>
      <c r="AH234" s="560"/>
      <c r="AQ234" s="1359"/>
      <c r="AR234" s="1359"/>
    </row>
    <row r="235" spans="2:44" s="36" customFormat="1" ht="37.5" x14ac:dyDescent="0.2">
      <c r="B235" s="91"/>
      <c r="AH235" s="560"/>
      <c r="AQ235" s="1359"/>
      <c r="AR235" s="1359"/>
    </row>
    <row r="236" spans="2:44" s="36" customFormat="1" ht="37.5" x14ac:dyDescent="0.2">
      <c r="B236" s="91"/>
      <c r="AH236" s="560"/>
      <c r="AQ236" s="1359"/>
      <c r="AR236" s="1359"/>
    </row>
    <row r="237" spans="2:44" s="36" customFormat="1" ht="37.5" x14ac:dyDescent="0.2">
      <c r="B237" s="91"/>
      <c r="AH237" s="560"/>
      <c r="AQ237" s="1359"/>
      <c r="AR237" s="1359"/>
    </row>
    <row r="238" spans="2:44" s="36" customFormat="1" ht="37.5" x14ac:dyDescent="0.2">
      <c r="B238" s="91"/>
      <c r="AH238" s="560"/>
      <c r="AQ238" s="1359"/>
      <c r="AR238" s="1359"/>
    </row>
    <row r="239" spans="2:44" x14ac:dyDescent="0.2">
      <c r="V239" s="5"/>
    </row>
    <row r="240" spans="2:44" x14ac:dyDescent="0.2">
      <c r="V240" s="5"/>
    </row>
    <row r="241" spans="22:22" x14ac:dyDescent="0.2">
      <c r="V241" s="5"/>
    </row>
    <row r="242" spans="22:22" x14ac:dyDescent="0.2">
      <c r="V242" s="5"/>
    </row>
    <row r="243" spans="22:22" x14ac:dyDescent="0.2">
      <c r="V243" s="5"/>
    </row>
    <row r="244" spans="22:22" x14ac:dyDescent="0.2">
      <c r="V244" s="5"/>
    </row>
    <row r="245" spans="22:22" x14ac:dyDescent="0.2">
      <c r="V245" s="5"/>
    </row>
    <row r="246" spans="22:22" x14ac:dyDescent="0.2">
      <c r="V246" s="5"/>
    </row>
    <row r="247" spans="22:22" x14ac:dyDescent="0.2">
      <c r="V247" s="5"/>
    </row>
    <row r="248" spans="22:22" x14ac:dyDescent="0.2">
      <c r="V248" s="5"/>
    </row>
    <row r="249" spans="22:22" x14ac:dyDescent="0.2">
      <c r="V249" s="5"/>
    </row>
    <row r="250" spans="22:22" x14ac:dyDescent="0.2">
      <c r="V250" s="5"/>
    </row>
    <row r="251" spans="22:22" x14ac:dyDescent="0.2">
      <c r="V251" s="5"/>
    </row>
    <row r="252" spans="22:22" x14ac:dyDescent="0.2">
      <c r="V252" s="5"/>
    </row>
    <row r="253" spans="22:22" x14ac:dyDescent="0.2">
      <c r="V253" s="5"/>
    </row>
    <row r="254" spans="22:22" x14ac:dyDescent="0.2">
      <c r="V254" s="5"/>
    </row>
    <row r="255" spans="22:22" x14ac:dyDescent="0.2">
      <c r="V255" s="5"/>
    </row>
    <row r="256" spans="22:22" x14ac:dyDescent="0.2">
      <c r="V256" s="5"/>
    </row>
    <row r="257" spans="22:22" x14ac:dyDescent="0.2">
      <c r="V257" s="5"/>
    </row>
    <row r="258" spans="22:22" x14ac:dyDescent="0.2">
      <c r="V258" s="5"/>
    </row>
    <row r="259" spans="22:22" x14ac:dyDescent="0.2">
      <c r="V259" s="5"/>
    </row>
    <row r="260" spans="22:22" x14ac:dyDescent="0.2">
      <c r="V260" s="5"/>
    </row>
    <row r="261" spans="22:22" x14ac:dyDescent="0.2">
      <c r="V261" s="5"/>
    </row>
    <row r="262" spans="22:22" x14ac:dyDescent="0.2">
      <c r="V262" s="5"/>
    </row>
    <row r="263" spans="22:22" x14ac:dyDescent="0.2">
      <c r="V263" s="5"/>
    </row>
    <row r="264" spans="22:22" x14ac:dyDescent="0.2">
      <c r="V264" s="5"/>
    </row>
    <row r="265" spans="22:22" x14ac:dyDescent="0.2">
      <c r="V265" s="5"/>
    </row>
    <row r="266" spans="22:22" x14ac:dyDescent="0.2">
      <c r="V266" s="5"/>
    </row>
    <row r="267" spans="22:22" x14ac:dyDescent="0.2">
      <c r="V267" s="5"/>
    </row>
    <row r="268" spans="22:22" x14ac:dyDescent="0.2">
      <c r="V268" s="5"/>
    </row>
    <row r="269" spans="22:22" x14ac:dyDescent="0.2">
      <c r="V269" s="5"/>
    </row>
    <row r="270" spans="22:22" x14ac:dyDescent="0.2">
      <c r="V270" s="5"/>
    </row>
    <row r="271" spans="22:22" x14ac:dyDescent="0.2">
      <c r="V271" s="5"/>
    </row>
    <row r="272" spans="22:22" x14ac:dyDescent="0.2">
      <c r="V272" s="5"/>
    </row>
    <row r="273" spans="22:22" x14ac:dyDescent="0.2">
      <c r="V273" s="5"/>
    </row>
    <row r="274" spans="22:22" x14ac:dyDescent="0.2">
      <c r="V274" s="5"/>
    </row>
    <row r="275" spans="22:22" x14ac:dyDescent="0.2">
      <c r="V275" s="5"/>
    </row>
    <row r="276" spans="22:22" x14ac:dyDescent="0.2">
      <c r="V276" s="5"/>
    </row>
    <row r="277" spans="22:22" x14ac:dyDescent="0.2">
      <c r="V277" s="5"/>
    </row>
    <row r="278" spans="22:22" x14ac:dyDescent="0.2">
      <c r="V278" s="5"/>
    </row>
    <row r="279" spans="22:22" x14ac:dyDescent="0.2">
      <c r="V279" s="5"/>
    </row>
    <row r="280" spans="22:22" x14ac:dyDescent="0.2">
      <c r="V280" s="5"/>
    </row>
    <row r="281" spans="22:22" x14ac:dyDescent="0.2">
      <c r="V281" s="5"/>
    </row>
    <row r="282" spans="22:22" x14ac:dyDescent="0.2">
      <c r="V282" s="5"/>
    </row>
    <row r="283" spans="22:22" x14ac:dyDescent="0.2">
      <c r="V283" s="5"/>
    </row>
    <row r="284" spans="22:22" x14ac:dyDescent="0.2">
      <c r="V284" s="5"/>
    </row>
    <row r="285" spans="22:22" x14ac:dyDescent="0.2">
      <c r="V285" s="5"/>
    </row>
    <row r="286" spans="22:22" x14ac:dyDescent="0.2">
      <c r="V286" s="5"/>
    </row>
    <row r="287" spans="22:22" x14ac:dyDescent="0.2">
      <c r="V287" s="5"/>
    </row>
    <row r="288" spans="22:22" x14ac:dyDescent="0.2">
      <c r="V288" s="5"/>
    </row>
    <row r="289" spans="22:22" x14ac:dyDescent="0.2">
      <c r="V289" s="5"/>
    </row>
    <row r="290" spans="22:22" x14ac:dyDescent="0.2">
      <c r="V290" s="5"/>
    </row>
    <row r="291" spans="22:22" x14ac:dyDescent="0.2">
      <c r="V291" s="5"/>
    </row>
    <row r="292" spans="22:22" x14ac:dyDescent="0.2">
      <c r="V292" s="5"/>
    </row>
    <row r="293" spans="22:22" x14ac:dyDescent="0.2">
      <c r="V293" s="5"/>
    </row>
    <row r="294" spans="22:22" x14ac:dyDescent="0.2">
      <c r="V294" s="5"/>
    </row>
    <row r="295" spans="22:22" x14ac:dyDescent="0.2">
      <c r="V295" s="5"/>
    </row>
    <row r="296" spans="22:22" x14ac:dyDescent="0.2">
      <c r="V296" s="5"/>
    </row>
    <row r="297" spans="22:22" x14ac:dyDescent="0.2">
      <c r="V297" s="5"/>
    </row>
    <row r="298" spans="22:22" x14ac:dyDescent="0.2">
      <c r="V298" s="5"/>
    </row>
    <row r="299" spans="22:22" x14ac:dyDescent="0.2">
      <c r="V299" s="5"/>
    </row>
    <row r="300" spans="22:22" x14ac:dyDescent="0.2">
      <c r="V300" s="5"/>
    </row>
    <row r="301" spans="22:22" x14ac:dyDescent="0.2">
      <c r="V301" s="5"/>
    </row>
    <row r="302" spans="22:22" x14ac:dyDescent="0.2">
      <c r="V302" s="5"/>
    </row>
    <row r="303" spans="22:22" x14ac:dyDescent="0.2">
      <c r="V303" s="5"/>
    </row>
    <row r="304" spans="22:22" x14ac:dyDescent="0.2">
      <c r="V304" s="5"/>
    </row>
    <row r="305" spans="9:41" x14ac:dyDescent="0.2">
      <c r="V305" s="5"/>
    </row>
    <row r="306" spans="9:41" x14ac:dyDescent="0.2">
      <c r="V306" s="5"/>
    </row>
    <row r="307" spans="9:41" x14ac:dyDescent="0.2">
      <c r="V307" s="5"/>
    </row>
    <row r="308" spans="9:41" x14ac:dyDescent="0.2">
      <c r="V308" s="5"/>
    </row>
    <row r="309" spans="9:41" x14ac:dyDescent="0.2">
      <c r="V309" s="5"/>
    </row>
    <row r="310" spans="9:41" x14ac:dyDescent="0.2">
      <c r="V310" s="5"/>
    </row>
    <row r="311" spans="9:41" x14ac:dyDescent="0.2">
      <c r="V311" s="5"/>
    </row>
    <row r="312" spans="9:41" x14ac:dyDescent="0.2">
      <c r="V312" s="5"/>
    </row>
    <row r="313" spans="9:41" x14ac:dyDescent="0.2">
      <c r="V313" s="5"/>
    </row>
    <row r="314" spans="9:41" x14ac:dyDescent="0.2">
      <c r="V314" s="5"/>
    </row>
    <row r="315" spans="9:41" x14ac:dyDescent="0.2">
      <c r="V315" s="5"/>
    </row>
    <row r="316" spans="9:41" x14ac:dyDescent="0.2">
      <c r="V316" s="5"/>
    </row>
    <row r="317" spans="9:41" x14ac:dyDescent="0.2"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V317" s="5">
        <v>24</v>
      </c>
      <c r="W317" s="5">
        <v>0</v>
      </c>
      <c r="X317" s="5">
        <v>0</v>
      </c>
      <c r="Y317" s="5">
        <v>0</v>
      </c>
      <c r="Z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58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</row>
    <row r="318" spans="9:41" x14ac:dyDescent="0.2"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V318" s="5">
        <v>8.8524590163934422E-2</v>
      </c>
      <c r="W318" s="5">
        <v>0</v>
      </c>
      <c r="X318" s="5">
        <v>0</v>
      </c>
      <c r="Y318" s="5">
        <v>0</v>
      </c>
      <c r="Z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58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</row>
    <row r="319" spans="9:41" x14ac:dyDescent="0.2">
      <c r="N319" s="5">
        <v>0.13770491803278689</v>
      </c>
      <c r="O319" s="5">
        <v>0.88524590163934425</v>
      </c>
      <c r="R319" s="5">
        <v>0.9</v>
      </c>
      <c r="S319" s="5">
        <v>0.82131147540983607</v>
      </c>
      <c r="T319" s="5">
        <v>0.95655737704918031</v>
      </c>
      <c r="V319" s="5">
        <v>1.1844262295081966</v>
      </c>
      <c r="W319" s="5">
        <v>1.2196721311475409</v>
      </c>
      <c r="X319" s="5">
        <v>0.99918032786885247</v>
      </c>
      <c r="Y319" s="5">
        <v>1.0655737704918034</v>
      </c>
      <c r="Z319" s="5">
        <v>0.91393442622950816</v>
      </c>
      <c r="AC319" s="5">
        <v>1.3598360655737705</v>
      </c>
      <c r="AD319" s="5">
        <v>0.95819672131147537</v>
      </c>
      <c r="AE319" s="5">
        <v>1.1000000000000001</v>
      </c>
      <c r="AF319" s="5">
        <v>1.1098360655737705</v>
      </c>
      <c r="AG319" s="5">
        <v>0.87786885245901636</v>
      </c>
      <c r="AH319" s="558">
        <v>0.81721311475409841</v>
      </c>
      <c r="AI319" s="5">
        <v>1.7426229508196722</v>
      </c>
      <c r="AJ319" s="5">
        <v>1.7426229508196722</v>
      </c>
      <c r="AK319" s="5">
        <v>1.7426229508196722</v>
      </c>
      <c r="AL319" s="5">
        <v>0.92950819672131146</v>
      </c>
      <c r="AM319" s="5">
        <v>1.7426229508196722</v>
      </c>
      <c r="AN319" s="5">
        <v>1.7426229508196722</v>
      </c>
      <c r="AO319" s="5">
        <v>1.7426229508196722</v>
      </c>
    </row>
    <row r="320" spans="9:41" x14ac:dyDescent="0.2">
      <c r="V320" s="5"/>
    </row>
    <row r="321" spans="22:22" x14ac:dyDescent="0.2">
      <c r="V321" s="5"/>
    </row>
    <row r="322" spans="22:22" x14ac:dyDescent="0.2">
      <c r="V322" s="5"/>
    </row>
    <row r="323" spans="22:22" x14ac:dyDescent="0.2">
      <c r="V323" s="5"/>
    </row>
    <row r="324" spans="22:22" x14ac:dyDescent="0.2">
      <c r="V324" s="5"/>
    </row>
    <row r="325" spans="22:22" x14ac:dyDescent="0.2">
      <c r="V325" s="5"/>
    </row>
    <row r="326" spans="22:22" x14ac:dyDescent="0.2">
      <c r="V326" s="5"/>
    </row>
    <row r="327" spans="22:22" x14ac:dyDescent="0.2">
      <c r="V327" s="5"/>
    </row>
    <row r="328" spans="22:22" x14ac:dyDescent="0.2">
      <c r="V328" s="5"/>
    </row>
    <row r="329" spans="22:22" x14ac:dyDescent="0.2">
      <c r="V329" s="5"/>
    </row>
    <row r="330" spans="22:22" x14ac:dyDescent="0.2">
      <c r="V330" s="5"/>
    </row>
    <row r="331" spans="22:22" x14ac:dyDescent="0.2">
      <c r="V331" s="5"/>
    </row>
    <row r="332" spans="22:22" x14ac:dyDescent="0.2">
      <c r="V332" s="5"/>
    </row>
    <row r="333" spans="22:22" x14ac:dyDescent="0.2">
      <c r="V333" s="5"/>
    </row>
    <row r="334" spans="22:22" x14ac:dyDescent="0.2">
      <c r="V334" s="5"/>
    </row>
    <row r="335" spans="22:22" x14ac:dyDescent="0.2">
      <c r="V335" s="5"/>
    </row>
    <row r="336" spans="22:22" x14ac:dyDescent="0.2">
      <c r="V336" s="5"/>
    </row>
    <row r="337" spans="22:22" x14ac:dyDescent="0.2">
      <c r="V337" s="5"/>
    </row>
    <row r="338" spans="22:22" x14ac:dyDescent="0.2">
      <c r="V338" s="5"/>
    </row>
    <row r="339" spans="22:22" x14ac:dyDescent="0.2">
      <c r="V339" s="5"/>
    </row>
    <row r="340" spans="22:22" x14ac:dyDescent="0.2">
      <c r="V340" s="5"/>
    </row>
    <row r="341" spans="22:22" x14ac:dyDescent="0.2">
      <c r="V341" s="5"/>
    </row>
    <row r="342" spans="22:22" x14ac:dyDescent="0.2">
      <c r="V342" s="5"/>
    </row>
    <row r="343" spans="22:22" x14ac:dyDescent="0.2">
      <c r="V343" s="5"/>
    </row>
    <row r="344" spans="22:22" x14ac:dyDescent="0.2">
      <c r="V344" s="5"/>
    </row>
    <row r="345" spans="22:22" x14ac:dyDescent="0.2">
      <c r="V345" s="5"/>
    </row>
    <row r="346" spans="22:22" x14ac:dyDescent="0.2">
      <c r="V346" s="5"/>
    </row>
    <row r="347" spans="22:22" x14ac:dyDescent="0.2">
      <c r="V347" s="5"/>
    </row>
    <row r="348" spans="22:22" x14ac:dyDescent="0.2">
      <c r="V348" s="5"/>
    </row>
    <row r="349" spans="22:22" x14ac:dyDescent="0.2">
      <c r="V349" s="5"/>
    </row>
    <row r="350" spans="22:22" x14ac:dyDescent="0.2">
      <c r="V350" s="5"/>
    </row>
    <row r="351" spans="22:22" x14ac:dyDescent="0.2">
      <c r="V351" s="5"/>
    </row>
    <row r="352" spans="22:22" x14ac:dyDescent="0.2">
      <c r="V352" s="5"/>
    </row>
    <row r="353" spans="22:22" x14ac:dyDescent="0.2">
      <c r="V353" s="5"/>
    </row>
    <row r="354" spans="22:22" x14ac:dyDescent="0.2">
      <c r="V354" s="5"/>
    </row>
    <row r="355" spans="22:22" x14ac:dyDescent="0.2">
      <c r="V355" s="5"/>
    </row>
    <row r="356" spans="22:22" x14ac:dyDescent="0.2">
      <c r="V356" s="5"/>
    </row>
    <row r="357" spans="22:22" x14ac:dyDescent="0.2">
      <c r="V357" s="5"/>
    </row>
    <row r="358" spans="22:22" x14ac:dyDescent="0.2">
      <c r="V358" s="5"/>
    </row>
    <row r="359" spans="22:22" x14ac:dyDescent="0.2">
      <c r="V359" s="5"/>
    </row>
    <row r="360" spans="22:22" x14ac:dyDescent="0.2">
      <c r="V360" s="5"/>
    </row>
    <row r="361" spans="22:22" x14ac:dyDescent="0.2">
      <c r="V361" s="5"/>
    </row>
    <row r="362" spans="22:22" x14ac:dyDescent="0.2">
      <c r="V362" s="5"/>
    </row>
    <row r="363" spans="22:22" x14ac:dyDescent="0.2">
      <c r="V363" s="5"/>
    </row>
    <row r="364" spans="22:22" x14ac:dyDescent="0.2">
      <c r="V364" s="5"/>
    </row>
    <row r="365" spans="22:22" x14ac:dyDescent="0.2">
      <c r="V365" s="5"/>
    </row>
    <row r="366" spans="22:22" x14ac:dyDescent="0.2">
      <c r="V366" s="5"/>
    </row>
    <row r="367" spans="22:22" x14ac:dyDescent="0.2">
      <c r="V367" s="5"/>
    </row>
    <row r="368" spans="22:22" x14ac:dyDescent="0.2">
      <c r="V368" s="5"/>
    </row>
    <row r="369" spans="22:22" x14ac:dyDescent="0.2">
      <c r="V369" s="5"/>
    </row>
    <row r="370" spans="22:22" x14ac:dyDescent="0.2">
      <c r="V370" s="5"/>
    </row>
    <row r="371" spans="22:22" x14ac:dyDescent="0.2">
      <c r="V371" s="5"/>
    </row>
    <row r="372" spans="22:22" x14ac:dyDescent="0.2">
      <c r="V372" s="5"/>
    </row>
    <row r="373" spans="22:22" x14ac:dyDescent="0.2">
      <c r="V373" s="5"/>
    </row>
    <row r="374" spans="22:22" x14ac:dyDescent="0.2">
      <c r="V374" s="5"/>
    </row>
    <row r="375" spans="22:22" x14ac:dyDescent="0.2">
      <c r="V375" s="5"/>
    </row>
    <row r="376" spans="22:22" x14ac:dyDescent="0.2">
      <c r="V376" s="5"/>
    </row>
    <row r="377" spans="22:22" x14ac:dyDescent="0.2">
      <c r="V377" s="5"/>
    </row>
    <row r="378" spans="22:22" x14ac:dyDescent="0.2">
      <c r="V378" s="5"/>
    </row>
    <row r="379" spans="22:22" x14ac:dyDescent="0.2">
      <c r="V379" s="5"/>
    </row>
    <row r="380" spans="22:22" x14ac:dyDescent="0.2">
      <c r="V380" s="5"/>
    </row>
    <row r="381" spans="22:22" x14ac:dyDescent="0.2">
      <c r="V381" s="5"/>
    </row>
    <row r="382" spans="22:22" x14ac:dyDescent="0.2">
      <c r="V382" s="5"/>
    </row>
    <row r="383" spans="22:22" x14ac:dyDescent="0.2">
      <c r="V383" s="5"/>
    </row>
    <row r="384" spans="22:22" x14ac:dyDescent="0.2">
      <c r="V384" s="5"/>
    </row>
    <row r="385" spans="22:22" x14ac:dyDescent="0.2">
      <c r="V385" s="5"/>
    </row>
    <row r="386" spans="22:22" x14ac:dyDescent="0.2">
      <c r="V386" s="5"/>
    </row>
    <row r="387" spans="22:22" x14ac:dyDescent="0.2">
      <c r="V387" s="5"/>
    </row>
    <row r="388" spans="22:22" x14ac:dyDescent="0.2">
      <c r="V388" s="5"/>
    </row>
    <row r="389" spans="22:22" x14ac:dyDescent="0.2">
      <c r="V389" s="5"/>
    </row>
    <row r="390" spans="22:22" x14ac:dyDescent="0.2">
      <c r="V390" s="5"/>
    </row>
    <row r="391" spans="22:22" x14ac:dyDescent="0.2">
      <c r="V391" s="5"/>
    </row>
    <row r="392" spans="22:22" x14ac:dyDescent="0.2">
      <c r="V392" s="5"/>
    </row>
    <row r="393" spans="22:22" x14ac:dyDescent="0.2">
      <c r="V393" s="5"/>
    </row>
    <row r="394" spans="22:22" x14ac:dyDescent="0.2">
      <c r="V394" s="5"/>
    </row>
    <row r="395" spans="22:22" x14ac:dyDescent="0.2">
      <c r="V395" s="5"/>
    </row>
    <row r="396" spans="22:22" x14ac:dyDescent="0.2">
      <c r="V396" s="5"/>
    </row>
    <row r="397" spans="22:22" x14ac:dyDescent="0.2">
      <c r="V397" s="5"/>
    </row>
    <row r="398" spans="22:22" x14ac:dyDescent="0.2">
      <c r="V398" s="5"/>
    </row>
    <row r="399" spans="22:22" x14ac:dyDescent="0.2">
      <c r="V399" s="5"/>
    </row>
    <row r="400" spans="22:22" x14ac:dyDescent="0.2">
      <c r="V400" s="5"/>
    </row>
    <row r="401" spans="22:22" x14ac:dyDescent="0.2">
      <c r="V401" s="5"/>
    </row>
    <row r="402" spans="22:22" x14ac:dyDescent="0.2">
      <c r="V402" s="5"/>
    </row>
    <row r="403" spans="22:22" x14ac:dyDescent="0.2">
      <c r="V403" s="5"/>
    </row>
    <row r="404" spans="22:22" x14ac:dyDescent="0.2">
      <c r="V404" s="5"/>
    </row>
    <row r="405" spans="22:22" x14ac:dyDescent="0.2">
      <c r="V405" s="5"/>
    </row>
    <row r="406" spans="22:22" x14ac:dyDescent="0.2">
      <c r="V406" s="5"/>
    </row>
    <row r="407" spans="22:22" x14ac:dyDescent="0.2">
      <c r="V407" s="5"/>
    </row>
    <row r="408" spans="22:22" x14ac:dyDescent="0.2">
      <c r="V408" s="5"/>
    </row>
    <row r="409" spans="22:22" x14ac:dyDescent="0.2">
      <c r="V409" s="5"/>
    </row>
    <row r="410" spans="22:22" x14ac:dyDescent="0.2">
      <c r="V410" s="5"/>
    </row>
    <row r="411" spans="22:22" x14ac:dyDescent="0.2">
      <c r="V411" s="5"/>
    </row>
    <row r="412" spans="22:22" x14ac:dyDescent="0.2">
      <c r="V412" s="5"/>
    </row>
    <row r="413" spans="22:22" x14ac:dyDescent="0.2">
      <c r="V413" s="5"/>
    </row>
    <row r="414" spans="22:22" x14ac:dyDescent="0.2">
      <c r="V414" s="5"/>
    </row>
    <row r="415" spans="22:22" x14ac:dyDescent="0.2">
      <c r="V415" s="5"/>
    </row>
    <row r="416" spans="22:22" x14ac:dyDescent="0.2">
      <c r="V416" s="5"/>
    </row>
    <row r="417" spans="22:22" x14ac:dyDescent="0.2">
      <c r="V417" s="5"/>
    </row>
    <row r="418" spans="22:22" x14ac:dyDescent="0.2">
      <c r="V418" s="5"/>
    </row>
    <row r="419" spans="22:22" x14ac:dyDescent="0.2">
      <c r="V419" s="5"/>
    </row>
    <row r="420" spans="22:22" x14ac:dyDescent="0.2">
      <c r="V420" s="5"/>
    </row>
    <row r="421" spans="22:22" x14ac:dyDescent="0.2">
      <c r="V421" s="5"/>
    </row>
    <row r="422" spans="22:22" x14ac:dyDescent="0.2">
      <c r="V422" s="5"/>
    </row>
    <row r="423" spans="22:22" x14ac:dyDescent="0.2">
      <c r="V423" s="5"/>
    </row>
    <row r="424" spans="22:22" x14ac:dyDescent="0.2">
      <c r="V424" s="5"/>
    </row>
    <row r="425" spans="22:22" x14ac:dyDescent="0.2">
      <c r="V425" s="5"/>
    </row>
    <row r="426" spans="22:22" x14ac:dyDescent="0.2">
      <c r="V426" s="5"/>
    </row>
    <row r="427" spans="22:22" x14ac:dyDescent="0.2">
      <c r="V427" s="5"/>
    </row>
    <row r="428" spans="22:22" x14ac:dyDescent="0.2">
      <c r="V428" s="5"/>
    </row>
    <row r="429" spans="22:22" x14ac:dyDescent="0.2">
      <c r="V429" s="5"/>
    </row>
    <row r="430" spans="22:22" x14ac:dyDescent="0.2">
      <c r="V430" s="5"/>
    </row>
    <row r="431" spans="22:22" x14ac:dyDescent="0.2">
      <c r="V431" s="5"/>
    </row>
    <row r="432" spans="22:22" x14ac:dyDescent="0.2">
      <c r="V432" s="5"/>
    </row>
    <row r="433" spans="22:22" x14ac:dyDescent="0.2">
      <c r="V433" s="5"/>
    </row>
    <row r="434" spans="22:22" x14ac:dyDescent="0.2">
      <c r="V434" s="5"/>
    </row>
    <row r="435" spans="22:22" x14ac:dyDescent="0.2">
      <c r="V435" s="5"/>
    </row>
    <row r="436" spans="22:22" x14ac:dyDescent="0.2">
      <c r="V436" s="5"/>
    </row>
    <row r="437" spans="22:22" x14ac:dyDescent="0.2">
      <c r="V437" s="5"/>
    </row>
    <row r="438" spans="22:22" x14ac:dyDescent="0.2">
      <c r="V438" s="5"/>
    </row>
    <row r="439" spans="22:22" x14ac:dyDescent="0.2">
      <c r="V439" s="5"/>
    </row>
    <row r="440" spans="22:22" x14ac:dyDescent="0.2">
      <c r="V440" s="5"/>
    </row>
    <row r="441" spans="22:22" x14ac:dyDescent="0.2">
      <c r="V441" s="5"/>
    </row>
    <row r="442" spans="22:22" x14ac:dyDescent="0.2">
      <c r="V442" s="5"/>
    </row>
    <row r="443" spans="22:22" x14ac:dyDescent="0.2">
      <c r="V443" s="5"/>
    </row>
    <row r="444" spans="22:22" x14ac:dyDescent="0.2">
      <c r="V444" s="5"/>
    </row>
    <row r="445" spans="22:22" x14ac:dyDescent="0.2">
      <c r="V445" s="5"/>
    </row>
    <row r="446" spans="22:22" x14ac:dyDescent="0.2">
      <c r="V446" s="5"/>
    </row>
    <row r="447" spans="22:22" x14ac:dyDescent="0.2">
      <c r="V447" s="5"/>
    </row>
    <row r="448" spans="22:22" x14ac:dyDescent="0.2">
      <c r="V448" s="5"/>
    </row>
    <row r="449" spans="22:22" x14ac:dyDescent="0.2">
      <c r="V449" s="5"/>
    </row>
    <row r="450" spans="22:22" x14ac:dyDescent="0.2">
      <c r="V450" s="5"/>
    </row>
    <row r="451" spans="22:22" x14ac:dyDescent="0.2">
      <c r="V451" s="5"/>
    </row>
    <row r="452" spans="22:22" x14ac:dyDescent="0.2">
      <c r="V452" s="5"/>
    </row>
    <row r="453" spans="22:22" x14ac:dyDescent="0.2">
      <c r="V453" s="5"/>
    </row>
    <row r="454" spans="22:22" x14ac:dyDescent="0.2">
      <c r="V454" s="5"/>
    </row>
    <row r="455" spans="22:22" x14ac:dyDescent="0.2">
      <c r="V455" s="5"/>
    </row>
    <row r="456" spans="22:22" x14ac:dyDescent="0.2">
      <c r="V456" s="5"/>
    </row>
    <row r="457" spans="22:22" x14ac:dyDescent="0.2">
      <c r="V457" s="5"/>
    </row>
    <row r="458" spans="22:22" x14ac:dyDescent="0.2">
      <c r="V458" s="5"/>
    </row>
    <row r="459" spans="22:22" x14ac:dyDescent="0.2">
      <c r="V459" s="5"/>
    </row>
    <row r="460" spans="22:22" x14ac:dyDescent="0.2">
      <c r="V460" s="5"/>
    </row>
    <row r="461" spans="22:22" x14ac:dyDescent="0.2">
      <c r="V461" s="5"/>
    </row>
    <row r="462" spans="22:22" x14ac:dyDescent="0.2">
      <c r="V462" s="5"/>
    </row>
    <row r="463" spans="22:22" x14ac:dyDescent="0.2">
      <c r="V463" s="5"/>
    </row>
    <row r="464" spans="22:22" x14ac:dyDescent="0.2">
      <c r="V464" s="5"/>
    </row>
    <row r="465" spans="22:22" x14ac:dyDescent="0.2">
      <c r="V465" s="5"/>
    </row>
    <row r="466" spans="22:22" x14ac:dyDescent="0.2">
      <c r="V466" s="5"/>
    </row>
    <row r="467" spans="22:22" x14ac:dyDescent="0.2">
      <c r="V467" s="5"/>
    </row>
    <row r="468" spans="22:22" x14ac:dyDescent="0.2">
      <c r="V468" s="5"/>
    </row>
    <row r="469" spans="22:22" x14ac:dyDescent="0.2">
      <c r="V469" s="5"/>
    </row>
    <row r="470" spans="22:22" x14ac:dyDescent="0.2">
      <c r="V470" s="5"/>
    </row>
    <row r="471" spans="22:22" x14ac:dyDescent="0.2">
      <c r="V471" s="5"/>
    </row>
    <row r="472" spans="22:22" x14ac:dyDescent="0.2">
      <c r="V472" s="5"/>
    </row>
    <row r="473" spans="22:22" x14ac:dyDescent="0.2">
      <c r="V473" s="5"/>
    </row>
    <row r="474" spans="22:22" x14ac:dyDescent="0.2">
      <c r="V474" s="5"/>
    </row>
    <row r="475" spans="22:22" x14ac:dyDescent="0.2">
      <c r="V475" s="5"/>
    </row>
    <row r="476" spans="22:22" x14ac:dyDescent="0.2">
      <c r="V476" s="5"/>
    </row>
    <row r="477" spans="22:22" x14ac:dyDescent="0.2">
      <c r="V477" s="5"/>
    </row>
    <row r="478" spans="22:22" x14ac:dyDescent="0.2">
      <c r="V478" s="5"/>
    </row>
    <row r="479" spans="22:22" x14ac:dyDescent="0.2">
      <c r="V479" s="5"/>
    </row>
    <row r="480" spans="22:22" x14ac:dyDescent="0.2">
      <c r="V480" s="5"/>
    </row>
    <row r="481" spans="22:22" x14ac:dyDescent="0.2">
      <c r="V481" s="5"/>
    </row>
    <row r="482" spans="22:22" x14ac:dyDescent="0.2">
      <c r="V482" s="5"/>
    </row>
    <row r="483" spans="22:22" x14ac:dyDescent="0.2">
      <c r="V483" s="5"/>
    </row>
    <row r="484" spans="22:22" x14ac:dyDescent="0.2">
      <c r="V484" s="5"/>
    </row>
    <row r="485" spans="22:22" x14ac:dyDescent="0.2">
      <c r="V485" s="5"/>
    </row>
    <row r="486" spans="22:22" x14ac:dyDescent="0.2">
      <c r="V486" s="5"/>
    </row>
    <row r="487" spans="22:22" x14ac:dyDescent="0.2">
      <c r="V487" s="5"/>
    </row>
    <row r="488" spans="22:22" x14ac:dyDescent="0.2">
      <c r="V488" s="5"/>
    </row>
    <row r="489" spans="22:22" x14ac:dyDescent="0.2">
      <c r="V489" s="5"/>
    </row>
    <row r="490" spans="22:22" x14ac:dyDescent="0.2">
      <c r="V490" s="5"/>
    </row>
    <row r="491" spans="22:22" x14ac:dyDescent="0.2">
      <c r="V491" s="5"/>
    </row>
    <row r="492" spans="22:22" x14ac:dyDescent="0.2">
      <c r="V492" s="5"/>
    </row>
    <row r="493" spans="22:22" x14ac:dyDescent="0.2">
      <c r="V493" s="5"/>
    </row>
    <row r="494" spans="22:22" x14ac:dyDescent="0.2">
      <c r="V494" s="5"/>
    </row>
    <row r="495" spans="22:22" x14ac:dyDescent="0.2">
      <c r="V495" s="5"/>
    </row>
    <row r="496" spans="22:22" x14ac:dyDescent="0.2">
      <c r="V496" s="5"/>
    </row>
    <row r="497" spans="22:22" x14ac:dyDescent="0.2">
      <c r="V497" s="5"/>
    </row>
    <row r="498" spans="22:22" x14ac:dyDescent="0.2">
      <c r="V498" s="5"/>
    </row>
    <row r="499" spans="22:22" x14ac:dyDescent="0.2">
      <c r="V499" s="5"/>
    </row>
    <row r="500" spans="22:22" x14ac:dyDescent="0.2">
      <c r="V500" s="5"/>
    </row>
    <row r="501" spans="22:22" x14ac:dyDescent="0.2">
      <c r="V501" s="5"/>
    </row>
    <row r="502" spans="22:22" x14ac:dyDescent="0.2">
      <c r="V502" s="5"/>
    </row>
    <row r="503" spans="22:22" x14ac:dyDescent="0.2">
      <c r="V503" s="5"/>
    </row>
    <row r="504" spans="22:22" x14ac:dyDescent="0.2">
      <c r="V504" s="5"/>
    </row>
    <row r="505" spans="22:22" x14ac:dyDescent="0.2">
      <c r="V505" s="5"/>
    </row>
    <row r="506" spans="22:22" x14ac:dyDescent="0.2">
      <c r="V506" s="5"/>
    </row>
    <row r="507" spans="22:22" x14ac:dyDescent="0.2">
      <c r="V507" s="5"/>
    </row>
    <row r="508" spans="22:22" x14ac:dyDescent="0.2">
      <c r="V508" s="5"/>
    </row>
    <row r="509" spans="22:22" x14ac:dyDescent="0.2">
      <c r="V509" s="5"/>
    </row>
    <row r="510" spans="22:22" x14ac:dyDescent="0.2">
      <c r="V510" s="5"/>
    </row>
    <row r="511" spans="22:22" x14ac:dyDescent="0.2">
      <c r="V511" s="5"/>
    </row>
    <row r="512" spans="22:22" x14ac:dyDescent="0.2">
      <c r="V512" s="5"/>
    </row>
    <row r="513" spans="22:22" x14ac:dyDescent="0.2">
      <c r="V513" s="5"/>
    </row>
    <row r="514" spans="22:22" x14ac:dyDescent="0.2">
      <c r="V514" s="5"/>
    </row>
    <row r="515" spans="22:22" x14ac:dyDescent="0.2">
      <c r="V515" s="5"/>
    </row>
    <row r="516" spans="22:22" x14ac:dyDescent="0.2">
      <c r="V516" s="5"/>
    </row>
    <row r="517" spans="22:22" x14ac:dyDescent="0.2">
      <c r="V517" s="5"/>
    </row>
    <row r="518" spans="22:22" x14ac:dyDescent="0.2">
      <c r="V518" s="5"/>
    </row>
    <row r="519" spans="22:22" x14ac:dyDescent="0.2">
      <c r="V519" s="5"/>
    </row>
    <row r="520" spans="22:22" x14ac:dyDescent="0.2">
      <c r="V520" s="5"/>
    </row>
    <row r="521" spans="22:22" x14ac:dyDescent="0.2">
      <c r="V521" s="5"/>
    </row>
    <row r="522" spans="22:22" x14ac:dyDescent="0.2">
      <c r="V522" s="5"/>
    </row>
    <row r="523" spans="22:22" x14ac:dyDescent="0.2">
      <c r="V523" s="5"/>
    </row>
    <row r="524" spans="22:22" x14ac:dyDescent="0.2">
      <c r="V524" s="5"/>
    </row>
    <row r="525" spans="22:22" x14ac:dyDescent="0.2">
      <c r="V525" s="5"/>
    </row>
    <row r="526" spans="22:22" x14ac:dyDescent="0.2">
      <c r="V526" s="5"/>
    </row>
    <row r="527" spans="22:22" x14ac:dyDescent="0.2">
      <c r="V527" s="5"/>
    </row>
    <row r="528" spans="22:22" x14ac:dyDescent="0.2">
      <c r="V528" s="5"/>
    </row>
    <row r="529" spans="22:22" x14ac:dyDescent="0.2">
      <c r="V529" s="5"/>
    </row>
    <row r="530" spans="22:22" x14ac:dyDescent="0.2">
      <c r="V530" s="5"/>
    </row>
    <row r="531" spans="22:22" x14ac:dyDescent="0.2">
      <c r="V531" s="5"/>
    </row>
    <row r="532" spans="22:22" x14ac:dyDescent="0.2">
      <c r="V532" s="5"/>
    </row>
    <row r="533" spans="22:22" x14ac:dyDescent="0.2">
      <c r="V533" s="5"/>
    </row>
    <row r="534" spans="22:22" x14ac:dyDescent="0.2">
      <c r="V534" s="5"/>
    </row>
    <row r="535" spans="22:22" x14ac:dyDescent="0.2">
      <c r="V535" s="5"/>
    </row>
    <row r="536" spans="22:22" x14ac:dyDescent="0.2">
      <c r="V536" s="5"/>
    </row>
    <row r="537" spans="22:22" x14ac:dyDescent="0.2">
      <c r="V537" s="5"/>
    </row>
    <row r="538" spans="22:22" x14ac:dyDescent="0.2">
      <c r="V538" s="5"/>
    </row>
    <row r="539" spans="22:22" x14ac:dyDescent="0.2">
      <c r="V539" s="5"/>
    </row>
    <row r="540" spans="22:22" x14ac:dyDescent="0.2">
      <c r="V540" s="5"/>
    </row>
    <row r="541" spans="22:22" x14ac:dyDescent="0.2">
      <c r="V541" s="5"/>
    </row>
    <row r="542" spans="22:22" x14ac:dyDescent="0.2">
      <c r="V542" s="5"/>
    </row>
    <row r="543" spans="22:22" x14ac:dyDescent="0.2">
      <c r="V543" s="5"/>
    </row>
    <row r="544" spans="22:22" x14ac:dyDescent="0.2">
      <c r="V544" s="5"/>
    </row>
    <row r="545" spans="22:22" x14ac:dyDescent="0.2">
      <c r="V545" s="5"/>
    </row>
    <row r="546" spans="22:22" x14ac:dyDescent="0.2">
      <c r="V546" s="5"/>
    </row>
    <row r="547" spans="22:22" x14ac:dyDescent="0.2">
      <c r="V547" s="5"/>
    </row>
    <row r="548" spans="22:22" x14ac:dyDescent="0.2">
      <c r="V548" s="5"/>
    </row>
    <row r="549" spans="22:22" x14ac:dyDescent="0.2">
      <c r="V549" s="5"/>
    </row>
    <row r="550" spans="22:22" x14ac:dyDescent="0.2">
      <c r="V550" s="5"/>
    </row>
    <row r="551" spans="22:22" x14ac:dyDescent="0.2">
      <c r="V551" s="5"/>
    </row>
    <row r="552" spans="22:22" x14ac:dyDescent="0.2">
      <c r="V552" s="5"/>
    </row>
    <row r="553" spans="22:22" x14ac:dyDescent="0.2">
      <c r="V553" s="5"/>
    </row>
    <row r="554" spans="22:22" x14ac:dyDescent="0.2">
      <c r="V554" s="5"/>
    </row>
    <row r="555" spans="22:22" x14ac:dyDescent="0.2">
      <c r="V555" s="5"/>
    </row>
    <row r="556" spans="22:22" x14ac:dyDescent="0.2">
      <c r="V556" s="5"/>
    </row>
    <row r="557" spans="22:22" x14ac:dyDescent="0.2">
      <c r="V557" s="5"/>
    </row>
    <row r="558" spans="22:22" x14ac:dyDescent="0.2">
      <c r="V558" s="5"/>
    </row>
    <row r="559" spans="22:22" x14ac:dyDescent="0.2">
      <c r="V559" s="5"/>
    </row>
    <row r="560" spans="22:22" x14ac:dyDescent="0.2">
      <c r="V560" s="5"/>
    </row>
    <row r="561" spans="22:22" x14ac:dyDescent="0.2">
      <c r="V561" s="5"/>
    </row>
    <row r="562" spans="22:22" x14ac:dyDescent="0.2">
      <c r="V562" s="5"/>
    </row>
    <row r="563" spans="22:22" x14ac:dyDescent="0.2">
      <c r="V563" s="5"/>
    </row>
    <row r="564" spans="22:22" x14ac:dyDescent="0.2">
      <c r="V564" s="5"/>
    </row>
    <row r="565" spans="22:22" x14ac:dyDescent="0.2">
      <c r="V565" s="5"/>
    </row>
    <row r="566" spans="22:22" x14ac:dyDescent="0.2">
      <c r="V566" s="5"/>
    </row>
    <row r="567" spans="22:22" x14ac:dyDescent="0.2">
      <c r="V567" s="5"/>
    </row>
    <row r="568" spans="22:22" x14ac:dyDescent="0.2">
      <c r="V568" s="5"/>
    </row>
    <row r="569" spans="22:22" x14ac:dyDescent="0.2">
      <c r="V569" s="5"/>
    </row>
    <row r="570" spans="22:22" x14ac:dyDescent="0.2">
      <c r="V570" s="5"/>
    </row>
    <row r="571" spans="22:22" x14ac:dyDescent="0.2">
      <c r="V571" s="5"/>
    </row>
    <row r="572" spans="22:22" x14ac:dyDescent="0.2">
      <c r="V572" s="5"/>
    </row>
    <row r="573" spans="22:22" x14ac:dyDescent="0.2">
      <c r="V573" s="5"/>
    </row>
    <row r="574" spans="22:22" x14ac:dyDescent="0.2">
      <c r="V574" s="5"/>
    </row>
    <row r="575" spans="22:22" x14ac:dyDescent="0.2">
      <c r="V575" s="5"/>
    </row>
    <row r="576" spans="22:22" x14ac:dyDescent="0.2">
      <c r="V576" s="5"/>
    </row>
    <row r="577" spans="22:22" x14ac:dyDescent="0.2">
      <c r="V577" s="5"/>
    </row>
    <row r="578" spans="22:22" x14ac:dyDescent="0.2">
      <c r="V578" s="5"/>
    </row>
    <row r="579" spans="22:22" x14ac:dyDescent="0.2">
      <c r="V579" s="5"/>
    </row>
    <row r="580" spans="22:22" x14ac:dyDescent="0.2">
      <c r="V580" s="5"/>
    </row>
    <row r="581" spans="22:22" x14ac:dyDescent="0.2">
      <c r="V581" s="5"/>
    </row>
    <row r="582" spans="22:22" x14ac:dyDescent="0.2">
      <c r="V582" s="5"/>
    </row>
    <row r="583" spans="22:22" x14ac:dyDescent="0.2">
      <c r="V583" s="5"/>
    </row>
    <row r="584" spans="22:22" x14ac:dyDescent="0.2">
      <c r="V584" s="5"/>
    </row>
    <row r="585" spans="22:22" x14ac:dyDescent="0.2">
      <c r="V585" s="5"/>
    </row>
    <row r="586" spans="22:22" x14ac:dyDescent="0.2">
      <c r="V586" s="5"/>
    </row>
    <row r="587" spans="22:22" x14ac:dyDescent="0.2">
      <c r="V587" s="5"/>
    </row>
    <row r="588" spans="22:22" x14ac:dyDescent="0.2">
      <c r="V588" s="5"/>
    </row>
    <row r="589" spans="22:22" x14ac:dyDescent="0.2">
      <c r="V589" s="5"/>
    </row>
    <row r="590" spans="22:22" x14ac:dyDescent="0.2">
      <c r="V590" s="5"/>
    </row>
    <row r="591" spans="22:22" x14ac:dyDescent="0.2">
      <c r="V591" s="5"/>
    </row>
    <row r="592" spans="22:22" x14ac:dyDescent="0.2">
      <c r="V592" s="5"/>
    </row>
    <row r="593" spans="22:22" x14ac:dyDescent="0.2">
      <c r="V593" s="5"/>
    </row>
    <row r="594" spans="22:22" x14ac:dyDescent="0.2">
      <c r="V594" s="5"/>
    </row>
    <row r="595" spans="22:22" x14ac:dyDescent="0.2">
      <c r="V595" s="5"/>
    </row>
    <row r="596" spans="22:22" x14ac:dyDescent="0.2">
      <c r="V596" s="5"/>
    </row>
    <row r="597" spans="22:22" x14ac:dyDescent="0.2">
      <c r="V597" s="5"/>
    </row>
    <row r="598" spans="22:22" x14ac:dyDescent="0.2">
      <c r="V598" s="5"/>
    </row>
    <row r="599" spans="22:22" x14ac:dyDescent="0.2">
      <c r="V599" s="5"/>
    </row>
    <row r="600" spans="22:22" x14ac:dyDescent="0.2">
      <c r="V600" s="5"/>
    </row>
    <row r="601" spans="22:22" x14ac:dyDescent="0.2">
      <c r="V601" s="5"/>
    </row>
    <row r="602" spans="22:22" x14ac:dyDescent="0.2">
      <c r="V602" s="5"/>
    </row>
    <row r="603" spans="22:22" x14ac:dyDescent="0.2">
      <c r="V603" s="5"/>
    </row>
    <row r="604" spans="22:22" x14ac:dyDescent="0.2">
      <c r="V604" s="5"/>
    </row>
    <row r="605" spans="22:22" x14ac:dyDescent="0.2">
      <c r="V605" s="5"/>
    </row>
    <row r="606" spans="22:22" x14ac:dyDescent="0.2">
      <c r="V606" s="5"/>
    </row>
    <row r="607" spans="22:22" x14ac:dyDescent="0.2">
      <c r="V607" s="5"/>
    </row>
    <row r="608" spans="22:22" x14ac:dyDescent="0.2">
      <c r="V608" s="5"/>
    </row>
    <row r="609" spans="22:22" x14ac:dyDescent="0.2">
      <c r="V609" s="5"/>
    </row>
    <row r="610" spans="22:22" x14ac:dyDescent="0.2">
      <c r="V610" s="5"/>
    </row>
    <row r="611" spans="22:22" x14ac:dyDescent="0.2">
      <c r="V611" s="5"/>
    </row>
    <row r="612" spans="22:22" x14ac:dyDescent="0.2">
      <c r="V612" s="5"/>
    </row>
    <row r="613" spans="22:22" x14ac:dyDescent="0.2">
      <c r="V613" s="5"/>
    </row>
    <row r="614" spans="22:22" x14ac:dyDescent="0.2">
      <c r="V614" s="5"/>
    </row>
    <row r="615" spans="22:22" x14ac:dyDescent="0.2">
      <c r="V615" s="5"/>
    </row>
    <row r="616" spans="22:22" x14ac:dyDescent="0.2">
      <c r="V616" s="5"/>
    </row>
    <row r="617" spans="22:22" x14ac:dyDescent="0.2">
      <c r="V617" s="5"/>
    </row>
    <row r="618" spans="22:22" x14ac:dyDescent="0.2">
      <c r="V618" s="5"/>
    </row>
    <row r="619" spans="22:22" x14ac:dyDescent="0.2">
      <c r="V619" s="5"/>
    </row>
    <row r="620" spans="22:22" x14ac:dyDescent="0.2">
      <c r="V620" s="5"/>
    </row>
    <row r="621" spans="22:22" x14ac:dyDescent="0.2">
      <c r="V621" s="5"/>
    </row>
    <row r="622" spans="22:22" x14ac:dyDescent="0.2">
      <c r="V622" s="5"/>
    </row>
    <row r="623" spans="22:22" x14ac:dyDescent="0.2">
      <c r="V623" s="5"/>
    </row>
    <row r="624" spans="22:22" x14ac:dyDescent="0.2">
      <c r="V624" s="5"/>
    </row>
    <row r="625" spans="22:22" x14ac:dyDescent="0.2">
      <c r="V625" s="5"/>
    </row>
    <row r="626" spans="22:22" x14ac:dyDescent="0.2">
      <c r="V626" s="5"/>
    </row>
    <row r="627" spans="22:22" x14ac:dyDescent="0.2">
      <c r="V627" s="5"/>
    </row>
    <row r="628" spans="22:22" x14ac:dyDescent="0.2">
      <c r="V628" s="5"/>
    </row>
    <row r="629" spans="22:22" x14ac:dyDescent="0.2">
      <c r="V629" s="5"/>
    </row>
    <row r="630" spans="22:22" x14ac:dyDescent="0.2">
      <c r="V630" s="5"/>
    </row>
    <row r="631" spans="22:22" x14ac:dyDescent="0.2">
      <c r="V631" s="5"/>
    </row>
    <row r="632" spans="22:22" x14ac:dyDescent="0.2">
      <c r="V632" s="5"/>
    </row>
    <row r="633" spans="22:22" x14ac:dyDescent="0.2">
      <c r="V633" s="5"/>
    </row>
    <row r="634" spans="22:22" x14ac:dyDescent="0.2">
      <c r="V634" s="5"/>
    </row>
    <row r="635" spans="22:22" x14ac:dyDescent="0.2">
      <c r="V635" s="5"/>
    </row>
    <row r="636" spans="22:22" x14ac:dyDescent="0.2">
      <c r="V636" s="5"/>
    </row>
    <row r="637" spans="22:22" x14ac:dyDescent="0.2">
      <c r="V637" s="5"/>
    </row>
    <row r="638" spans="22:22" x14ac:dyDescent="0.2">
      <c r="V638" s="5"/>
    </row>
    <row r="639" spans="22:22" x14ac:dyDescent="0.2">
      <c r="V639" s="5"/>
    </row>
    <row r="640" spans="22:22" x14ac:dyDescent="0.2">
      <c r="V640" s="5"/>
    </row>
    <row r="641" spans="22:22" x14ac:dyDescent="0.2">
      <c r="V641" s="5"/>
    </row>
    <row r="642" spans="22:22" x14ac:dyDescent="0.2">
      <c r="V642" s="5"/>
    </row>
    <row r="643" spans="22:22" x14ac:dyDescent="0.2">
      <c r="V643" s="5"/>
    </row>
    <row r="644" spans="22:22" x14ac:dyDescent="0.2">
      <c r="V644" s="5"/>
    </row>
    <row r="645" spans="22:22" x14ac:dyDescent="0.2">
      <c r="V645" s="5"/>
    </row>
    <row r="646" spans="22:22" x14ac:dyDescent="0.2">
      <c r="V646" s="5"/>
    </row>
    <row r="647" spans="22:22" x14ac:dyDescent="0.2">
      <c r="V647" s="5"/>
    </row>
    <row r="648" spans="22:22" x14ac:dyDescent="0.2">
      <c r="V648" s="5"/>
    </row>
    <row r="649" spans="22:22" x14ac:dyDescent="0.2">
      <c r="V649" s="5"/>
    </row>
    <row r="650" spans="22:22" x14ac:dyDescent="0.2">
      <c r="V650" s="5"/>
    </row>
    <row r="651" spans="22:22" x14ac:dyDescent="0.2">
      <c r="V651" s="5"/>
    </row>
    <row r="652" spans="22:22" x14ac:dyDescent="0.2">
      <c r="V652" s="5"/>
    </row>
    <row r="653" spans="22:22" x14ac:dyDescent="0.2">
      <c r="V653" s="5"/>
    </row>
    <row r="654" spans="22:22" x14ac:dyDescent="0.2">
      <c r="V654" s="5"/>
    </row>
    <row r="655" spans="22:22" x14ac:dyDescent="0.2">
      <c r="V655" s="5"/>
    </row>
    <row r="656" spans="22:22" x14ac:dyDescent="0.2">
      <c r="V656" s="5"/>
    </row>
    <row r="657" spans="22:22" x14ac:dyDescent="0.2">
      <c r="V657" s="5"/>
    </row>
    <row r="658" spans="22:22" x14ac:dyDescent="0.2">
      <c r="V658" s="5"/>
    </row>
    <row r="659" spans="22:22" x14ac:dyDescent="0.2">
      <c r="V659" s="5"/>
    </row>
    <row r="660" spans="22:22" x14ac:dyDescent="0.2">
      <c r="V660" s="5"/>
    </row>
    <row r="661" spans="22:22" x14ac:dyDescent="0.2">
      <c r="V661" s="5"/>
    </row>
    <row r="662" spans="22:22" x14ac:dyDescent="0.2">
      <c r="V662" s="5"/>
    </row>
    <row r="663" spans="22:22" x14ac:dyDescent="0.2">
      <c r="V663" s="5"/>
    </row>
    <row r="664" spans="22:22" x14ac:dyDescent="0.2">
      <c r="V664" s="5"/>
    </row>
    <row r="665" spans="22:22" x14ac:dyDescent="0.2">
      <c r="V665" s="5"/>
    </row>
    <row r="666" spans="22:22" x14ac:dyDescent="0.2">
      <c r="V666" s="5"/>
    </row>
    <row r="667" spans="22:22" x14ac:dyDescent="0.2">
      <c r="V667" s="5"/>
    </row>
    <row r="668" spans="22:22" x14ac:dyDescent="0.2">
      <c r="V668" s="5"/>
    </row>
    <row r="669" spans="22:22" x14ac:dyDescent="0.2">
      <c r="V669" s="5"/>
    </row>
    <row r="670" spans="22:22" x14ac:dyDescent="0.2">
      <c r="V670" s="5"/>
    </row>
    <row r="671" spans="22:22" x14ac:dyDescent="0.2">
      <c r="V671" s="5"/>
    </row>
    <row r="672" spans="22:22" x14ac:dyDescent="0.2">
      <c r="V672" s="5"/>
    </row>
    <row r="673" spans="22:22" x14ac:dyDescent="0.2">
      <c r="V673" s="5"/>
    </row>
    <row r="674" spans="22:22" x14ac:dyDescent="0.2">
      <c r="V674" s="5"/>
    </row>
    <row r="675" spans="22:22" x14ac:dyDescent="0.2">
      <c r="V675" s="5"/>
    </row>
    <row r="676" spans="22:22" x14ac:dyDescent="0.2">
      <c r="V676" s="5"/>
    </row>
    <row r="677" spans="22:22" x14ac:dyDescent="0.2">
      <c r="V677" s="5"/>
    </row>
    <row r="678" spans="22:22" x14ac:dyDescent="0.2">
      <c r="V678" s="5"/>
    </row>
    <row r="679" spans="22:22" x14ac:dyDescent="0.2">
      <c r="V679" s="5"/>
    </row>
    <row r="680" spans="22:22" x14ac:dyDescent="0.2">
      <c r="V680" s="5"/>
    </row>
    <row r="681" spans="22:22" x14ac:dyDescent="0.2">
      <c r="V681" s="5"/>
    </row>
    <row r="682" spans="22:22" x14ac:dyDescent="0.2">
      <c r="V682" s="5"/>
    </row>
    <row r="683" spans="22:22" x14ac:dyDescent="0.2">
      <c r="V683" s="5"/>
    </row>
    <row r="684" spans="22:22" x14ac:dyDescent="0.2">
      <c r="V684" s="5"/>
    </row>
    <row r="685" spans="22:22" x14ac:dyDescent="0.2">
      <c r="V685" s="5"/>
    </row>
    <row r="686" spans="22:22" x14ac:dyDescent="0.2">
      <c r="V686" s="5"/>
    </row>
    <row r="687" spans="22:22" x14ac:dyDescent="0.2">
      <c r="V687" s="5"/>
    </row>
    <row r="688" spans="22:22" x14ac:dyDescent="0.2">
      <c r="V688" s="5"/>
    </row>
    <row r="689" spans="22:22" x14ac:dyDescent="0.2">
      <c r="V689" s="5"/>
    </row>
    <row r="690" spans="22:22" x14ac:dyDescent="0.2">
      <c r="V690" s="5"/>
    </row>
    <row r="691" spans="22:22" x14ac:dyDescent="0.2">
      <c r="V691" s="5"/>
    </row>
    <row r="692" spans="22:22" x14ac:dyDescent="0.2">
      <c r="V692" s="5"/>
    </row>
    <row r="693" spans="22:22" x14ac:dyDescent="0.2">
      <c r="V693" s="5"/>
    </row>
    <row r="694" spans="22:22" x14ac:dyDescent="0.2">
      <c r="V694" s="5"/>
    </row>
    <row r="695" spans="22:22" x14ac:dyDescent="0.2">
      <c r="V695" s="5"/>
    </row>
    <row r="696" spans="22:22" x14ac:dyDescent="0.2">
      <c r="V696" s="5"/>
    </row>
    <row r="697" spans="22:22" x14ac:dyDescent="0.2">
      <c r="V697" s="5"/>
    </row>
    <row r="698" spans="22:22" x14ac:dyDescent="0.2">
      <c r="V698" s="5"/>
    </row>
    <row r="699" spans="22:22" x14ac:dyDescent="0.2">
      <c r="V699" s="5"/>
    </row>
    <row r="700" spans="22:22" x14ac:dyDescent="0.2">
      <c r="V700" s="5"/>
    </row>
    <row r="701" spans="22:22" x14ac:dyDescent="0.2">
      <c r="V701" s="5"/>
    </row>
    <row r="702" spans="22:22" x14ac:dyDescent="0.2">
      <c r="V702" s="5"/>
    </row>
    <row r="703" spans="22:22" x14ac:dyDescent="0.2">
      <c r="V703" s="5"/>
    </row>
    <row r="704" spans="22:22" x14ac:dyDescent="0.2">
      <c r="V704" s="5"/>
    </row>
    <row r="705" spans="22:22" x14ac:dyDescent="0.2">
      <c r="V705" s="5"/>
    </row>
    <row r="706" spans="22:22" x14ac:dyDescent="0.2">
      <c r="V706" s="5"/>
    </row>
    <row r="707" spans="22:22" x14ac:dyDescent="0.2">
      <c r="V707" s="5"/>
    </row>
    <row r="708" spans="22:22" x14ac:dyDescent="0.2">
      <c r="V708" s="5"/>
    </row>
    <row r="709" spans="22:22" x14ac:dyDescent="0.2">
      <c r="V709" s="5"/>
    </row>
    <row r="710" spans="22:22" x14ac:dyDescent="0.2">
      <c r="V710" s="5"/>
    </row>
    <row r="711" spans="22:22" x14ac:dyDescent="0.2">
      <c r="V711" s="5"/>
    </row>
    <row r="712" spans="22:22" x14ac:dyDescent="0.2">
      <c r="V712" s="5"/>
    </row>
    <row r="713" spans="22:22" x14ac:dyDescent="0.2">
      <c r="V713" s="5"/>
    </row>
    <row r="714" spans="22:22" x14ac:dyDescent="0.2">
      <c r="V714" s="5"/>
    </row>
    <row r="715" spans="22:22" x14ac:dyDescent="0.2">
      <c r="V715" s="5"/>
    </row>
    <row r="716" spans="22:22" x14ac:dyDescent="0.2">
      <c r="V716" s="5"/>
    </row>
    <row r="717" spans="22:22" x14ac:dyDescent="0.2">
      <c r="V717" s="5"/>
    </row>
    <row r="718" spans="22:22" x14ac:dyDescent="0.2">
      <c r="V718" s="5"/>
    </row>
    <row r="719" spans="22:22" x14ac:dyDescent="0.2">
      <c r="V719" s="5"/>
    </row>
    <row r="720" spans="22:22" x14ac:dyDescent="0.2">
      <c r="V720" s="5"/>
    </row>
    <row r="721" spans="22:22" x14ac:dyDescent="0.2">
      <c r="V721" s="5"/>
    </row>
    <row r="722" spans="22:22" x14ac:dyDescent="0.2">
      <c r="V722" s="5"/>
    </row>
    <row r="723" spans="22:22" x14ac:dyDescent="0.2">
      <c r="V723" s="5"/>
    </row>
    <row r="724" spans="22:22" x14ac:dyDescent="0.2">
      <c r="V724" s="5"/>
    </row>
    <row r="725" spans="22:22" x14ac:dyDescent="0.2">
      <c r="V725" s="5"/>
    </row>
    <row r="726" spans="22:22" x14ac:dyDescent="0.2">
      <c r="V726" s="5"/>
    </row>
    <row r="727" spans="22:22" x14ac:dyDescent="0.2">
      <c r="V727" s="5"/>
    </row>
    <row r="728" spans="22:22" x14ac:dyDescent="0.2">
      <c r="V728" s="5"/>
    </row>
    <row r="729" spans="22:22" x14ac:dyDescent="0.2">
      <c r="V729" s="5"/>
    </row>
    <row r="730" spans="22:22" x14ac:dyDescent="0.2">
      <c r="V730" s="5"/>
    </row>
    <row r="731" spans="22:22" x14ac:dyDescent="0.2">
      <c r="V731" s="5"/>
    </row>
    <row r="732" spans="22:22" x14ac:dyDescent="0.2">
      <c r="V732" s="5"/>
    </row>
    <row r="733" spans="22:22" x14ac:dyDescent="0.2">
      <c r="V733" s="5"/>
    </row>
    <row r="734" spans="22:22" x14ac:dyDescent="0.2">
      <c r="V734" s="5"/>
    </row>
    <row r="735" spans="22:22" x14ac:dyDescent="0.2">
      <c r="V735" s="5"/>
    </row>
    <row r="736" spans="22:22" x14ac:dyDescent="0.2">
      <c r="V736" s="5"/>
    </row>
    <row r="737" spans="22:22" x14ac:dyDescent="0.2">
      <c r="V737" s="5"/>
    </row>
    <row r="738" spans="22:22" x14ac:dyDescent="0.2">
      <c r="V738" s="5"/>
    </row>
    <row r="739" spans="22:22" x14ac:dyDescent="0.2">
      <c r="V739" s="5"/>
    </row>
    <row r="740" spans="22:22" x14ac:dyDescent="0.2">
      <c r="V740" s="5"/>
    </row>
    <row r="741" spans="22:22" x14ac:dyDescent="0.2">
      <c r="V741" s="5"/>
    </row>
    <row r="742" spans="22:22" x14ac:dyDescent="0.2">
      <c r="V742" s="5"/>
    </row>
    <row r="743" spans="22:22" x14ac:dyDescent="0.2">
      <c r="V743" s="5"/>
    </row>
    <row r="744" spans="22:22" x14ac:dyDescent="0.2">
      <c r="V744" s="5"/>
    </row>
    <row r="745" spans="22:22" x14ac:dyDescent="0.2">
      <c r="V745" s="5"/>
    </row>
    <row r="746" spans="22:22" x14ac:dyDescent="0.2">
      <c r="V746" s="5"/>
    </row>
    <row r="747" spans="22:22" x14ac:dyDescent="0.2">
      <c r="V747" s="5"/>
    </row>
    <row r="748" spans="22:22" x14ac:dyDescent="0.2">
      <c r="V748" s="5"/>
    </row>
    <row r="749" spans="22:22" x14ac:dyDescent="0.2">
      <c r="V749" s="5"/>
    </row>
    <row r="750" spans="22:22" x14ac:dyDescent="0.2">
      <c r="V750" s="5"/>
    </row>
    <row r="751" spans="22:22" x14ac:dyDescent="0.2">
      <c r="V751" s="5"/>
    </row>
    <row r="752" spans="22:22" x14ac:dyDescent="0.2">
      <c r="V752" s="5"/>
    </row>
    <row r="753" spans="22:22" x14ac:dyDescent="0.2">
      <c r="V753" s="5"/>
    </row>
    <row r="754" spans="22:22" x14ac:dyDescent="0.2">
      <c r="V754" s="5"/>
    </row>
    <row r="755" spans="22:22" x14ac:dyDescent="0.2">
      <c r="V755" s="5"/>
    </row>
    <row r="756" spans="22:22" x14ac:dyDescent="0.2">
      <c r="V756" s="5"/>
    </row>
    <row r="757" spans="22:22" x14ac:dyDescent="0.2">
      <c r="V757" s="5"/>
    </row>
    <row r="758" spans="22:22" x14ac:dyDescent="0.2">
      <c r="V758" s="5"/>
    </row>
    <row r="759" spans="22:22" x14ac:dyDescent="0.2">
      <c r="V759" s="5"/>
    </row>
    <row r="760" spans="22:22" x14ac:dyDescent="0.2">
      <c r="V760" s="5"/>
    </row>
    <row r="761" spans="22:22" x14ac:dyDescent="0.2">
      <c r="V761" s="5"/>
    </row>
    <row r="762" spans="22:22" x14ac:dyDescent="0.2">
      <c r="V762" s="5"/>
    </row>
    <row r="763" spans="22:22" x14ac:dyDescent="0.2">
      <c r="V763" s="5"/>
    </row>
    <row r="764" spans="22:22" x14ac:dyDescent="0.2">
      <c r="V764" s="5"/>
    </row>
    <row r="765" spans="22:22" x14ac:dyDescent="0.2">
      <c r="V765" s="5"/>
    </row>
    <row r="766" spans="22:22" x14ac:dyDescent="0.2">
      <c r="V766" s="5"/>
    </row>
    <row r="767" spans="22:22" x14ac:dyDescent="0.2">
      <c r="V767" s="5"/>
    </row>
    <row r="768" spans="22:22" x14ac:dyDescent="0.2">
      <c r="V768" s="5"/>
    </row>
    <row r="769" spans="22:22" x14ac:dyDescent="0.2">
      <c r="V769" s="5"/>
    </row>
    <row r="770" spans="22:22" x14ac:dyDescent="0.2">
      <c r="V770" s="5"/>
    </row>
    <row r="771" spans="22:22" x14ac:dyDescent="0.2">
      <c r="V771" s="5"/>
    </row>
    <row r="772" spans="22:22" x14ac:dyDescent="0.2">
      <c r="V772" s="5"/>
    </row>
    <row r="773" spans="22:22" x14ac:dyDescent="0.2">
      <c r="V773" s="5"/>
    </row>
    <row r="774" spans="22:22" x14ac:dyDescent="0.2">
      <c r="V774" s="5"/>
    </row>
    <row r="775" spans="22:22" x14ac:dyDescent="0.2">
      <c r="V775" s="5"/>
    </row>
    <row r="776" spans="22:22" x14ac:dyDescent="0.2">
      <c r="V776" s="5"/>
    </row>
    <row r="777" spans="22:22" x14ac:dyDescent="0.2">
      <c r="V777" s="5"/>
    </row>
    <row r="778" spans="22:22" x14ac:dyDescent="0.2">
      <c r="V778" s="5"/>
    </row>
    <row r="779" spans="22:22" x14ac:dyDescent="0.2">
      <c r="V779" s="5"/>
    </row>
    <row r="780" spans="22:22" x14ac:dyDescent="0.2">
      <c r="V780" s="5"/>
    </row>
    <row r="781" spans="22:22" x14ac:dyDescent="0.2">
      <c r="V781" s="5"/>
    </row>
    <row r="782" spans="22:22" x14ac:dyDescent="0.2">
      <c r="V782" s="5"/>
    </row>
    <row r="783" spans="22:22" x14ac:dyDescent="0.2">
      <c r="V783" s="5"/>
    </row>
    <row r="784" spans="22:22" x14ac:dyDescent="0.2">
      <c r="V784" s="5"/>
    </row>
    <row r="785" spans="22:22" x14ac:dyDescent="0.2">
      <c r="V785" s="5"/>
    </row>
    <row r="786" spans="22:22" x14ac:dyDescent="0.2">
      <c r="V786" s="5"/>
    </row>
    <row r="787" spans="22:22" x14ac:dyDescent="0.2">
      <c r="V787" s="5"/>
    </row>
    <row r="788" spans="22:22" x14ac:dyDescent="0.2">
      <c r="V788" s="5"/>
    </row>
    <row r="789" spans="22:22" x14ac:dyDescent="0.2">
      <c r="V789" s="5"/>
    </row>
    <row r="790" spans="22:22" x14ac:dyDescent="0.2">
      <c r="V790" s="5"/>
    </row>
    <row r="791" spans="22:22" x14ac:dyDescent="0.2">
      <c r="V791" s="5"/>
    </row>
    <row r="792" spans="22:22" x14ac:dyDescent="0.2">
      <c r="V792" s="5"/>
    </row>
    <row r="793" spans="22:22" x14ac:dyDescent="0.2">
      <c r="V793" s="5"/>
    </row>
    <row r="794" spans="22:22" x14ac:dyDescent="0.2">
      <c r="V794" s="5"/>
    </row>
    <row r="795" spans="22:22" x14ac:dyDescent="0.2">
      <c r="V795" s="5"/>
    </row>
    <row r="796" spans="22:22" x14ac:dyDescent="0.2">
      <c r="V796" s="5"/>
    </row>
    <row r="797" spans="22:22" x14ac:dyDescent="0.2">
      <c r="V797" s="5"/>
    </row>
    <row r="798" spans="22:22" x14ac:dyDescent="0.2">
      <c r="V798" s="5"/>
    </row>
    <row r="799" spans="22:22" x14ac:dyDescent="0.2">
      <c r="V799" s="5"/>
    </row>
    <row r="800" spans="22:22" x14ac:dyDescent="0.2">
      <c r="V800" s="5"/>
    </row>
    <row r="801" spans="22:22" x14ac:dyDescent="0.2">
      <c r="V801" s="5"/>
    </row>
    <row r="802" spans="22:22" x14ac:dyDescent="0.2">
      <c r="V802" s="5"/>
    </row>
    <row r="803" spans="22:22" x14ac:dyDescent="0.2">
      <c r="V803" s="5"/>
    </row>
    <row r="804" spans="22:22" x14ac:dyDescent="0.2">
      <c r="V804" s="5"/>
    </row>
    <row r="805" spans="22:22" x14ac:dyDescent="0.2">
      <c r="V805" s="5"/>
    </row>
    <row r="806" spans="22:22" x14ac:dyDescent="0.2">
      <c r="V806" s="5"/>
    </row>
    <row r="807" spans="22:22" x14ac:dyDescent="0.2">
      <c r="V807" s="5"/>
    </row>
    <row r="808" spans="22:22" x14ac:dyDescent="0.2">
      <c r="V808" s="5"/>
    </row>
    <row r="809" spans="22:22" x14ac:dyDescent="0.2">
      <c r="V809" s="5"/>
    </row>
    <row r="810" spans="22:22" x14ac:dyDescent="0.2">
      <c r="V810" s="5"/>
    </row>
    <row r="811" spans="22:22" x14ac:dyDescent="0.2">
      <c r="V811" s="5"/>
    </row>
    <row r="812" spans="22:22" x14ac:dyDescent="0.2">
      <c r="V812" s="5"/>
    </row>
    <row r="813" spans="22:22" x14ac:dyDescent="0.2">
      <c r="V813" s="5"/>
    </row>
    <row r="814" spans="22:22" x14ac:dyDescent="0.2">
      <c r="V814" s="5"/>
    </row>
    <row r="815" spans="22:22" x14ac:dyDescent="0.2">
      <c r="V815" s="5"/>
    </row>
    <row r="816" spans="22:22" x14ac:dyDescent="0.2">
      <c r="V816" s="5"/>
    </row>
    <row r="817" spans="22:22" x14ac:dyDescent="0.2">
      <c r="V817" s="5"/>
    </row>
    <row r="818" spans="22:22" x14ac:dyDescent="0.2">
      <c r="V818" s="5"/>
    </row>
    <row r="819" spans="22:22" x14ac:dyDescent="0.2">
      <c r="V819" s="5"/>
    </row>
    <row r="820" spans="22:22" x14ac:dyDescent="0.2">
      <c r="V820" s="5"/>
    </row>
    <row r="821" spans="22:22" x14ac:dyDescent="0.2">
      <c r="V821" s="5"/>
    </row>
    <row r="822" spans="22:22" x14ac:dyDescent="0.2">
      <c r="V822" s="5"/>
    </row>
    <row r="823" spans="22:22" x14ac:dyDescent="0.2">
      <c r="V823" s="5"/>
    </row>
    <row r="824" spans="22:22" x14ac:dyDescent="0.2">
      <c r="V824" s="5"/>
    </row>
    <row r="825" spans="22:22" x14ac:dyDescent="0.2">
      <c r="V825" s="5"/>
    </row>
    <row r="826" spans="22:22" x14ac:dyDescent="0.2">
      <c r="V826" s="5"/>
    </row>
    <row r="827" spans="22:22" x14ac:dyDescent="0.2">
      <c r="V827" s="5"/>
    </row>
    <row r="828" spans="22:22" x14ac:dyDescent="0.2">
      <c r="V828" s="5"/>
    </row>
    <row r="829" spans="22:22" x14ac:dyDescent="0.2">
      <c r="V829" s="5"/>
    </row>
    <row r="830" spans="22:22" x14ac:dyDescent="0.2">
      <c r="V830" s="5"/>
    </row>
    <row r="831" spans="22:22" x14ac:dyDescent="0.2">
      <c r="V831" s="5"/>
    </row>
    <row r="832" spans="22:22" x14ac:dyDescent="0.2">
      <c r="V832" s="5"/>
    </row>
    <row r="833" spans="22:22" x14ac:dyDescent="0.2">
      <c r="V833" s="5"/>
    </row>
    <row r="834" spans="22:22" x14ac:dyDescent="0.2">
      <c r="V834" s="5"/>
    </row>
    <row r="835" spans="22:22" x14ac:dyDescent="0.2">
      <c r="V835" s="5"/>
    </row>
    <row r="836" spans="22:22" x14ac:dyDescent="0.2">
      <c r="V836" s="5"/>
    </row>
    <row r="837" spans="22:22" x14ac:dyDescent="0.2">
      <c r="V837" s="5"/>
    </row>
    <row r="838" spans="22:22" x14ac:dyDescent="0.2">
      <c r="V838" s="5"/>
    </row>
    <row r="839" spans="22:22" x14ac:dyDescent="0.2">
      <c r="V839" s="5"/>
    </row>
    <row r="840" spans="22:22" x14ac:dyDescent="0.2">
      <c r="V840" s="5"/>
    </row>
    <row r="841" spans="22:22" x14ac:dyDescent="0.2">
      <c r="V841" s="5"/>
    </row>
    <row r="842" spans="22:22" x14ac:dyDescent="0.2">
      <c r="V842" s="5"/>
    </row>
    <row r="843" spans="22:22" x14ac:dyDescent="0.2">
      <c r="V843" s="5"/>
    </row>
    <row r="844" spans="22:22" x14ac:dyDescent="0.2">
      <c r="V844" s="5"/>
    </row>
    <row r="845" spans="22:22" x14ac:dyDescent="0.2">
      <c r="V845" s="5"/>
    </row>
    <row r="846" spans="22:22" x14ac:dyDescent="0.2">
      <c r="V846" s="5"/>
    </row>
    <row r="847" spans="22:22" x14ac:dyDescent="0.2">
      <c r="V847" s="5"/>
    </row>
    <row r="848" spans="22:22" x14ac:dyDescent="0.2">
      <c r="V848" s="5"/>
    </row>
    <row r="849" spans="22:22" x14ac:dyDescent="0.2">
      <c r="V849" s="5"/>
    </row>
    <row r="850" spans="22:22" x14ac:dyDescent="0.2">
      <c r="V850" s="5"/>
    </row>
    <row r="851" spans="22:22" x14ac:dyDescent="0.2">
      <c r="V851" s="5"/>
    </row>
    <row r="852" spans="22:22" x14ac:dyDescent="0.2">
      <c r="V852" s="5"/>
    </row>
    <row r="853" spans="22:22" x14ac:dyDescent="0.2">
      <c r="V853" s="5"/>
    </row>
    <row r="854" spans="22:22" x14ac:dyDescent="0.2">
      <c r="V854" s="5"/>
    </row>
    <row r="855" spans="22:22" x14ac:dyDescent="0.2">
      <c r="V855" s="5"/>
    </row>
    <row r="856" spans="22:22" x14ac:dyDescent="0.2">
      <c r="V856" s="5"/>
    </row>
    <row r="857" spans="22:22" x14ac:dyDescent="0.2">
      <c r="V857" s="5"/>
    </row>
    <row r="858" spans="22:22" x14ac:dyDescent="0.2">
      <c r="V858" s="5"/>
    </row>
    <row r="859" spans="22:22" x14ac:dyDescent="0.2">
      <c r="V859" s="5"/>
    </row>
    <row r="860" spans="22:22" x14ac:dyDescent="0.2">
      <c r="V860" s="5"/>
    </row>
    <row r="861" spans="22:22" x14ac:dyDescent="0.2">
      <c r="V861" s="5"/>
    </row>
    <row r="862" spans="22:22" x14ac:dyDescent="0.2">
      <c r="V862" s="5"/>
    </row>
    <row r="863" spans="22:22" x14ac:dyDescent="0.2">
      <c r="V863" s="5"/>
    </row>
    <row r="864" spans="22:22" x14ac:dyDescent="0.2">
      <c r="V864" s="5"/>
    </row>
    <row r="865" spans="22:22" x14ac:dyDescent="0.2">
      <c r="V865" s="5"/>
    </row>
    <row r="866" spans="22:22" x14ac:dyDescent="0.2">
      <c r="V866" s="5"/>
    </row>
    <row r="867" spans="22:22" x14ac:dyDescent="0.2">
      <c r="V867" s="5"/>
    </row>
    <row r="868" spans="22:22" x14ac:dyDescent="0.2">
      <c r="V868" s="5"/>
    </row>
    <row r="869" spans="22:22" x14ac:dyDescent="0.2">
      <c r="V869" s="5"/>
    </row>
    <row r="870" spans="22:22" x14ac:dyDescent="0.2">
      <c r="V870" s="5"/>
    </row>
    <row r="871" spans="22:22" x14ac:dyDescent="0.2">
      <c r="V871" s="5"/>
    </row>
    <row r="872" spans="22:22" x14ac:dyDescent="0.2">
      <c r="V872" s="5"/>
    </row>
    <row r="873" spans="22:22" x14ac:dyDescent="0.2">
      <c r="V873" s="5"/>
    </row>
    <row r="874" spans="22:22" x14ac:dyDescent="0.2">
      <c r="V874" s="5"/>
    </row>
    <row r="875" spans="22:22" x14ac:dyDescent="0.2">
      <c r="V875" s="5"/>
    </row>
    <row r="876" spans="22:22" x14ac:dyDescent="0.2">
      <c r="V876" s="5"/>
    </row>
    <row r="877" spans="22:22" x14ac:dyDescent="0.2">
      <c r="V877" s="5"/>
    </row>
    <row r="878" spans="22:22" x14ac:dyDescent="0.2">
      <c r="V878" s="5"/>
    </row>
    <row r="879" spans="22:22" x14ac:dyDescent="0.2">
      <c r="V879" s="5"/>
    </row>
    <row r="880" spans="22:22" x14ac:dyDescent="0.2">
      <c r="V880" s="5"/>
    </row>
    <row r="881" spans="22:22" x14ac:dyDescent="0.2">
      <c r="V881" s="5"/>
    </row>
    <row r="882" spans="22:22" x14ac:dyDescent="0.2">
      <c r="V882" s="5"/>
    </row>
    <row r="883" spans="22:22" x14ac:dyDescent="0.2">
      <c r="V883" s="5"/>
    </row>
    <row r="884" spans="22:22" x14ac:dyDescent="0.2">
      <c r="V884" s="5"/>
    </row>
    <row r="885" spans="22:22" x14ac:dyDescent="0.2">
      <c r="V885" s="5"/>
    </row>
    <row r="886" spans="22:22" x14ac:dyDescent="0.2">
      <c r="V886" s="5"/>
    </row>
    <row r="887" spans="22:22" x14ac:dyDescent="0.2">
      <c r="V887" s="5"/>
    </row>
    <row r="888" spans="22:22" x14ac:dyDescent="0.2">
      <c r="V888" s="5"/>
    </row>
    <row r="889" spans="22:22" x14ac:dyDescent="0.2">
      <c r="V889" s="5"/>
    </row>
    <row r="890" spans="22:22" x14ac:dyDescent="0.2">
      <c r="V890" s="5"/>
    </row>
    <row r="891" spans="22:22" x14ac:dyDescent="0.2">
      <c r="V891" s="5"/>
    </row>
    <row r="892" spans="22:22" x14ac:dyDescent="0.2">
      <c r="V892" s="5"/>
    </row>
    <row r="893" spans="22:22" x14ac:dyDescent="0.2">
      <c r="V893" s="5"/>
    </row>
    <row r="894" spans="22:22" x14ac:dyDescent="0.2">
      <c r="V894" s="5"/>
    </row>
    <row r="895" spans="22:22" x14ac:dyDescent="0.2">
      <c r="V895" s="5"/>
    </row>
    <row r="896" spans="22:22" x14ac:dyDescent="0.2">
      <c r="V896" s="5"/>
    </row>
    <row r="897" spans="22:22" x14ac:dyDescent="0.2">
      <c r="V897" s="5"/>
    </row>
    <row r="898" spans="22:22" x14ac:dyDescent="0.2">
      <c r="V898" s="5"/>
    </row>
    <row r="899" spans="22:22" x14ac:dyDescent="0.2">
      <c r="V899" s="5"/>
    </row>
    <row r="900" spans="22:22" x14ac:dyDescent="0.2">
      <c r="V900" s="5"/>
    </row>
    <row r="901" spans="22:22" x14ac:dyDescent="0.2">
      <c r="V901" s="5"/>
    </row>
    <row r="902" spans="22:22" x14ac:dyDescent="0.2">
      <c r="V902" s="5"/>
    </row>
    <row r="903" spans="22:22" x14ac:dyDescent="0.2">
      <c r="V903" s="5"/>
    </row>
    <row r="904" spans="22:22" x14ac:dyDescent="0.2">
      <c r="V904" s="5"/>
    </row>
    <row r="905" spans="22:22" x14ac:dyDescent="0.2">
      <c r="V905" s="5"/>
    </row>
    <row r="906" spans="22:22" x14ac:dyDescent="0.2">
      <c r="V906" s="5"/>
    </row>
    <row r="907" spans="22:22" x14ac:dyDescent="0.2">
      <c r="V907" s="5"/>
    </row>
    <row r="908" spans="22:22" x14ac:dyDescent="0.2">
      <c r="V908" s="5"/>
    </row>
    <row r="909" spans="22:22" x14ac:dyDescent="0.2">
      <c r="V909" s="5"/>
    </row>
    <row r="910" spans="22:22" x14ac:dyDescent="0.2">
      <c r="V910" s="5"/>
    </row>
    <row r="911" spans="22:22" x14ac:dyDescent="0.2">
      <c r="V911" s="5"/>
    </row>
    <row r="912" spans="22:22" x14ac:dyDescent="0.2">
      <c r="V912" s="5"/>
    </row>
    <row r="913" spans="22:22" x14ac:dyDescent="0.2">
      <c r="V913" s="5"/>
    </row>
    <row r="914" spans="22:22" x14ac:dyDescent="0.2">
      <c r="V914" s="5"/>
    </row>
    <row r="915" spans="22:22" x14ac:dyDescent="0.2">
      <c r="V915" s="5"/>
    </row>
    <row r="916" spans="22:22" x14ac:dyDescent="0.2">
      <c r="V916" s="5"/>
    </row>
    <row r="917" spans="22:22" x14ac:dyDescent="0.2">
      <c r="V917" s="5"/>
    </row>
    <row r="918" spans="22:22" x14ac:dyDescent="0.2">
      <c r="V918" s="5"/>
    </row>
    <row r="919" spans="22:22" x14ac:dyDescent="0.2">
      <c r="V919" s="5"/>
    </row>
    <row r="920" spans="22:22" x14ac:dyDescent="0.2">
      <c r="V920" s="5"/>
    </row>
    <row r="921" spans="22:22" x14ac:dyDescent="0.2">
      <c r="V921" s="5"/>
    </row>
    <row r="922" spans="22:22" x14ac:dyDescent="0.2">
      <c r="V922" s="5"/>
    </row>
    <row r="923" spans="22:22" x14ac:dyDescent="0.2">
      <c r="V923" s="5"/>
    </row>
    <row r="924" spans="22:22" x14ac:dyDescent="0.2">
      <c r="V924" s="5"/>
    </row>
    <row r="925" spans="22:22" x14ac:dyDescent="0.2">
      <c r="V925" s="5"/>
    </row>
    <row r="926" spans="22:22" x14ac:dyDescent="0.2">
      <c r="V926" s="5"/>
    </row>
    <row r="927" spans="22:22" x14ac:dyDescent="0.2">
      <c r="V927" s="5"/>
    </row>
    <row r="928" spans="22:22" x14ac:dyDescent="0.2">
      <c r="V928" s="5"/>
    </row>
    <row r="929" spans="22:22" x14ac:dyDescent="0.2">
      <c r="V929" s="5"/>
    </row>
    <row r="930" spans="22:22" x14ac:dyDescent="0.2">
      <c r="V930" s="5"/>
    </row>
    <row r="931" spans="22:22" x14ac:dyDescent="0.2">
      <c r="V931" s="5"/>
    </row>
    <row r="932" spans="22:22" x14ac:dyDescent="0.2">
      <c r="V932" s="5"/>
    </row>
    <row r="933" spans="22:22" x14ac:dyDescent="0.2">
      <c r="V933" s="5"/>
    </row>
    <row r="934" spans="22:22" x14ac:dyDescent="0.2">
      <c r="V934" s="5"/>
    </row>
    <row r="935" spans="22:22" x14ac:dyDescent="0.2">
      <c r="V935" s="5"/>
    </row>
    <row r="936" spans="22:22" x14ac:dyDescent="0.2">
      <c r="V936" s="5"/>
    </row>
    <row r="937" spans="22:22" x14ac:dyDescent="0.2">
      <c r="V937" s="5"/>
    </row>
    <row r="938" spans="22:22" x14ac:dyDescent="0.2">
      <c r="V938" s="5"/>
    </row>
    <row r="939" spans="22:22" x14ac:dyDescent="0.2">
      <c r="V939" s="5"/>
    </row>
    <row r="940" spans="22:22" x14ac:dyDescent="0.2">
      <c r="V940" s="5"/>
    </row>
    <row r="941" spans="22:22" x14ac:dyDescent="0.2">
      <c r="V941" s="5"/>
    </row>
    <row r="942" spans="22:22" x14ac:dyDescent="0.2">
      <c r="V942" s="5"/>
    </row>
    <row r="943" spans="22:22" x14ac:dyDescent="0.2">
      <c r="V943" s="5"/>
    </row>
    <row r="944" spans="22:22" x14ac:dyDescent="0.2">
      <c r="V944" s="5"/>
    </row>
    <row r="945" spans="22:22" x14ac:dyDescent="0.2">
      <c r="V945" s="5"/>
    </row>
    <row r="946" spans="22:22" x14ac:dyDescent="0.2">
      <c r="V946" s="5"/>
    </row>
    <row r="947" spans="22:22" x14ac:dyDescent="0.2">
      <c r="V947" s="5"/>
    </row>
    <row r="948" spans="22:22" x14ac:dyDescent="0.2">
      <c r="V948" s="5"/>
    </row>
    <row r="949" spans="22:22" x14ac:dyDescent="0.2">
      <c r="V949" s="5"/>
    </row>
    <row r="950" spans="22:22" x14ac:dyDescent="0.2">
      <c r="V950" s="5"/>
    </row>
    <row r="951" spans="22:22" x14ac:dyDescent="0.2">
      <c r="V951" s="5"/>
    </row>
    <row r="952" spans="22:22" x14ac:dyDescent="0.2">
      <c r="V952" s="5"/>
    </row>
    <row r="953" spans="22:22" x14ac:dyDescent="0.2">
      <c r="V953" s="5"/>
    </row>
    <row r="954" spans="22:22" x14ac:dyDescent="0.2">
      <c r="V954" s="5"/>
    </row>
    <row r="955" spans="22:22" x14ac:dyDescent="0.2">
      <c r="V955" s="5"/>
    </row>
    <row r="956" spans="22:22" x14ac:dyDescent="0.2">
      <c r="V956" s="5"/>
    </row>
    <row r="957" spans="22:22" x14ac:dyDescent="0.2">
      <c r="V957" s="5"/>
    </row>
    <row r="958" spans="22:22" x14ac:dyDescent="0.2">
      <c r="V958" s="5"/>
    </row>
    <row r="959" spans="22:22" x14ac:dyDescent="0.2">
      <c r="V959" s="5"/>
    </row>
    <row r="960" spans="22:22" x14ac:dyDescent="0.2">
      <c r="V960" s="5"/>
    </row>
    <row r="961" spans="22:22" x14ac:dyDescent="0.2">
      <c r="V961" s="5"/>
    </row>
    <row r="962" spans="22:22" x14ac:dyDescent="0.2">
      <c r="V962" s="5"/>
    </row>
    <row r="963" spans="22:22" x14ac:dyDescent="0.2">
      <c r="V963" s="5"/>
    </row>
    <row r="964" spans="22:22" x14ac:dyDescent="0.2">
      <c r="V964" s="5"/>
    </row>
    <row r="965" spans="22:22" x14ac:dyDescent="0.2">
      <c r="V965" s="5"/>
    </row>
    <row r="966" spans="22:22" x14ac:dyDescent="0.2">
      <c r="V966" s="5"/>
    </row>
    <row r="967" spans="22:22" x14ac:dyDescent="0.2">
      <c r="V967" s="5"/>
    </row>
    <row r="968" spans="22:22" x14ac:dyDescent="0.2">
      <c r="V968" s="5"/>
    </row>
    <row r="969" spans="22:22" x14ac:dyDescent="0.2">
      <c r="V969" s="5"/>
    </row>
    <row r="970" spans="22:22" x14ac:dyDescent="0.2">
      <c r="V970" s="5"/>
    </row>
    <row r="971" spans="22:22" x14ac:dyDescent="0.2">
      <c r="V971" s="5"/>
    </row>
    <row r="972" spans="22:22" x14ac:dyDescent="0.2">
      <c r="V972" s="5"/>
    </row>
    <row r="973" spans="22:22" x14ac:dyDescent="0.2">
      <c r="V973" s="5"/>
    </row>
    <row r="974" spans="22:22" x14ac:dyDescent="0.2">
      <c r="V974" s="5"/>
    </row>
    <row r="975" spans="22:22" x14ac:dyDescent="0.2">
      <c r="V975" s="5"/>
    </row>
    <row r="976" spans="22:22" x14ac:dyDescent="0.2">
      <c r="V976" s="5"/>
    </row>
    <row r="977" spans="22:22" x14ac:dyDescent="0.2">
      <c r="V977" s="5"/>
    </row>
    <row r="978" spans="22:22" x14ac:dyDescent="0.2">
      <c r="V978" s="5"/>
    </row>
    <row r="979" spans="22:22" x14ac:dyDescent="0.2">
      <c r="V979" s="5"/>
    </row>
    <row r="980" spans="22:22" x14ac:dyDescent="0.2">
      <c r="V980" s="5"/>
    </row>
    <row r="981" spans="22:22" x14ac:dyDescent="0.2">
      <c r="V981" s="5"/>
    </row>
    <row r="982" spans="22:22" x14ac:dyDescent="0.2">
      <c r="V982" s="5"/>
    </row>
    <row r="983" spans="22:22" x14ac:dyDescent="0.2">
      <c r="V983" s="5"/>
    </row>
    <row r="984" spans="22:22" x14ac:dyDescent="0.2">
      <c r="V984" s="5"/>
    </row>
    <row r="985" spans="22:22" x14ac:dyDescent="0.2">
      <c r="V985" s="5"/>
    </row>
    <row r="986" spans="22:22" x14ac:dyDescent="0.2">
      <c r="V986" s="5"/>
    </row>
    <row r="987" spans="22:22" x14ac:dyDescent="0.2">
      <c r="V987" s="5"/>
    </row>
    <row r="988" spans="22:22" x14ac:dyDescent="0.2">
      <c r="V988" s="5"/>
    </row>
    <row r="989" spans="22:22" x14ac:dyDescent="0.2">
      <c r="V989" s="5"/>
    </row>
    <row r="990" spans="22:22" x14ac:dyDescent="0.2">
      <c r="V990" s="5"/>
    </row>
    <row r="991" spans="22:22" x14ac:dyDescent="0.2">
      <c r="V991" s="5"/>
    </row>
    <row r="992" spans="22:22" x14ac:dyDescent="0.2">
      <c r="V992" s="5"/>
    </row>
    <row r="993" spans="22:22" x14ac:dyDescent="0.2">
      <c r="V993" s="5"/>
    </row>
    <row r="994" spans="22:22" x14ac:dyDescent="0.2">
      <c r="V994" s="5"/>
    </row>
    <row r="995" spans="22:22" x14ac:dyDescent="0.2">
      <c r="V995" s="5"/>
    </row>
    <row r="996" spans="22:22" x14ac:dyDescent="0.2">
      <c r="V996" s="5"/>
    </row>
    <row r="997" spans="22:22" x14ac:dyDescent="0.2">
      <c r="V997" s="5"/>
    </row>
    <row r="998" spans="22:22" x14ac:dyDescent="0.2">
      <c r="V998" s="5"/>
    </row>
    <row r="999" spans="22:22" x14ac:dyDescent="0.2">
      <c r="V999" s="5"/>
    </row>
    <row r="1000" spans="22:22" x14ac:dyDescent="0.2">
      <c r="V1000" s="5"/>
    </row>
    <row r="1001" spans="22:22" x14ac:dyDescent="0.2">
      <c r="V1001" s="5"/>
    </row>
    <row r="1002" spans="22:22" x14ac:dyDescent="0.2">
      <c r="V1002" s="5"/>
    </row>
    <row r="1003" spans="22:22" x14ac:dyDescent="0.2">
      <c r="V1003" s="5"/>
    </row>
    <row r="1004" spans="22:22" x14ac:dyDescent="0.2">
      <c r="V1004" s="5"/>
    </row>
    <row r="1005" spans="22:22" x14ac:dyDescent="0.2">
      <c r="V1005" s="5"/>
    </row>
    <row r="1006" spans="22:22" x14ac:dyDescent="0.2">
      <c r="V1006" s="5"/>
    </row>
    <row r="1007" spans="22:22" x14ac:dyDescent="0.2">
      <c r="V1007" s="5"/>
    </row>
    <row r="1008" spans="22:22" x14ac:dyDescent="0.2">
      <c r="V1008" s="5"/>
    </row>
    <row r="1009" spans="22:22" x14ac:dyDescent="0.2">
      <c r="V1009" s="5"/>
    </row>
    <row r="1010" spans="22:22" x14ac:dyDescent="0.2">
      <c r="V1010" s="5"/>
    </row>
    <row r="1011" spans="22:22" x14ac:dyDescent="0.2">
      <c r="V1011" s="5"/>
    </row>
    <row r="1012" spans="22:22" x14ac:dyDescent="0.2">
      <c r="V1012" s="5"/>
    </row>
    <row r="1013" spans="22:22" x14ac:dyDescent="0.2">
      <c r="V1013" s="5"/>
    </row>
    <row r="1014" spans="22:22" x14ac:dyDescent="0.2">
      <c r="V1014" s="5"/>
    </row>
    <row r="1015" spans="22:22" x14ac:dyDescent="0.2">
      <c r="V1015" s="5"/>
    </row>
    <row r="1016" spans="22:22" x14ac:dyDescent="0.2">
      <c r="V1016" s="5"/>
    </row>
    <row r="1017" spans="22:22" x14ac:dyDescent="0.2">
      <c r="V1017" s="5"/>
    </row>
    <row r="1018" spans="22:22" x14ac:dyDescent="0.2">
      <c r="V1018" s="5"/>
    </row>
    <row r="1019" spans="22:22" x14ac:dyDescent="0.2">
      <c r="V1019" s="5"/>
    </row>
    <row r="1020" spans="22:22" x14ac:dyDescent="0.2">
      <c r="V1020" s="5"/>
    </row>
    <row r="1021" spans="22:22" x14ac:dyDescent="0.2">
      <c r="V1021" s="5"/>
    </row>
    <row r="1022" spans="22:22" x14ac:dyDescent="0.2">
      <c r="V1022" s="5"/>
    </row>
    <row r="1023" spans="22:22" x14ac:dyDescent="0.2">
      <c r="V1023" s="5"/>
    </row>
    <row r="1024" spans="22:22" x14ac:dyDescent="0.2">
      <c r="V1024" s="5"/>
    </row>
    <row r="1025" spans="22:22" x14ac:dyDescent="0.2">
      <c r="V1025" s="5"/>
    </row>
    <row r="1026" spans="22:22" x14ac:dyDescent="0.2">
      <c r="V1026" s="5"/>
    </row>
    <row r="1027" spans="22:22" x14ac:dyDescent="0.2">
      <c r="V1027" s="5"/>
    </row>
    <row r="1028" spans="22:22" x14ac:dyDescent="0.2">
      <c r="V1028" s="5"/>
    </row>
    <row r="1029" spans="22:22" x14ac:dyDescent="0.2">
      <c r="V1029" s="5"/>
    </row>
    <row r="1030" spans="22:22" x14ac:dyDescent="0.2">
      <c r="V1030" s="5"/>
    </row>
    <row r="1031" spans="22:22" x14ac:dyDescent="0.2">
      <c r="V1031" s="5"/>
    </row>
    <row r="1032" spans="22:22" x14ac:dyDescent="0.2">
      <c r="V1032" s="5"/>
    </row>
    <row r="1033" spans="22:22" x14ac:dyDescent="0.2">
      <c r="V1033" s="5"/>
    </row>
    <row r="1034" spans="22:22" x14ac:dyDescent="0.2">
      <c r="V1034" s="5"/>
    </row>
    <row r="1035" spans="22:22" x14ac:dyDescent="0.2">
      <c r="V1035" s="5"/>
    </row>
    <row r="1036" spans="22:22" x14ac:dyDescent="0.2">
      <c r="V1036" s="5"/>
    </row>
    <row r="1037" spans="22:22" x14ac:dyDescent="0.2">
      <c r="V1037" s="5"/>
    </row>
    <row r="1038" spans="22:22" x14ac:dyDescent="0.2">
      <c r="V1038" s="5"/>
    </row>
    <row r="1039" spans="22:22" x14ac:dyDescent="0.2">
      <c r="V1039" s="5"/>
    </row>
    <row r="1040" spans="22:22" x14ac:dyDescent="0.2">
      <c r="V1040" s="5"/>
    </row>
    <row r="1041" spans="22:22" x14ac:dyDescent="0.2">
      <c r="V1041" s="5"/>
    </row>
    <row r="1042" spans="22:22" x14ac:dyDescent="0.2">
      <c r="V1042" s="5"/>
    </row>
    <row r="1043" spans="22:22" x14ac:dyDescent="0.2">
      <c r="V1043" s="5"/>
    </row>
    <row r="1044" spans="22:22" x14ac:dyDescent="0.2">
      <c r="V1044" s="5"/>
    </row>
    <row r="1045" spans="22:22" x14ac:dyDescent="0.2">
      <c r="V1045" s="5"/>
    </row>
    <row r="1046" spans="22:22" x14ac:dyDescent="0.2">
      <c r="V1046" s="5"/>
    </row>
    <row r="1047" spans="22:22" x14ac:dyDescent="0.2">
      <c r="V1047" s="5"/>
    </row>
    <row r="1048" spans="22:22" x14ac:dyDescent="0.2">
      <c r="V1048" s="5"/>
    </row>
    <row r="1049" spans="22:22" x14ac:dyDescent="0.2">
      <c r="V1049" s="5"/>
    </row>
    <row r="1050" spans="22:22" x14ac:dyDescent="0.2">
      <c r="V1050" s="5"/>
    </row>
    <row r="1051" spans="22:22" x14ac:dyDescent="0.2">
      <c r="V1051" s="5"/>
    </row>
    <row r="1052" spans="22:22" x14ac:dyDescent="0.2">
      <c r="V1052" s="5"/>
    </row>
    <row r="1053" spans="22:22" x14ac:dyDescent="0.2">
      <c r="V1053" s="5"/>
    </row>
    <row r="1054" spans="22:22" x14ac:dyDescent="0.2">
      <c r="V1054" s="5"/>
    </row>
    <row r="1055" spans="22:22" x14ac:dyDescent="0.2">
      <c r="V1055" s="5"/>
    </row>
    <row r="1056" spans="22:22" x14ac:dyDescent="0.2">
      <c r="V1056" s="5"/>
    </row>
    <row r="1057" spans="22:22" x14ac:dyDescent="0.2">
      <c r="V1057" s="5"/>
    </row>
    <row r="1058" spans="22:22" x14ac:dyDescent="0.2">
      <c r="V1058" s="5"/>
    </row>
    <row r="1059" spans="22:22" x14ac:dyDescent="0.2">
      <c r="V1059" s="5"/>
    </row>
    <row r="1060" spans="22:22" x14ac:dyDescent="0.2">
      <c r="V1060" s="5"/>
    </row>
    <row r="1061" spans="22:22" x14ac:dyDescent="0.2">
      <c r="V1061" s="5"/>
    </row>
    <row r="1062" spans="22:22" x14ac:dyDescent="0.2">
      <c r="V1062" s="5"/>
    </row>
    <row r="1063" spans="22:22" x14ac:dyDescent="0.2">
      <c r="V1063" s="5"/>
    </row>
    <row r="1064" spans="22:22" x14ac:dyDescent="0.2">
      <c r="V1064" s="5"/>
    </row>
    <row r="1065" spans="22:22" x14ac:dyDescent="0.2">
      <c r="V1065" s="5"/>
    </row>
    <row r="1066" spans="22:22" x14ac:dyDescent="0.2">
      <c r="V1066" s="5"/>
    </row>
    <row r="1067" spans="22:22" x14ac:dyDescent="0.2">
      <c r="V1067" s="5"/>
    </row>
    <row r="1068" spans="22:22" x14ac:dyDescent="0.2">
      <c r="V1068" s="5"/>
    </row>
    <row r="1069" spans="22:22" x14ac:dyDescent="0.2">
      <c r="V1069" s="5"/>
    </row>
    <row r="1070" spans="22:22" x14ac:dyDescent="0.2">
      <c r="V1070" s="5"/>
    </row>
    <row r="1071" spans="22:22" x14ac:dyDescent="0.2">
      <c r="V1071" s="5"/>
    </row>
    <row r="1072" spans="22:22" x14ac:dyDescent="0.2">
      <c r="V1072" s="5"/>
    </row>
    <row r="1073" spans="22:22" x14ac:dyDescent="0.2">
      <c r="V1073" s="5"/>
    </row>
    <row r="1074" spans="22:22" x14ac:dyDescent="0.2">
      <c r="V1074" s="5"/>
    </row>
    <row r="1075" spans="22:22" x14ac:dyDescent="0.2">
      <c r="V1075" s="5"/>
    </row>
    <row r="1076" spans="22:22" x14ac:dyDescent="0.2">
      <c r="V1076" s="5"/>
    </row>
    <row r="1077" spans="22:22" x14ac:dyDescent="0.2">
      <c r="V1077" s="5"/>
    </row>
    <row r="1078" spans="22:22" x14ac:dyDescent="0.2">
      <c r="V1078" s="5"/>
    </row>
    <row r="1079" spans="22:22" x14ac:dyDescent="0.2">
      <c r="V1079" s="5"/>
    </row>
    <row r="1080" spans="22:22" x14ac:dyDescent="0.2">
      <c r="V1080" s="5"/>
    </row>
    <row r="1081" spans="22:22" x14ac:dyDescent="0.2">
      <c r="V1081" s="5"/>
    </row>
    <row r="1082" spans="22:22" x14ac:dyDescent="0.2">
      <c r="V1082" s="5"/>
    </row>
    <row r="1083" spans="22:22" x14ac:dyDescent="0.2">
      <c r="V1083" s="5"/>
    </row>
    <row r="1084" spans="22:22" x14ac:dyDescent="0.2">
      <c r="V1084" s="5"/>
    </row>
    <row r="1085" spans="22:22" x14ac:dyDescent="0.2">
      <c r="V1085" s="5"/>
    </row>
    <row r="1086" spans="22:22" x14ac:dyDescent="0.2">
      <c r="V1086" s="5"/>
    </row>
    <row r="1087" spans="22:22" x14ac:dyDescent="0.2">
      <c r="V1087" s="5"/>
    </row>
    <row r="1088" spans="22:22" x14ac:dyDescent="0.2">
      <c r="V1088" s="5"/>
    </row>
    <row r="1089" spans="22:22" x14ac:dyDescent="0.2">
      <c r="V1089" s="5"/>
    </row>
    <row r="1090" spans="22:22" x14ac:dyDescent="0.2">
      <c r="V1090" s="5"/>
    </row>
    <row r="1091" spans="22:22" x14ac:dyDescent="0.2">
      <c r="V1091" s="5"/>
    </row>
    <row r="1092" spans="22:22" x14ac:dyDescent="0.2">
      <c r="V1092" s="5"/>
    </row>
    <row r="1093" spans="22:22" x14ac:dyDescent="0.2">
      <c r="V1093" s="5"/>
    </row>
    <row r="1094" spans="22:22" x14ac:dyDescent="0.2">
      <c r="V1094" s="5"/>
    </row>
    <row r="1095" spans="22:22" x14ac:dyDescent="0.2">
      <c r="V1095" s="5"/>
    </row>
    <row r="1096" spans="22:22" x14ac:dyDescent="0.2">
      <c r="V1096" s="5"/>
    </row>
    <row r="1097" spans="22:22" x14ac:dyDescent="0.2">
      <c r="V1097" s="5"/>
    </row>
    <row r="1098" spans="22:22" x14ac:dyDescent="0.2">
      <c r="V1098" s="5"/>
    </row>
    <row r="1099" spans="22:22" x14ac:dyDescent="0.2">
      <c r="V1099" s="5"/>
    </row>
    <row r="1100" spans="22:22" x14ac:dyDescent="0.2">
      <c r="V1100" s="5"/>
    </row>
    <row r="1101" spans="22:22" x14ac:dyDescent="0.2">
      <c r="V1101" s="5"/>
    </row>
    <row r="1102" spans="22:22" x14ac:dyDescent="0.2">
      <c r="V1102" s="5"/>
    </row>
    <row r="1103" spans="22:22" x14ac:dyDescent="0.2">
      <c r="V1103" s="5"/>
    </row>
    <row r="1104" spans="22:22" x14ac:dyDescent="0.2">
      <c r="V1104" s="5"/>
    </row>
    <row r="1105" spans="22:22" x14ac:dyDescent="0.2">
      <c r="V1105" s="5"/>
    </row>
    <row r="1106" spans="22:22" x14ac:dyDescent="0.2">
      <c r="V1106" s="5"/>
    </row>
    <row r="1107" spans="22:22" x14ac:dyDescent="0.2">
      <c r="V1107" s="5"/>
    </row>
    <row r="1108" spans="22:22" x14ac:dyDescent="0.2">
      <c r="V1108" s="5"/>
    </row>
    <row r="1109" spans="22:22" x14ac:dyDescent="0.2">
      <c r="V1109" s="5"/>
    </row>
    <row r="1110" spans="22:22" x14ac:dyDescent="0.2">
      <c r="V1110" s="5"/>
    </row>
    <row r="1111" spans="22:22" x14ac:dyDescent="0.2">
      <c r="V1111" s="5"/>
    </row>
    <row r="1112" spans="22:22" x14ac:dyDescent="0.2">
      <c r="V1112" s="5"/>
    </row>
    <row r="1113" spans="22:22" x14ac:dyDescent="0.2">
      <c r="V1113" s="5"/>
    </row>
    <row r="1114" spans="22:22" x14ac:dyDescent="0.2">
      <c r="V1114" s="5"/>
    </row>
    <row r="1115" spans="22:22" x14ac:dyDescent="0.2">
      <c r="V1115" s="5"/>
    </row>
    <row r="1116" spans="22:22" x14ac:dyDescent="0.2">
      <c r="V1116" s="5"/>
    </row>
    <row r="1117" spans="22:22" x14ac:dyDescent="0.2">
      <c r="V1117" s="5"/>
    </row>
    <row r="1118" spans="22:22" x14ac:dyDescent="0.2">
      <c r="V1118" s="5"/>
    </row>
    <row r="1119" spans="22:22" x14ac:dyDescent="0.2">
      <c r="V1119" s="5"/>
    </row>
    <row r="1120" spans="22:22" x14ac:dyDescent="0.2">
      <c r="V1120" s="5"/>
    </row>
    <row r="1121" spans="22:22" x14ac:dyDescent="0.2">
      <c r="V1121" s="5"/>
    </row>
    <row r="1122" spans="22:22" x14ac:dyDescent="0.2">
      <c r="V1122" s="5"/>
    </row>
    <row r="1123" spans="22:22" x14ac:dyDescent="0.2">
      <c r="V1123" s="5"/>
    </row>
    <row r="1124" spans="22:22" x14ac:dyDescent="0.2">
      <c r="V1124" s="5"/>
    </row>
    <row r="1125" spans="22:22" x14ac:dyDescent="0.2">
      <c r="V1125" s="5"/>
    </row>
    <row r="1126" spans="22:22" x14ac:dyDescent="0.2">
      <c r="V1126" s="5"/>
    </row>
    <row r="1127" spans="22:22" x14ac:dyDescent="0.2">
      <c r="V1127" s="5"/>
    </row>
    <row r="1128" spans="22:22" x14ac:dyDescent="0.2">
      <c r="V1128" s="5"/>
    </row>
    <row r="1129" spans="22:22" x14ac:dyDescent="0.2">
      <c r="V1129" s="5"/>
    </row>
    <row r="1130" spans="22:22" x14ac:dyDescent="0.2">
      <c r="V1130" s="5"/>
    </row>
    <row r="1131" spans="22:22" x14ac:dyDescent="0.2">
      <c r="V1131" s="5"/>
    </row>
    <row r="1132" spans="22:22" x14ac:dyDescent="0.2">
      <c r="V1132" s="5"/>
    </row>
    <row r="1133" spans="22:22" x14ac:dyDescent="0.2">
      <c r="V1133" s="5"/>
    </row>
    <row r="1134" spans="22:22" x14ac:dyDescent="0.2">
      <c r="V1134" s="5"/>
    </row>
    <row r="1135" spans="22:22" x14ac:dyDescent="0.2">
      <c r="V1135" s="5"/>
    </row>
    <row r="1136" spans="22:22" x14ac:dyDescent="0.2">
      <c r="V1136" s="5"/>
    </row>
    <row r="1137" spans="22:22" x14ac:dyDescent="0.2">
      <c r="V1137" s="5"/>
    </row>
    <row r="1138" spans="22:22" x14ac:dyDescent="0.2">
      <c r="V1138" s="5"/>
    </row>
    <row r="1139" spans="22:22" x14ac:dyDescent="0.2">
      <c r="V1139" s="5"/>
    </row>
    <row r="1140" spans="22:22" x14ac:dyDescent="0.2">
      <c r="V1140" s="5"/>
    </row>
    <row r="1141" spans="22:22" x14ac:dyDescent="0.2">
      <c r="V1141" s="5"/>
    </row>
    <row r="1142" spans="22:22" x14ac:dyDescent="0.2">
      <c r="V1142" s="5"/>
    </row>
    <row r="1143" spans="22:22" x14ac:dyDescent="0.2">
      <c r="V1143" s="5"/>
    </row>
    <row r="1144" spans="22:22" x14ac:dyDescent="0.2">
      <c r="V1144" s="5"/>
    </row>
    <row r="1145" spans="22:22" x14ac:dyDescent="0.2">
      <c r="V1145" s="5"/>
    </row>
    <row r="1146" spans="22:22" x14ac:dyDescent="0.2">
      <c r="V1146" s="5"/>
    </row>
    <row r="1147" spans="22:22" x14ac:dyDescent="0.2">
      <c r="V1147" s="5"/>
    </row>
    <row r="1148" spans="22:22" x14ac:dyDescent="0.2">
      <c r="V1148" s="5"/>
    </row>
    <row r="1149" spans="22:22" x14ac:dyDescent="0.2">
      <c r="V1149" s="5"/>
    </row>
    <row r="1150" spans="22:22" x14ac:dyDescent="0.2">
      <c r="V1150" s="5"/>
    </row>
    <row r="1151" spans="22:22" x14ac:dyDescent="0.2">
      <c r="V1151" s="5"/>
    </row>
    <row r="1152" spans="22:22" x14ac:dyDescent="0.2">
      <c r="V1152" s="5"/>
    </row>
    <row r="1153" spans="22:22" x14ac:dyDescent="0.2">
      <c r="V1153" s="5"/>
    </row>
    <row r="1154" spans="22:22" x14ac:dyDescent="0.2">
      <c r="V1154" s="5"/>
    </row>
    <row r="1155" spans="22:22" x14ac:dyDescent="0.2">
      <c r="V1155" s="5"/>
    </row>
    <row r="1156" spans="22:22" x14ac:dyDescent="0.2">
      <c r="V1156" s="5"/>
    </row>
    <row r="1157" spans="22:22" x14ac:dyDescent="0.2">
      <c r="V1157" s="5"/>
    </row>
    <row r="1158" spans="22:22" x14ac:dyDescent="0.2">
      <c r="V1158" s="5"/>
    </row>
    <row r="1159" spans="22:22" x14ac:dyDescent="0.2">
      <c r="V1159" s="5"/>
    </row>
    <row r="1160" spans="22:22" x14ac:dyDescent="0.2">
      <c r="V1160" s="5"/>
    </row>
    <row r="1161" spans="22:22" x14ac:dyDescent="0.2">
      <c r="V1161" s="5"/>
    </row>
    <row r="1162" spans="22:22" x14ac:dyDescent="0.2">
      <c r="V1162" s="5"/>
    </row>
    <row r="1163" spans="22:22" x14ac:dyDescent="0.2">
      <c r="V1163" s="5"/>
    </row>
    <row r="1164" spans="22:22" x14ac:dyDescent="0.2">
      <c r="V1164" s="5"/>
    </row>
    <row r="1165" spans="22:22" x14ac:dyDescent="0.2">
      <c r="V1165" s="5"/>
    </row>
    <row r="1166" spans="22:22" x14ac:dyDescent="0.2">
      <c r="V1166" s="5"/>
    </row>
    <row r="1167" spans="22:22" x14ac:dyDescent="0.2">
      <c r="V1167" s="5"/>
    </row>
    <row r="1168" spans="22:22" x14ac:dyDescent="0.2">
      <c r="V1168" s="5"/>
    </row>
    <row r="1169" spans="22:22" x14ac:dyDescent="0.2">
      <c r="V1169" s="5"/>
    </row>
    <row r="1170" spans="22:22" x14ac:dyDescent="0.2">
      <c r="V1170" s="5"/>
    </row>
    <row r="1171" spans="22:22" x14ac:dyDescent="0.2">
      <c r="V1171" s="5"/>
    </row>
    <row r="1172" spans="22:22" x14ac:dyDescent="0.2">
      <c r="V1172" s="5"/>
    </row>
    <row r="1173" spans="22:22" x14ac:dyDescent="0.2">
      <c r="V1173" s="5"/>
    </row>
    <row r="1174" spans="22:22" x14ac:dyDescent="0.2">
      <c r="V1174" s="5"/>
    </row>
    <row r="1175" spans="22:22" x14ac:dyDescent="0.2">
      <c r="V1175" s="5"/>
    </row>
    <row r="1176" spans="22:22" x14ac:dyDescent="0.2">
      <c r="V1176" s="5"/>
    </row>
    <row r="1177" spans="22:22" x14ac:dyDescent="0.2">
      <c r="V1177" s="5"/>
    </row>
    <row r="1178" spans="22:22" x14ac:dyDescent="0.2">
      <c r="V1178" s="5"/>
    </row>
    <row r="1179" spans="22:22" x14ac:dyDescent="0.2">
      <c r="V1179" s="5"/>
    </row>
    <row r="1180" spans="22:22" x14ac:dyDescent="0.2">
      <c r="V1180" s="5"/>
    </row>
    <row r="1181" spans="22:22" x14ac:dyDescent="0.2">
      <c r="V1181" s="5"/>
    </row>
    <row r="1182" spans="22:22" x14ac:dyDescent="0.2">
      <c r="V1182" s="5"/>
    </row>
    <row r="1183" spans="22:22" x14ac:dyDescent="0.2">
      <c r="V1183" s="5"/>
    </row>
    <row r="1184" spans="22:22" x14ac:dyDescent="0.2">
      <c r="V1184" s="5"/>
    </row>
    <row r="1185" spans="22:22" x14ac:dyDescent="0.2">
      <c r="V1185" s="5"/>
    </row>
    <row r="1186" spans="22:22" x14ac:dyDescent="0.2">
      <c r="V1186" s="5"/>
    </row>
    <row r="1187" spans="22:22" x14ac:dyDescent="0.2">
      <c r="V1187" s="5"/>
    </row>
    <row r="1188" spans="22:22" x14ac:dyDescent="0.2">
      <c r="V1188" s="5"/>
    </row>
    <row r="1189" spans="22:22" x14ac:dyDescent="0.2">
      <c r="V1189" s="5"/>
    </row>
    <row r="1190" spans="22:22" x14ac:dyDescent="0.2">
      <c r="V1190" s="5"/>
    </row>
    <row r="1191" spans="22:22" x14ac:dyDescent="0.2">
      <c r="V1191" s="5"/>
    </row>
    <row r="1192" spans="22:22" x14ac:dyDescent="0.2">
      <c r="V1192" s="5"/>
    </row>
    <row r="1193" spans="22:22" x14ac:dyDescent="0.2">
      <c r="V1193" s="5"/>
    </row>
    <row r="1194" spans="22:22" x14ac:dyDescent="0.2">
      <c r="V1194" s="5"/>
    </row>
    <row r="1195" spans="22:22" x14ac:dyDescent="0.2">
      <c r="V1195" s="5"/>
    </row>
    <row r="1196" spans="22:22" x14ac:dyDescent="0.2">
      <c r="V1196" s="5"/>
    </row>
    <row r="1197" spans="22:22" x14ac:dyDescent="0.2">
      <c r="V1197" s="5"/>
    </row>
    <row r="1198" spans="22:22" x14ac:dyDescent="0.2">
      <c r="V1198" s="5"/>
    </row>
    <row r="1199" spans="22:22" x14ac:dyDescent="0.2">
      <c r="V1199" s="5"/>
    </row>
    <row r="1200" spans="22:22" x14ac:dyDescent="0.2">
      <c r="V1200" s="5"/>
    </row>
    <row r="1201" spans="22:22" x14ac:dyDescent="0.2">
      <c r="V1201" s="5"/>
    </row>
    <row r="1202" spans="22:22" x14ac:dyDescent="0.2">
      <c r="V1202" s="5"/>
    </row>
    <row r="1203" spans="22:22" x14ac:dyDescent="0.2">
      <c r="V1203" s="5"/>
    </row>
    <row r="1204" spans="22:22" x14ac:dyDescent="0.2">
      <c r="V1204" s="5"/>
    </row>
    <row r="1205" spans="22:22" x14ac:dyDescent="0.2">
      <c r="V1205" s="5"/>
    </row>
    <row r="1206" spans="22:22" x14ac:dyDescent="0.2">
      <c r="V1206" s="5"/>
    </row>
    <row r="1207" spans="22:22" x14ac:dyDescent="0.2">
      <c r="V1207" s="5"/>
    </row>
    <row r="1208" spans="22:22" x14ac:dyDescent="0.2">
      <c r="V1208" s="5"/>
    </row>
    <row r="1209" spans="22:22" x14ac:dyDescent="0.2">
      <c r="V1209" s="5"/>
    </row>
    <row r="1210" spans="22:22" x14ac:dyDescent="0.2">
      <c r="V1210" s="5"/>
    </row>
    <row r="1211" spans="22:22" x14ac:dyDescent="0.2">
      <c r="V1211" s="5"/>
    </row>
    <row r="1212" spans="22:22" x14ac:dyDescent="0.2">
      <c r="V1212" s="5"/>
    </row>
    <row r="1213" spans="22:22" x14ac:dyDescent="0.2">
      <c r="V1213" s="5"/>
    </row>
    <row r="1214" spans="22:22" x14ac:dyDescent="0.2">
      <c r="V1214" s="5"/>
    </row>
    <row r="1215" spans="22:22" x14ac:dyDescent="0.2">
      <c r="V1215" s="5"/>
    </row>
    <row r="1216" spans="22:22" x14ac:dyDescent="0.2">
      <c r="V1216" s="5"/>
    </row>
    <row r="1217" spans="22:22" x14ac:dyDescent="0.2">
      <c r="V1217" s="5"/>
    </row>
    <row r="1218" spans="22:22" x14ac:dyDescent="0.2">
      <c r="V1218" s="5"/>
    </row>
    <row r="1219" spans="22:22" x14ac:dyDescent="0.2">
      <c r="V1219" s="5"/>
    </row>
    <row r="1220" spans="22:22" x14ac:dyDescent="0.2">
      <c r="V1220" s="5"/>
    </row>
    <row r="1221" spans="22:22" x14ac:dyDescent="0.2">
      <c r="V1221" s="5"/>
    </row>
    <row r="1222" spans="22:22" x14ac:dyDescent="0.2">
      <c r="V1222" s="5"/>
    </row>
    <row r="1223" spans="22:22" x14ac:dyDescent="0.2">
      <c r="V1223" s="5"/>
    </row>
    <row r="1224" spans="22:22" x14ac:dyDescent="0.2">
      <c r="V1224" s="5"/>
    </row>
    <row r="1225" spans="22:22" x14ac:dyDescent="0.2">
      <c r="V1225" s="5"/>
    </row>
    <row r="1226" spans="22:22" x14ac:dyDescent="0.2">
      <c r="V1226" s="5"/>
    </row>
    <row r="1227" spans="22:22" x14ac:dyDescent="0.2">
      <c r="V1227" s="5"/>
    </row>
    <row r="1228" spans="22:22" x14ac:dyDescent="0.2">
      <c r="V1228" s="5"/>
    </row>
    <row r="1229" spans="22:22" x14ac:dyDescent="0.2">
      <c r="V1229" s="5"/>
    </row>
    <row r="1230" spans="22:22" x14ac:dyDescent="0.2">
      <c r="V1230" s="5"/>
    </row>
    <row r="1231" spans="22:22" x14ac:dyDescent="0.2">
      <c r="V1231" s="5"/>
    </row>
    <row r="1232" spans="22:22" x14ac:dyDescent="0.2">
      <c r="V1232" s="5"/>
    </row>
    <row r="1233" spans="22:22" x14ac:dyDescent="0.2">
      <c r="V1233" s="5"/>
    </row>
    <row r="1234" spans="22:22" x14ac:dyDescent="0.2">
      <c r="V1234" s="5"/>
    </row>
    <row r="1235" spans="22:22" x14ac:dyDescent="0.2">
      <c r="V1235" s="5"/>
    </row>
    <row r="1236" spans="22:22" x14ac:dyDescent="0.2">
      <c r="V1236" s="5"/>
    </row>
    <row r="1237" spans="22:22" x14ac:dyDescent="0.2">
      <c r="V1237" s="5"/>
    </row>
    <row r="1238" spans="22:22" x14ac:dyDescent="0.2">
      <c r="V1238" s="5"/>
    </row>
    <row r="1239" spans="22:22" x14ac:dyDescent="0.2">
      <c r="V1239" s="5"/>
    </row>
    <row r="1240" spans="22:22" x14ac:dyDescent="0.2">
      <c r="V1240" s="5"/>
    </row>
    <row r="1241" spans="22:22" x14ac:dyDescent="0.2">
      <c r="V1241" s="5"/>
    </row>
    <row r="1242" spans="22:22" x14ac:dyDescent="0.2">
      <c r="V1242" s="5"/>
    </row>
    <row r="1243" spans="22:22" x14ac:dyDescent="0.2">
      <c r="V1243" s="5"/>
    </row>
    <row r="1244" spans="22:22" x14ac:dyDescent="0.2">
      <c r="V1244" s="5"/>
    </row>
    <row r="1245" spans="22:22" x14ac:dyDescent="0.2">
      <c r="V1245" s="5"/>
    </row>
    <row r="1246" spans="22:22" x14ac:dyDescent="0.2">
      <c r="V1246" s="5"/>
    </row>
    <row r="1247" spans="22:22" x14ac:dyDescent="0.2">
      <c r="V1247" s="5"/>
    </row>
    <row r="1248" spans="22:22" x14ac:dyDescent="0.2">
      <c r="V1248" s="5"/>
    </row>
    <row r="1249" spans="22:22" x14ac:dyDescent="0.2">
      <c r="V1249" s="5"/>
    </row>
    <row r="1250" spans="22:22" x14ac:dyDescent="0.2">
      <c r="V1250" s="5"/>
    </row>
    <row r="1251" spans="22:22" x14ac:dyDescent="0.2">
      <c r="V1251" s="5"/>
    </row>
    <row r="1252" spans="22:22" x14ac:dyDescent="0.2">
      <c r="V1252" s="5"/>
    </row>
    <row r="1253" spans="22:22" x14ac:dyDescent="0.2">
      <c r="V1253" s="5"/>
    </row>
    <row r="1254" spans="22:22" x14ac:dyDescent="0.2">
      <c r="V1254" s="5"/>
    </row>
    <row r="1255" spans="22:22" x14ac:dyDescent="0.2">
      <c r="V1255" s="5"/>
    </row>
    <row r="1256" spans="22:22" x14ac:dyDescent="0.2">
      <c r="V1256" s="5"/>
    </row>
    <row r="1257" spans="22:22" x14ac:dyDescent="0.2">
      <c r="V1257" s="5"/>
    </row>
    <row r="1258" spans="22:22" x14ac:dyDescent="0.2">
      <c r="V1258" s="5"/>
    </row>
    <row r="1259" spans="22:22" x14ac:dyDescent="0.2">
      <c r="V1259" s="5"/>
    </row>
    <row r="1260" spans="22:22" x14ac:dyDescent="0.2">
      <c r="V1260" s="5"/>
    </row>
    <row r="1261" spans="22:22" x14ac:dyDescent="0.2">
      <c r="V1261" s="5"/>
    </row>
    <row r="1262" spans="22:22" x14ac:dyDescent="0.2">
      <c r="V1262" s="5"/>
    </row>
    <row r="1263" spans="22:22" x14ac:dyDescent="0.2">
      <c r="V1263" s="5"/>
    </row>
    <row r="1264" spans="22:22" x14ac:dyDescent="0.2">
      <c r="V1264" s="5"/>
    </row>
    <row r="1265" spans="22:22" x14ac:dyDescent="0.2">
      <c r="V1265" s="5"/>
    </row>
    <row r="1266" spans="22:22" x14ac:dyDescent="0.2">
      <c r="V1266" s="5"/>
    </row>
    <row r="1267" spans="22:22" x14ac:dyDescent="0.2">
      <c r="V1267" s="5"/>
    </row>
    <row r="1268" spans="22:22" x14ac:dyDescent="0.2">
      <c r="V1268" s="5"/>
    </row>
    <row r="1269" spans="22:22" x14ac:dyDescent="0.2">
      <c r="V1269" s="5"/>
    </row>
    <row r="1270" spans="22:22" x14ac:dyDescent="0.2">
      <c r="V1270" s="5"/>
    </row>
    <row r="1271" spans="22:22" x14ac:dyDescent="0.2">
      <c r="V1271" s="5"/>
    </row>
    <row r="1272" spans="22:22" x14ac:dyDescent="0.2">
      <c r="V1272" s="5"/>
    </row>
    <row r="1273" spans="22:22" x14ac:dyDescent="0.2">
      <c r="V1273" s="5"/>
    </row>
    <row r="1274" spans="22:22" x14ac:dyDescent="0.2">
      <c r="V1274" s="5"/>
    </row>
    <row r="1275" spans="22:22" x14ac:dyDescent="0.2">
      <c r="V1275" s="5"/>
    </row>
    <row r="1276" spans="22:22" x14ac:dyDescent="0.2">
      <c r="V1276" s="5"/>
    </row>
    <row r="1277" spans="22:22" x14ac:dyDescent="0.2">
      <c r="V1277" s="5"/>
    </row>
    <row r="1278" spans="22:22" x14ac:dyDescent="0.2">
      <c r="V1278" s="5"/>
    </row>
    <row r="1279" spans="22:22" x14ac:dyDescent="0.2">
      <c r="V1279" s="5"/>
    </row>
    <row r="1280" spans="22:22" x14ac:dyDescent="0.2">
      <c r="V1280" s="5"/>
    </row>
    <row r="1281" spans="22:22" x14ac:dyDescent="0.2">
      <c r="V1281" s="5"/>
    </row>
    <row r="1282" spans="22:22" x14ac:dyDescent="0.2">
      <c r="V1282" s="5"/>
    </row>
    <row r="1283" spans="22:22" x14ac:dyDescent="0.2">
      <c r="V1283" s="5"/>
    </row>
    <row r="1284" spans="22:22" x14ac:dyDescent="0.2">
      <c r="V1284" s="5"/>
    </row>
    <row r="1285" spans="22:22" x14ac:dyDescent="0.2">
      <c r="V1285" s="5"/>
    </row>
    <row r="1286" spans="22:22" x14ac:dyDescent="0.2">
      <c r="V1286" s="5"/>
    </row>
    <row r="1287" spans="22:22" x14ac:dyDescent="0.2">
      <c r="V1287" s="5"/>
    </row>
    <row r="1288" spans="22:22" x14ac:dyDescent="0.2">
      <c r="V1288" s="5"/>
    </row>
    <row r="1289" spans="22:22" x14ac:dyDescent="0.2">
      <c r="V1289" s="5"/>
    </row>
    <row r="1290" spans="22:22" x14ac:dyDescent="0.2">
      <c r="V1290" s="5"/>
    </row>
    <row r="1291" spans="22:22" x14ac:dyDescent="0.2">
      <c r="V1291" s="5"/>
    </row>
    <row r="1292" spans="22:22" x14ac:dyDescent="0.2">
      <c r="V1292" s="5"/>
    </row>
    <row r="1293" spans="22:22" x14ac:dyDescent="0.2">
      <c r="V1293" s="5"/>
    </row>
    <row r="1294" spans="22:22" x14ac:dyDescent="0.2">
      <c r="V1294" s="5"/>
    </row>
    <row r="1295" spans="22:22" x14ac:dyDescent="0.2">
      <c r="V1295" s="5"/>
    </row>
    <row r="1296" spans="22:22" x14ac:dyDescent="0.2">
      <c r="V1296" s="5"/>
    </row>
    <row r="1297" spans="22:22" x14ac:dyDescent="0.2">
      <c r="V1297" s="5"/>
    </row>
    <row r="1298" spans="22:22" x14ac:dyDescent="0.2">
      <c r="V1298" s="5"/>
    </row>
    <row r="1299" spans="22:22" x14ac:dyDescent="0.2">
      <c r="V1299" s="5"/>
    </row>
    <row r="1300" spans="22:22" x14ac:dyDescent="0.2">
      <c r="V1300" s="5"/>
    </row>
    <row r="1301" spans="22:22" x14ac:dyDescent="0.2">
      <c r="V1301" s="5"/>
    </row>
    <row r="1302" spans="22:22" x14ac:dyDescent="0.2">
      <c r="V1302" s="5"/>
    </row>
    <row r="1303" spans="22:22" x14ac:dyDescent="0.2">
      <c r="V1303" s="5"/>
    </row>
    <row r="1304" spans="22:22" x14ac:dyDescent="0.2">
      <c r="V1304" s="5"/>
    </row>
    <row r="1305" spans="22:22" x14ac:dyDescent="0.2">
      <c r="V1305" s="5"/>
    </row>
    <row r="1306" spans="22:22" x14ac:dyDescent="0.2">
      <c r="V1306" s="5"/>
    </row>
    <row r="1307" spans="22:22" x14ac:dyDescent="0.2">
      <c r="V1307" s="5"/>
    </row>
    <row r="1308" spans="22:22" x14ac:dyDescent="0.2">
      <c r="V1308" s="5"/>
    </row>
    <row r="1309" spans="22:22" x14ac:dyDescent="0.2">
      <c r="V1309" s="5"/>
    </row>
    <row r="1310" spans="22:22" x14ac:dyDescent="0.2">
      <c r="V1310" s="5"/>
    </row>
    <row r="1311" spans="22:22" x14ac:dyDescent="0.2">
      <c r="V1311" s="5"/>
    </row>
    <row r="1312" spans="22:22" x14ac:dyDescent="0.2">
      <c r="V1312" s="5"/>
    </row>
    <row r="1313" spans="22:22" x14ac:dyDescent="0.2">
      <c r="V1313" s="5"/>
    </row>
    <row r="1314" spans="22:22" x14ac:dyDescent="0.2">
      <c r="V1314" s="5"/>
    </row>
    <row r="1315" spans="22:22" x14ac:dyDescent="0.2">
      <c r="V1315" s="5"/>
    </row>
    <row r="1316" spans="22:22" x14ac:dyDescent="0.2">
      <c r="V1316" s="5"/>
    </row>
    <row r="1317" spans="22:22" x14ac:dyDescent="0.2">
      <c r="V1317" s="5"/>
    </row>
    <row r="1318" spans="22:22" x14ac:dyDescent="0.2">
      <c r="V1318" s="5"/>
    </row>
    <row r="1319" spans="22:22" x14ac:dyDescent="0.2">
      <c r="V1319" s="5"/>
    </row>
    <row r="1320" spans="22:22" x14ac:dyDescent="0.2">
      <c r="V1320" s="5"/>
    </row>
    <row r="1321" spans="22:22" x14ac:dyDescent="0.2">
      <c r="V1321" s="5"/>
    </row>
    <row r="1322" spans="22:22" x14ac:dyDescent="0.2">
      <c r="V1322" s="5"/>
    </row>
    <row r="1323" spans="22:22" x14ac:dyDescent="0.2">
      <c r="V1323" s="5"/>
    </row>
    <row r="1324" spans="22:22" x14ac:dyDescent="0.2">
      <c r="V1324" s="5"/>
    </row>
    <row r="1325" spans="22:22" x14ac:dyDescent="0.2">
      <c r="V1325" s="5"/>
    </row>
    <row r="1326" spans="22:22" x14ac:dyDescent="0.2">
      <c r="V1326" s="5"/>
    </row>
    <row r="1327" spans="22:22" x14ac:dyDescent="0.2">
      <c r="V1327" s="5"/>
    </row>
    <row r="1328" spans="22:22" x14ac:dyDescent="0.2">
      <c r="V1328" s="5"/>
    </row>
    <row r="1329" spans="22:22" x14ac:dyDescent="0.2">
      <c r="V1329" s="5"/>
    </row>
    <row r="1330" spans="22:22" x14ac:dyDescent="0.2">
      <c r="V1330" s="5"/>
    </row>
    <row r="1331" spans="22:22" x14ac:dyDescent="0.2">
      <c r="V1331" s="5"/>
    </row>
    <row r="1332" spans="22:22" x14ac:dyDescent="0.2">
      <c r="V1332" s="5"/>
    </row>
    <row r="1333" spans="22:22" x14ac:dyDescent="0.2">
      <c r="V1333" s="5"/>
    </row>
    <row r="1334" spans="22:22" x14ac:dyDescent="0.2">
      <c r="V1334" s="5"/>
    </row>
    <row r="1335" spans="22:22" x14ac:dyDescent="0.2">
      <c r="V1335" s="5"/>
    </row>
    <row r="1336" spans="22:22" x14ac:dyDescent="0.2">
      <c r="V1336" s="5"/>
    </row>
    <row r="1337" spans="22:22" x14ac:dyDescent="0.2">
      <c r="V1337" s="5"/>
    </row>
    <row r="1338" spans="22:22" x14ac:dyDescent="0.2">
      <c r="V1338" s="5"/>
    </row>
    <row r="1339" spans="22:22" x14ac:dyDescent="0.2">
      <c r="V1339" s="5"/>
    </row>
    <row r="1340" spans="22:22" x14ac:dyDescent="0.2">
      <c r="V1340" s="5"/>
    </row>
    <row r="1341" spans="22:22" x14ac:dyDescent="0.2">
      <c r="V1341" s="5"/>
    </row>
    <row r="1342" spans="22:22" x14ac:dyDescent="0.2">
      <c r="V1342" s="5"/>
    </row>
    <row r="1343" spans="22:22" x14ac:dyDescent="0.2">
      <c r="V1343" s="5"/>
    </row>
    <row r="1344" spans="22:22" x14ac:dyDescent="0.2">
      <c r="V1344" s="5"/>
    </row>
    <row r="1345" spans="22:22" x14ac:dyDescent="0.2">
      <c r="V1345" s="5"/>
    </row>
    <row r="1346" spans="22:22" x14ac:dyDescent="0.2">
      <c r="V1346" s="5"/>
    </row>
    <row r="1347" spans="22:22" x14ac:dyDescent="0.2">
      <c r="V1347" s="5"/>
    </row>
    <row r="1348" spans="22:22" x14ac:dyDescent="0.2">
      <c r="V1348" s="5"/>
    </row>
    <row r="1349" spans="22:22" x14ac:dyDescent="0.2">
      <c r="V1349" s="5"/>
    </row>
    <row r="1350" spans="22:22" x14ac:dyDescent="0.2">
      <c r="V1350" s="5"/>
    </row>
    <row r="1351" spans="22:22" x14ac:dyDescent="0.2">
      <c r="V1351" s="5"/>
    </row>
    <row r="1352" spans="22:22" x14ac:dyDescent="0.2">
      <c r="V1352" s="5"/>
    </row>
    <row r="1353" spans="22:22" x14ac:dyDescent="0.2">
      <c r="V1353" s="5"/>
    </row>
    <row r="1354" spans="22:22" x14ac:dyDescent="0.2">
      <c r="V1354" s="5"/>
    </row>
    <row r="1355" spans="22:22" x14ac:dyDescent="0.2">
      <c r="V1355" s="5"/>
    </row>
    <row r="1356" spans="22:22" x14ac:dyDescent="0.2">
      <c r="V1356" s="5"/>
    </row>
    <row r="1357" spans="22:22" x14ac:dyDescent="0.2">
      <c r="V1357" s="5"/>
    </row>
    <row r="1358" spans="22:22" x14ac:dyDescent="0.2">
      <c r="V1358" s="5"/>
    </row>
    <row r="1359" spans="22:22" x14ac:dyDescent="0.2">
      <c r="V1359" s="5"/>
    </row>
    <row r="1360" spans="22:22" x14ac:dyDescent="0.2">
      <c r="V1360" s="5"/>
    </row>
    <row r="1361" spans="22:22" x14ac:dyDescent="0.2">
      <c r="V1361" s="5"/>
    </row>
    <row r="1362" spans="22:22" x14ac:dyDescent="0.2">
      <c r="V1362" s="5"/>
    </row>
    <row r="1363" spans="22:22" x14ac:dyDescent="0.2">
      <c r="V1363" s="5"/>
    </row>
    <row r="1364" spans="22:22" x14ac:dyDescent="0.2">
      <c r="V1364" s="5"/>
    </row>
    <row r="1365" spans="22:22" x14ac:dyDescent="0.2">
      <c r="V1365" s="5"/>
    </row>
    <row r="1366" spans="22:22" x14ac:dyDescent="0.2">
      <c r="V1366" s="5"/>
    </row>
    <row r="1367" spans="22:22" x14ac:dyDescent="0.2">
      <c r="V1367" s="5"/>
    </row>
    <row r="1368" spans="22:22" x14ac:dyDescent="0.2">
      <c r="V1368" s="5"/>
    </row>
    <row r="1369" spans="22:22" x14ac:dyDescent="0.2">
      <c r="V1369" s="5"/>
    </row>
    <row r="1370" spans="22:22" x14ac:dyDescent="0.2">
      <c r="V1370" s="5"/>
    </row>
    <row r="1371" spans="22:22" x14ac:dyDescent="0.2">
      <c r="V1371" s="5"/>
    </row>
    <row r="1372" spans="22:22" x14ac:dyDescent="0.2">
      <c r="V1372" s="5"/>
    </row>
    <row r="1373" spans="22:22" x14ac:dyDescent="0.2">
      <c r="V1373" s="5"/>
    </row>
    <row r="1374" spans="22:22" x14ac:dyDescent="0.2">
      <c r="V1374" s="5"/>
    </row>
    <row r="1375" spans="22:22" x14ac:dyDescent="0.2">
      <c r="V1375" s="5"/>
    </row>
    <row r="1376" spans="22:22" x14ac:dyDescent="0.2">
      <c r="V1376" s="5"/>
    </row>
    <row r="1377" spans="22:22" x14ac:dyDescent="0.2">
      <c r="V1377" s="5"/>
    </row>
    <row r="1378" spans="22:22" x14ac:dyDescent="0.2">
      <c r="V1378" s="5"/>
    </row>
    <row r="1379" spans="22:22" x14ac:dyDescent="0.2">
      <c r="V1379" s="5"/>
    </row>
    <row r="1380" spans="22:22" x14ac:dyDescent="0.2">
      <c r="V1380" s="5"/>
    </row>
    <row r="1381" spans="22:22" x14ac:dyDescent="0.2">
      <c r="V1381" s="5"/>
    </row>
    <row r="1382" spans="22:22" x14ac:dyDescent="0.2">
      <c r="V1382" s="5"/>
    </row>
    <row r="1383" spans="22:22" x14ac:dyDescent="0.2">
      <c r="V1383" s="5"/>
    </row>
    <row r="1384" spans="22:22" x14ac:dyDescent="0.2">
      <c r="V1384" s="5"/>
    </row>
    <row r="1385" spans="22:22" x14ac:dyDescent="0.2">
      <c r="V1385" s="5"/>
    </row>
    <row r="1386" spans="22:22" x14ac:dyDescent="0.2">
      <c r="V1386" s="5"/>
    </row>
    <row r="1387" spans="22:22" x14ac:dyDescent="0.2">
      <c r="V1387" s="5"/>
    </row>
    <row r="1388" spans="22:22" x14ac:dyDescent="0.2">
      <c r="V1388" s="5"/>
    </row>
    <row r="1389" spans="22:22" x14ac:dyDescent="0.2">
      <c r="V1389" s="5"/>
    </row>
    <row r="1390" spans="22:22" x14ac:dyDescent="0.2">
      <c r="V1390" s="5"/>
    </row>
    <row r="1391" spans="22:22" x14ac:dyDescent="0.2">
      <c r="V1391" s="5"/>
    </row>
    <row r="1392" spans="22:22" x14ac:dyDescent="0.2">
      <c r="V1392" s="5"/>
    </row>
    <row r="1393" spans="22:22" x14ac:dyDescent="0.2">
      <c r="V1393" s="5"/>
    </row>
    <row r="1394" spans="22:22" x14ac:dyDescent="0.2">
      <c r="V1394" s="5"/>
    </row>
    <row r="1395" spans="22:22" x14ac:dyDescent="0.2">
      <c r="V1395" s="5"/>
    </row>
    <row r="1396" spans="22:22" x14ac:dyDescent="0.2">
      <c r="V1396" s="5"/>
    </row>
    <row r="1397" spans="22:22" x14ac:dyDescent="0.2">
      <c r="V1397" s="5"/>
    </row>
    <row r="1398" spans="22:22" x14ac:dyDescent="0.2">
      <c r="V1398" s="5"/>
    </row>
    <row r="1399" spans="22:22" x14ac:dyDescent="0.2">
      <c r="V1399" s="5"/>
    </row>
    <row r="1400" spans="22:22" x14ac:dyDescent="0.2">
      <c r="V1400" s="5"/>
    </row>
    <row r="1401" spans="22:22" x14ac:dyDescent="0.2">
      <c r="V1401" s="5"/>
    </row>
    <row r="1402" spans="22:22" x14ac:dyDescent="0.2">
      <c r="V1402" s="5"/>
    </row>
    <row r="1403" spans="22:22" x14ac:dyDescent="0.2">
      <c r="V1403" s="5"/>
    </row>
    <row r="1404" spans="22:22" x14ac:dyDescent="0.2">
      <c r="V1404" s="5"/>
    </row>
    <row r="1405" spans="22:22" x14ac:dyDescent="0.2">
      <c r="V1405" s="5"/>
    </row>
    <row r="1406" spans="22:22" x14ac:dyDescent="0.2">
      <c r="V1406" s="5"/>
    </row>
    <row r="1407" spans="22:22" x14ac:dyDescent="0.2">
      <c r="V1407" s="5"/>
    </row>
    <row r="1408" spans="22:22" x14ac:dyDescent="0.2">
      <c r="V1408" s="5"/>
    </row>
    <row r="1409" spans="22:22" x14ac:dyDescent="0.2">
      <c r="V1409" s="5"/>
    </row>
    <row r="1410" spans="22:22" x14ac:dyDescent="0.2">
      <c r="V1410" s="5"/>
    </row>
    <row r="1411" spans="22:22" x14ac:dyDescent="0.2">
      <c r="V1411" s="5"/>
    </row>
    <row r="1412" spans="22:22" x14ac:dyDescent="0.2">
      <c r="V1412" s="5"/>
    </row>
    <row r="1413" spans="22:22" x14ac:dyDescent="0.2">
      <c r="V1413" s="5"/>
    </row>
    <row r="1414" spans="22:22" x14ac:dyDescent="0.2">
      <c r="V1414" s="5"/>
    </row>
    <row r="1415" spans="22:22" x14ac:dyDescent="0.2">
      <c r="V1415" s="5"/>
    </row>
    <row r="1416" spans="22:22" x14ac:dyDescent="0.2">
      <c r="V1416" s="5"/>
    </row>
    <row r="1417" spans="22:22" x14ac:dyDescent="0.2">
      <c r="V1417" s="5"/>
    </row>
    <row r="1418" spans="22:22" x14ac:dyDescent="0.2">
      <c r="V1418" s="5"/>
    </row>
    <row r="1419" spans="22:22" x14ac:dyDescent="0.2">
      <c r="V1419" s="5"/>
    </row>
    <row r="1420" spans="22:22" x14ac:dyDescent="0.2">
      <c r="V1420" s="5"/>
    </row>
    <row r="1421" spans="22:22" x14ac:dyDescent="0.2">
      <c r="V1421" s="5"/>
    </row>
    <row r="1422" spans="22:22" x14ac:dyDescent="0.2">
      <c r="V1422" s="5"/>
    </row>
    <row r="1423" spans="22:22" x14ac:dyDescent="0.2">
      <c r="V1423" s="5"/>
    </row>
    <row r="1424" spans="22:22" x14ac:dyDescent="0.2">
      <c r="V1424" s="5"/>
    </row>
    <row r="1425" spans="22:22" x14ac:dyDescent="0.2">
      <c r="V1425" s="5"/>
    </row>
    <row r="1426" spans="22:22" x14ac:dyDescent="0.2">
      <c r="V1426" s="5"/>
    </row>
    <row r="1427" spans="22:22" x14ac:dyDescent="0.2">
      <c r="V1427" s="5"/>
    </row>
    <row r="1428" spans="22:22" x14ac:dyDescent="0.2">
      <c r="V1428" s="5"/>
    </row>
    <row r="1429" spans="22:22" x14ac:dyDescent="0.2">
      <c r="V1429" s="5"/>
    </row>
    <row r="1430" spans="22:22" x14ac:dyDescent="0.2">
      <c r="V1430" s="5"/>
    </row>
    <row r="1431" spans="22:22" x14ac:dyDescent="0.2">
      <c r="V1431" s="5"/>
    </row>
    <row r="1432" spans="22:22" x14ac:dyDescent="0.2">
      <c r="V1432" s="5"/>
    </row>
    <row r="1433" spans="22:22" x14ac:dyDescent="0.2">
      <c r="V1433" s="5"/>
    </row>
    <row r="1434" spans="22:22" x14ac:dyDescent="0.2">
      <c r="V1434" s="5"/>
    </row>
    <row r="1435" spans="22:22" x14ac:dyDescent="0.2">
      <c r="V1435" s="5"/>
    </row>
    <row r="1436" spans="22:22" x14ac:dyDescent="0.2">
      <c r="V1436" s="5"/>
    </row>
    <row r="1437" spans="22:22" x14ac:dyDescent="0.2">
      <c r="V1437" s="5"/>
    </row>
    <row r="1438" spans="22:22" x14ac:dyDescent="0.2">
      <c r="V1438" s="5"/>
    </row>
    <row r="1439" spans="22:22" x14ac:dyDescent="0.2">
      <c r="V1439" s="5"/>
    </row>
    <row r="1440" spans="22:22" x14ac:dyDescent="0.2">
      <c r="V1440" s="5"/>
    </row>
    <row r="1441" spans="22:22" x14ac:dyDescent="0.2">
      <c r="V1441" s="5"/>
    </row>
    <row r="1442" spans="22:22" x14ac:dyDescent="0.2">
      <c r="V1442" s="5"/>
    </row>
    <row r="1443" spans="22:22" x14ac:dyDescent="0.2">
      <c r="V1443" s="5"/>
    </row>
    <row r="1444" spans="22:22" x14ac:dyDescent="0.2">
      <c r="V1444" s="5"/>
    </row>
    <row r="1445" spans="22:22" x14ac:dyDescent="0.2">
      <c r="V1445" s="5"/>
    </row>
    <row r="1446" spans="22:22" x14ac:dyDescent="0.2">
      <c r="V1446" s="5"/>
    </row>
    <row r="1447" spans="22:22" x14ac:dyDescent="0.2">
      <c r="V1447" s="5"/>
    </row>
    <row r="1448" spans="22:22" x14ac:dyDescent="0.2">
      <c r="V1448" s="5"/>
    </row>
    <row r="1449" spans="22:22" x14ac:dyDescent="0.2">
      <c r="V1449" s="5"/>
    </row>
    <row r="1450" spans="22:22" x14ac:dyDescent="0.2">
      <c r="V1450" s="5"/>
    </row>
    <row r="1451" spans="22:22" x14ac:dyDescent="0.2">
      <c r="V1451" s="5"/>
    </row>
    <row r="1452" spans="22:22" x14ac:dyDescent="0.2">
      <c r="V1452" s="5"/>
    </row>
    <row r="1453" spans="22:22" x14ac:dyDescent="0.2">
      <c r="V1453" s="5"/>
    </row>
    <row r="1454" spans="22:22" x14ac:dyDescent="0.2">
      <c r="V1454" s="5"/>
    </row>
    <row r="1455" spans="22:22" x14ac:dyDescent="0.2">
      <c r="V1455" s="5"/>
    </row>
    <row r="1456" spans="22:22" x14ac:dyDescent="0.2">
      <c r="V1456" s="5"/>
    </row>
    <row r="1457" spans="22:22" x14ac:dyDescent="0.2">
      <c r="V1457" s="5"/>
    </row>
    <row r="1458" spans="22:22" x14ac:dyDescent="0.2">
      <c r="V1458" s="5"/>
    </row>
    <row r="1459" spans="22:22" x14ac:dyDescent="0.2">
      <c r="V1459" s="5"/>
    </row>
    <row r="1460" spans="22:22" x14ac:dyDescent="0.2">
      <c r="V1460" s="5"/>
    </row>
    <row r="1461" spans="22:22" x14ac:dyDescent="0.2">
      <c r="V1461" s="5"/>
    </row>
    <row r="1462" spans="22:22" x14ac:dyDescent="0.2">
      <c r="V1462" s="5"/>
    </row>
    <row r="1463" spans="22:22" x14ac:dyDescent="0.2">
      <c r="V1463" s="5"/>
    </row>
    <row r="1464" spans="22:22" x14ac:dyDescent="0.2">
      <c r="V1464" s="5"/>
    </row>
    <row r="1465" spans="22:22" x14ac:dyDescent="0.2">
      <c r="V1465" s="5"/>
    </row>
    <row r="1466" spans="22:22" x14ac:dyDescent="0.2">
      <c r="V1466" s="5"/>
    </row>
    <row r="1467" spans="22:22" x14ac:dyDescent="0.2">
      <c r="V1467" s="5"/>
    </row>
    <row r="1468" spans="22:22" x14ac:dyDescent="0.2">
      <c r="V1468" s="5"/>
    </row>
    <row r="1469" spans="22:22" x14ac:dyDescent="0.2">
      <c r="V1469" s="5"/>
    </row>
    <row r="1470" spans="22:22" x14ac:dyDescent="0.2">
      <c r="V1470" s="5"/>
    </row>
    <row r="1471" spans="22:22" x14ac:dyDescent="0.2">
      <c r="V1471" s="5"/>
    </row>
    <row r="1472" spans="22:22" x14ac:dyDescent="0.2">
      <c r="V1472" s="5"/>
    </row>
    <row r="1473" spans="22:22" x14ac:dyDescent="0.2">
      <c r="V1473" s="5"/>
    </row>
    <row r="1474" spans="22:22" x14ac:dyDescent="0.2">
      <c r="V1474" s="5"/>
    </row>
    <row r="1475" spans="22:22" x14ac:dyDescent="0.2">
      <c r="V1475" s="5"/>
    </row>
    <row r="1476" spans="22:22" x14ac:dyDescent="0.2">
      <c r="V1476" s="5"/>
    </row>
    <row r="1477" spans="22:22" x14ac:dyDescent="0.2">
      <c r="V1477" s="5"/>
    </row>
    <row r="1478" spans="22:22" x14ac:dyDescent="0.2">
      <c r="V1478" s="5"/>
    </row>
    <row r="1479" spans="22:22" x14ac:dyDescent="0.2">
      <c r="V1479" s="5"/>
    </row>
    <row r="1480" spans="22:22" x14ac:dyDescent="0.2">
      <c r="V1480" s="5"/>
    </row>
    <row r="1481" spans="22:22" x14ac:dyDescent="0.2">
      <c r="V1481" s="5"/>
    </row>
    <row r="1482" spans="22:22" x14ac:dyDescent="0.2">
      <c r="V1482" s="5"/>
    </row>
    <row r="1483" spans="22:22" x14ac:dyDescent="0.2">
      <c r="V1483" s="5"/>
    </row>
    <row r="1484" spans="22:22" x14ac:dyDescent="0.2">
      <c r="V1484" s="5"/>
    </row>
    <row r="1485" spans="22:22" x14ac:dyDescent="0.2">
      <c r="V1485" s="5"/>
    </row>
    <row r="1486" spans="22:22" x14ac:dyDescent="0.2">
      <c r="V1486" s="5"/>
    </row>
    <row r="1487" spans="22:22" x14ac:dyDescent="0.2">
      <c r="V1487" s="5"/>
    </row>
    <row r="1488" spans="22:22" x14ac:dyDescent="0.2">
      <c r="V1488" s="5"/>
    </row>
    <row r="1489" spans="22:22" x14ac:dyDescent="0.2">
      <c r="V1489" s="5"/>
    </row>
    <row r="1490" spans="22:22" x14ac:dyDescent="0.2">
      <c r="V1490" s="5"/>
    </row>
    <row r="1491" spans="22:22" x14ac:dyDescent="0.2">
      <c r="V1491" s="5"/>
    </row>
    <row r="1492" spans="22:22" x14ac:dyDescent="0.2">
      <c r="V1492" s="5"/>
    </row>
    <row r="1493" spans="22:22" x14ac:dyDescent="0.2">
      <c r="V1493" s="5"/>
    </row>
    <row r="1494" spans="22:22" x14ac:dyDescent="0.2">
      <c r="V1494" s="5"/>
    </row>
    <row r="1495" spans="22:22" x14ac:dyDescent="0.2">
      <c r="V1495" s="5"/>
    </row>
    <row r="1496" spans="22:22" x14ac:dyDescent="0.2">
      <c r="V1496" s="5"/>
    </row>
    <row r="1497" spans="22:22" x14ac:dyDescent="0.2">
      <c r="V1497" s="5"/>
    </row>
    <row r="1498" spans="22:22" x14ac:dyDescent="0.2">
      <c r="V1498" s="5"/>
    </row>
    <row r="1499" spans="22:22" x14ac:dyDescent="0.2">
      <c r="V1499" s="5"/>
    </row>
    <row r="1500" spans="22:22" x14ac:dyDescent="0.2">
      <c r="V1500" s="5"/>
    </row>
    <row r="1501" spans="22:22" x14ac:dyDescent="0.2">
      <c r="V1501" s="5"/>
    </row>
    <row r="1502" spans="22:22" x14ac:dyDescent="0.2">
      <c r="V1502" s="5"/>
    </row>
    <row r="1503" spans="22:22" x14ac:dyDescent="0.2">
      <c r="V1503" s="5"/>
    </row>
    <row r="1504" spans="22:22" x14ac:dyDescent="0.2">
      <c r="V1504" s="5"/>
    </row>
    <row r="1505" spans="22:22" x14ac:dyDescent="0.2">
      <c r="V1505" s="5"/>
    </row>
    <row r="1506" spans="22:22" x14ac:dyDescent="0.2">
      <c r="V1506" s="5"/>
    </row>
    <row r="1507" spans="22:22" x14ac:dyDescent="0.2">
      <c r="V1507" s="5"/>
    </row>
    <row r="1508" spans="22:22" x14ac:dyDescent="0.2">
      <c r="V1508" s="5"/>
    </row>
    <row r="1509" spans="22:22" x14ac:dyDescent="0.2">
      <c r="V1509" s="5"/>
    </row>
    <row r="1510" spans="22:22" x14ac:dyDescent="0.2">
      <c r="V1510" s="5"/>
    </row>
    <row r="1511" spans="22:22" x14ac:dyDescent="0.2">
      <c r="V1511" s="5"/>
    </row>
    <row r="1512" spans="22:22" x14ac:dyDescent="0.2">
      <c r="V1512" s="5"/>
    </row>
    <row r="1513" spans="22:22" x14ac:dyDescent="0.2">
      <c r="V1513" s="5"/>
    </row>
    <row r="1514" spans="22:22" x14ac:dyDescent="0.2">
      <c r="V1514" s="5"/>
    </row>
    <row r="1515" spans="22:22" x14ac:dyDescent="0.2">
      <c r="V1515" s="5"/>
    </row>
    <row r="1516" spans="22:22" x14ac:dyDescent="0.2">
      <c r="V1516" s="5"/>
    </row>
    <row r="1517" spans="22:22" x14ac:dyDescent="0.2">
      <c r="V1517" s="5"/>
    </row>
    <row r="1518" spans="22:22" x14ac:dyDescent="0.2">
      <c r="V1518" s="5"/>
    </row>
    <row r="1519" spans="22:22" x14ac:dyDescent="0.2">
      <c r="V1519" s="5"/>
    </row>
    <row r="1520" spans="22:22" x14ac:dyDescent="0.2">
      <c r="V1520" s="5"/>
    </row>
    <row r="1521" spans="22:22" x14ac:dyDescent="0.2">
      <c r="V1521" s="5"/>
    </row>
    <row r="1522" spans="22:22" x14ac:dyDescent="0.2">
      <c r="V1522" s="5"/>
    </row>
    <row r="1523" spans="22:22" x14ac:dyDescent="0.2">
      <c r="V1523" s="5"/>
    </row>
    <row r="1524" spans="22:22" x14ac:dyDescent="0.2">
      <c r="V1524" s="5"/>
    </row>
    <row r="1525" spans="22:22" x14ac:dyDescent="0.2">
      <c r="V1525" s="5"/>
    </row>
    <row r="1526" spans="22:22" x14ac:dyDescent="0.2">
      <c r="V1526" s="5"/>
    </row>
    <row r="1527" spans="22:22" x14ac:dyDescent="0.2">
      <c r="V1527" s="5"/>
    </row>
    <row r="1528" spans="22:22" x14ac:dyDescent="0.2">
      <c r="V1528" s="5"/>
    </row>
    <row r="1529" spans="22:22" x14ac:dyDescent="0.2">
      <c r="V1529" s="5"/>
    </row>
    <row r="1530" spans="22:22" x14ac:dyDescent="0.2">
      <c r="V1530" s="5"/>
    </row>
    <row r="1531" spans="22:22" x14ac:dyDescent="0.2">
      <c r="V1531" s="5"/>
    </row>
    <row r="1532" spans="22:22" x14ac:dyDescent="0.2">
      <c r="V1532" s="5"/>
    </row>
    <row r="1533" spans="22:22" x14ac:dyDescent="0.2">
      <c r="V1533" s="5"/>
    </row>
    <row r="1534" spans="22:22" x14ac:dyDescent="0.2">
      <c r="V1534" s="5"/>
    </row>
    <row r="1535" spans="22:22" x14ac:dyDescent="0.2">
      <c r="V1535" s="5"/>
    </row>
    <row r="1536" spans="22:22" x14ac:dyDescent="0.2">
      <c r="V1536" s="5"/>
    </row>
    <row r="1537" spans="22:22" x14ac:dyDescent="0.2">
      <c r="V1537" s="5"/>
    </row>
    <row r="1538" spans="22:22" x14ac:dyDescent="0.2">
      <c r="V1538" s="5"/>
    </row>
    <row r="1539" spans="22:22" x14ac:dyDescent="0.2">
      <c r="V1539" s="5"/>
    </row>
    <row r="1540" spans="22:22" x14ac:dyDescent="0.2">
      <c r="V1540" s="5"/>
    </row>
    <row r="1541" spans="22:22" x14ac:dyDescent="0.2">
      <c r="V1541" s="5"/>
    </row>
    <row r="1542" spans="22:22" x14ac:dyDescent="0.2">
      <c r="V1542" s="5"/>
    </row>
    <row r="1543" spans="22:22" x14ac:dyDescent="0.2">
      <c r="V1543" s="5"/>
    </row>
    <row r="1544" spans="22:22" x14ac:dyDescent="0.2">
      <c r="V1544" s="5"/>
    </row>
    <row r="1545" spans="22:22" x14ac:dyDescent="0.2">
      <c r="V1545" s="5"/>
    </row>
    <row r="1546" spans="22:22" x14ac:dyDescent="0.2">
      <c r="V1546" s="5"/>
    </row>
    <row r="1547" spans="22:22" x14ac:dyDescent="0.2">
      <c r="V1547" s="5"/>
    </row>
    <row r="1548" spans="22:22" x14ac:dyDescent="0.2">
      <c r="V1548" s="5"/>
    </row>
    <row r="1549" spans="22:22" x14ac:dyDescent="0.2">
      <c r="V1549" s="5"/>
    </row>
    <row r="1550" spans="22:22" x14ac:dyDescent="0.2">
      <c r="V1550" s="5"/>
    </row>
    <row r="1551" spans="22:22" x14ac:dyDescent="0.2">
      <c r="V1551" s="5"/>
    </row>
    <row r="1552" spans="22:22" x14ac:dyDescent="0.2">
      <c r="V1552" s="5"/>
    </row>
    <row r="1553" spans="22:22" x14ac:dyDescent="0.2">
      <c r="V1553" s="5"/>
    </row>
    <row r="1554" spans="22:22" x14ac:dyDescent="0.2">
      <c r="V1554" s="5"/>
    </row>
    <row r="1555" spans="22:22" x14ac:dyDescent="0.2">
      <c r="V1555" s="5"/>
    </row>
    <row r="1556" spans="22:22" x14ac:dyDescent="0.2">
      <c r="V1556" s="5"/>
    </row>
    <row r="1557" spans="22:22" x14ac:dyDescent="0.2">
      <c r="V1557" s="5"/>
    </row>
    <row r="1558" spans="22:22" x14ac:dyDescent="0.2">
      <c r="V1558" s="5"/>
    </row>
    <row r="1559" spans="22:22" x14ac:dyDescent="0.2">
      <c r="V1559" s="5"/>
    </row>
    <row r="1560" spans="22:22" x14ac:dyDescent="0.2">
      <c r="V1560" s="5"/>
    </row>
    <row r="1561" spans="22:22" x14ac:dyDescent="0.2">
      <c r="V1561" s="5"/>
    </row>
    <row r="1562" spans="22:22" x14ac:dyDescent="0.2">
      <c r="V1562" s="5"/>
    </row>
    <row r="1563" spans="22:22" x14ac:dyDescent="0.2">
      <c r="V1563" s="5"/>
    </row>
    <row r="1564" spans="22:22" x14ac:dyDescent="0.2">
      <c r="V1564" s="5"/>
    </row>
    <row r="1565" spans="22:22" x14ac:dyDescent="0.2">
      <c r="V1565" s="5"/>
    </row>
    <row r="1566" spans="22:22" x14ac:dyDescent="0.2">
      <c r="V1566" s="5"/>
    </row>
    <row r="1567" spans="22:22" x14ac:dyDescent="0.2">
      <c r="V1567" s="5"/>
    </row>
    <row r="1568" spans="22:22" x14ac:dyDescent="0.2">
      <c r="V1568" s="5"/>
    </row>
    <row r="1569" spans="22:22" x14ac:dyDescent="0.2">
      <c r="V1569" s="5"/>
    </row>
    <row r="1570" spans="22:22" x14ac:dyDescent="0.2">
      <c r="V1570" s="5"/>
    </row>
    <row r="1571" spans="22:22" x14ac:dyDescent="0.2">
      <c r="V1571" s="5"/>
    </row>
    <row r="1572" spans="22:22" x14ac:dyDescent="0.2">
      <c r="V1572" s="5"/>
    </row>
    <row r="1573" spans="22:22" x14ac:dyDescent="0.2">
      <c r="V1573" s="5"/>
    </row>
    <row r="1574" spans="22:22" x14ac:dyDescent="0.2">
      <c r="V1574" s="5"/>
    </row>
    <row r="1575" spans="22:22" x14ac:dyDescent="0.2">
      <c r="V1575" s="5"/>
    </row>
    <row r="1576" spans="22:22" x14ac:dyDescent="0.2">
      <c r="V1576" s="5"/>
    </row>
    <row r="1577" spans="22:22" x14ac:dyDescent="0.2">
      <c r="V1577" s="5"/>
    </row>
    <row r="1578" spans="22:22" x14ac:dyDescent="0.2">
      <c r="V1578" s="5"/>
    </row>
    <row r="1579" spans="22:22" x14ac:dyDescent="0.2">
      <c r="V1579" s="5"/>
    </row>
    <row r="1580" spans="22:22" x14ac:dyDescent="0.2">
      <c r="V1580" s="5"/>
    </row>
    <row r="1581" spans="22:22" x14ac:dyDescent="0.2">
      <c r="V1581" s="5"/>
    </row>
    <row r="1582" spans="22:22" x14ac:dyDescent="0.2">
      <c r="V1582" s="5"/>
    </row>
    <row r="1583" spans="22:22" x14ac:dyDescent="0.2">
      <c r="V1583" s="5"/>
    </row>
    <row r="1584" spans="22:22" x14ac:dyDescent="0.2">
      <c r="V1584" s="5"/>
    </row>
    <row r="1585" spans="22:22" x14ac:dyDescent="0.2">
      <c r="V1585" s="5"/>
    </row>
    <row r="1586" spans="22:22" x14ac:dyDescent="0.2">
      <c r="V1586" s="5"/>
    </row>
    <row r="1587" spans="22:22" x14ac:dyDescent="0.2">
      <c r="V1587" s="5"/>
    </row>
    <row r="1588" spans="22:22" x14ac:dyDescent="0.2">
      <c r="V1588" s="5"/>
    </row>
    <row r="1589" spans="22:22" x14ac:dyDescent="0.2">
      <c r="V1589" s="5"/>
    </row>
    <row r="1590" spans="22:22" x14ac:dyDescent="0.2">
      <c r="V1590" s="5"/>
    </row>
    <row r="1591" spans="22:22" x14ac:dyDescent="0.2">
      <c r="V1591" s="5"/>
    </row>
    <row r="1592" spans="22:22" x14ac:dyDescent="0.2">
      <c r="V1592" s="5"/>
    </row>
    <row r="1593" spans="22:22" x14ac:dyDescent="0.2">
      <c r="V1593" s="5"/>
    </row>
    <row r="1594" spans="22:22" x14ac:dyDescent="0.2">
      <c r="V1594" s="5"/>
    </row>
    <row r="1595" spans="22:22" x14ac:dyDescent="0.2">
      <c r="V1595" s="5"/>
    </row>
    <row r="1596" spans="22:22" x14ac:dyDescent="0.2">
      <c r="V1596" s="5"/>
    </row>
    <row r="1597" spans="22:22" x14ac:dyDescent="0.2">
      <c r="V1597" s="5"/>
    </row>
    <row r="1598" spans="22:22" x14ac:dyDescent="0.2">
      <c r="V1598" s="5"/>
    </row>
    <row r="1599" spans="22:22" x14ac:dyDescent="0.2">
      <c r="V1599" s="5"/>
    </row>
    <row r="1600" spans="22:22" x14ac:dyDescent="0.2">
      <c r="V1600" s="5"/>
    </row>
    <row r="1601" spans="22:22" x14ac:dyDescent="0.2">
      <c r="V1601" s="5"/>
    </row>
    <row r="1602" spans="22:22" x14ac:dyDescent="0.2">
      <c r="V1602" s="5"/>
    </row>
    <row r="1603" spans="22:22" x14ac:dyDescent="0.2">
      <c r="V1603" s="5"/>
    </row>
    <row r="1604" spans="22:22" x14ac:dyDescent="0.2">
      <c r="V1604" s="5"/>
    </row>
    <row r="1605" spans="22:22" x14ac:dyDescent="0.2">
      <c r="V1605" s="5"/>
    </row>
    <row r="1606" spans="22:22" x14ac:dyDescent="0.2">
      <c r="V1606" s="5"/>
    </row>
    <row r="1607" spans="22:22" x14ac:dyDescent="0.2">
      <c r="V1607" s="5"/>
    </row>
    <row r="1608" spans="22:22" x14ac:dyDescent="0.2">
      <c r="V1608" s="5"/>
    </row>
    <row r="1609" spans="22:22" x14ac:dyDescent="0.2">
      <c r="V1609" s="5"/>
    </row>
    <row r="1610" spans="22:22" x14ac:dyDescent="0.2">
      <c r="V1610" s="5"/>
    </row>
    <row r="1611" spans="22:22" x14ac:dyDescent="0.2">
      <c r="V1611" s="5"/>
    </row>
    <row r="1612" spans="22:22" x14ac:dyDescent="0.2">
      <c r="V1612" s="5"/>
    </row>
    <row r="1613" spans="22:22" x14ac:dyDescent="0.2">
      <c r="V1613" s="5"/>
    </row>
    <row r="1614" spans="22:22" x14ac:dyDescent="0.2">
      <c r="V1614" s="5"/>
    </row>
    <row r="1615" spans="22:22" x14ac:dyDescent="0.2">
      <c r="V1615" s="5"/>
    </row>
    <row r="1616" spans="22:22" x14ac:dyDescent="0.2">
      <c r="V1616" s="5"/>
    </row>
    <row r="1617" spans="22:22" x14ac:dyDescent="0.2">
      <c r="V1617" s="5"/>
    </row>
    <row r="1618" spans="22:22" x14ac:dyDescent="0.2">
      <c r="V1618" s="5"/>
    </row>
    <row r="1619" spans="22:22" x14ac:dyDescent="0.2">
      <c r="V1619" s="5"/>
    </row>
    <row r="1620" spans="22:22" x14ac:dyDescent="0.2">
      <c r="V1620" s="5"/>
    </row>
    <row r="1621" spans="22:22" x14ac:dyDescent="0.2">
      <c r="V1621" s="5"/>
    </row>
    <row r="1622" spans="22:22" x14ac:dyDescent="0.2">
      <c r="V1622" s="5"/>
    </row>
    <row r="1623" spans="22:22" x14ac:dyDescent="0.2">
      <c r="V1623" s="5"/>
    </row>
    <row r="1624" spans="22:22" x14ac:dyDescent="0.2">
      <c r="V1624" s="5"/>
    </row>
    <row r="1625" spans="22:22" x14ac:dyDescent="0.2">
      <c r="V1625" s="5"/>
    </row>
    <row r="1626" spans="22:22" x14ac:dyDescent="0.2">
      <c r="V1626" s="5"/>
    </row>
    <row r="1627" spans="22:22" x14ac:dyDescent="0.2">
      <c r="V1627" s="5"/>
    </row>
    <row r="1628" spans="22:22" x14ac:dyDescent="0.2">
      <c r="V1628" s="5"/>
    </row>
    <row r="1629" spans="22:22" x14ac:dyDescent="0.2">
      <c r="V1629" s="5"/>
    </row>
    <row r="1630" spans="22:22" x14ac:dyDescent="0.2">
      <c r="V1630" s="5"/>
    </row>
    <row r="1631" spans="22:22" x14ac:dyDescent="0.2">
      <c r="V1631" s="5"/>
    </row>
    <row r="1632" spans="22:22" x14ac:dyDescent="0.2">
      <c r="V1632" s="5"/>
    </row>
    <row r="1633" spans="22:22" x14ac:dyDescent="0.2">
      <c r="V1633" s="5"/>
    </row>
    <row r="1634" spans="22:22" x14ac:dyDescent="0.2">
      <c r="V1634" s="5"/>
    </row>
    <row r="1635" spans="22:22" x14ac:dyDescent="0.2">
      <c r="V1635" s="5"/>
    </row>
    <row r="1636" spans="22:22" x14ac:dyDescent="0.2">
      <c r="V1636" s="5"/>
    </row>
    <row r="1637" spans="22:22" x14ac:dyDescent="0.2">
      <c r="V1637" s="5"/>
    </row>
    <row r="1638" spans="22:22" x14ac:dyDescent="0.2">
      <c r="V1638" s="5"/>
    </row>
    <row r="1639" spans="22:22" x14ac:dyDescent="0.2">
      <c r="V1639" s="5"/>
    </row>
    <row r="1640" spans="22:22" x14ac:dyDescent="0.2">
      <c r="V1640" s="5"/>
    </row>
    <row r="1641" spans="22:22" x14ac:dyDescent="0.2">
      <c r="V1641" s="5"/>
    </row>
    <row r="1642" spans="22:22" x14ac:dyDescent="0.2">
      <c r="V1642" s="5"/>
    </row>
    <row r="1643" spans="22:22" x14ac:dyDescent="0.2">
      <c r="V1643" s="5"/>
    </row>
    <row r="1644" spans="22:22" x14ac:dyDescent="0.2">
      <c r="V1644" s="5"/>
    </row>
    <row r="1645" spans="22:22" x14ac:dyDescent="0.2">
      <c r="V1645" s="5"/>
    </row>
    <row r="1646" spans="22:22" x14ac:dyDescent="0.2">
      <c r="V1646" s="5"/>
    </row>
    <row r="1647" spans="22:22" x14ac:dyDescent="0.2">
      <c r="V1647" s="5"/>
    </row>
    <row r="1648" spans="22:22" x14ac:dyDescent="0.2">
      <c r="V1648" s="5"/>
    </row>
    <row r="1649" spans="22:22" x14ac:dyDescent="0.2">
      <c r="V1649" s="5"/>
    </row>
    <row r="1650" spans="22:22" x14ac:dyDescent="0.2">
      <c r="V1650" s="5"/>
    </row>
    <row r="1651" spans="22:22" x14ac:dyDescent="0.2">
      <c r="V1651" s="5"/>
    </row>
    <row r="1652" spans="22:22" x14ac:dyDescent="0.2">
      <c r="V1652" s="5"/>
    </row>
    <row r="1653" spans="22:22" x14ac:dyDescent="0.2">
      <c r="V1653" s="5"/>
    </row>
    <row r="1654" spans="22:22" x14ac:dyDescent="0.2">
      <c r="V1654" s="5"/>
    </row>
    <row r="1655" spans="22:22" x14ac:dyDescent="0.2">
      <c r="V1655" s="5"/>
    </row>
    <row r="1656" spans="22:22" x14ac:dyDescent="0.2">
      <c r="V1656" s="5"/>
    </row>
    <row r="1657" spans="22:22" x14ac:dyDescent="0.2">
      <c r="V1657" s="5"/>
    </row>
    <row r="1658" spans="22:22" x14ac:dyDescent="0.2">
      <c r="V1658" s="5"/>
    </row>
    <row r="1659" spans="22:22" x14ac:dyDescent="0.2">
      <c r="V1659" s="5"/>
    </row>
    <row r="1660" spans="22:22" x14ac:dyDescent="0.2">
      <c r="V1660" s="5"/>
    </row>
    <row r="1661" spans="22:22" x14ac:dyDescent="0.2">
      <c r="V1661" s="5"/>
    </row>
    <row r="1662" spans="22:22" x14ac:dyDescent="0.2">
      <c r="V1662" s="5"/>
    </row>
    <row r="1663" spans="22:22" x14ac:dyDescent="0.2">
      <c r="V1663" s="5"/>
    </row>
    <row r="1664" spans="22:22" x14ac:dyDescent="0.2">
      <c r="V1664" s="5"/>
    </row>
    <row r="1665" spans="22:22" x14ac:dyDescent="0.2">
      <c r="V1665" s="5"/>
    </row>
    <row r="1666" spans="22:22" x14ac:dyDescent="0.2">
      <c r="V1666" s="5"/>
    </row>
    <row r="1667" spans="22:22" x14ac:dyDescent="0.2">
      <c r="V1667" s="5"/>
    </row>
    <row r="1668" spans="22:22" x14ac:dyDescent="0.2">
      <c r="V1668" s="5"/>
    </row>
    <row r="1669" spans="22:22" x14ac:dyDescent="0.2">
      <c r="V1669" s="5"/>
    </row>
    <row r="1670" spans="22:22" x14ac:dyDescent="0.2">
      <c r="V1670" s="5"/>
    </row>
    <row r="1671" spans="22:22" x14ac:dyDescent="0.2">
      <c r="V1671" s="5"/>
    </row>
    <row r="1672" spans="22:22" x14ac:dyDescent="0.2">
      <c r="V1672" s="5"/>
    </row>
    <row r="1673" spans="22:22" x14ac:dyDescent="0.2">
      <c r="V1673" s="5"/>
    </row>
    <row r="1674" spans="22:22" x14ac:dyDescent="0.2">
      <c r="V1674" s="5"/>
    </row>
    <row r="1675" spans="22:22" x14ac:dyDescent="0.2">
      <c r="V1675" s="5"/>
    </row>
    <row r="1676" spans="22:22" x14ac:dyDescent="0.2">
      <c r="V1676" s="5"/>
    </row>
    <row r="1677" spans="22:22" x14ac:dyDescent="0.2">
      <c r="V1677" s="5"/>
    </row>
    <row r="1678" spans="22:22" x14ac:dyDescent="0.2">
      <c r="V1678" s="5"/>
    </row>
    <row r="1679" spans="22:22" x14ac:dyDescent="0.2">
      <c r="V1679" s="5"/>
    </row>
    <row r="1680" spans="22:22" x14ac:dyDescent="0.2">
      <c r="V1680" s="5"/>
    </row>
    <row r="1681" spans="22:22" x14ac:dyDescent="0.2">
      <c r="V1681" s="5"/>
    </row>
    <row r="1682" spans="22:22" x14ac:dyDescent="0.2">
      <c r="V1682" s="5"/>
    </row>
    <row r="1683" spans="22:22" x14ac:dyDescent="0.2">
      <c r="V1683" s="5"/>
    </row>
    <row r="1684" spans="22:22" x14ac:dyDescent="0.2">
      <c r="V1684" s="5"/>
    </row>
    <row r="1685" spans="22:22" x14ac:dyDescent="0.2">
      <c r="V1685" s="5"/>
    </row>
    <row r="1686" spans="22:22" x14ac:dyDescent="0.2">
      <c r="V1686" s="5"/>
    </row>
    <row r="1687" spans="22:22" x14ac:dyDescent="0.2">
      <c r="V1687" s="5"/>
    </row>
    <row r="1688" spans="22:22" x14ac:dyDescent="0.2">
      <c r="V1688" s="5"/>
    </row>
    <row r="1689" spans="22:22" x14ac:dyDescent="0.2">
      <c r="V1689" s="5"/>
    </row>
    <row r="1690" spans="22:22" x14ac:dyDescent="0.2">
      <c r="V1690" s="5"/>
    </row>
    <row r="1691" spans="22:22" x14ac:dyDescent="0.2">
      <c r="V1691" s="5"/>
    </row>
    <row r="1692" spans="22:22" x14ac:dyDescent="0.2">
      <c r="V1692" s="5"/>
    </row>
    <row r="1693" spans="22:22" x14ac:dyDescent="0.2">
      <c r="V1693" s="5"/>
    </row>
    <row r="1694" spans="22:22" x14ac:dyDescent="0.2">
      <c r="V1694" s="5"/>
    </row>
    <row r="1695" spans="22:22" x14ac:dyDescent="0.2">
      <c r="V1695" s="5"/>
    </row>
    <row r="1696" spans="22:22" x14ac:dyDescent="0.2">
      <c r="V1696" s="5"/>
    </row>
    <row r="1697" spans="22:22" x14ac:dyDescent="0.2">
      <c r="V1697" s="5"/>
    </row>
    <row r="1698" spans="22:22" x14ac:dyDescent="0.2">
      <c r="V1698" s="5"/>
    </row>
    <row r="1699" spans="22:22" x14ac:dyDescent="0.2">
      <c r="V1699" s="5"/>
    </row>
    <row r="1700" spans="22:22" x14ac:dyDescent="0.2">
      <c r="V1700" s="5"/>
    </row>
    <row r="1701" spans="22:22" x14ac:dyDescent="0.2">
      <c r="V1701" s="5"/>
    </row>
    <row r="1702" spans="22:22" x14ac:dyDescent="0.2">
      <c r="V1702" s="5"/>
    </row>
    <row r="1703" spans="22:22" x14ac:dyDescent="0.2">
      <c r="V1703" s="5"/>
    </row>
    <row r="1704" spans="22:22" x14ac:dyDescent="0.2">
      <c r="V1704" s="5"/>
    </row>
    <row r="1705" spans="22:22" x14ac:dyDescent="0.2">
      <c r="V1705" s="5"/>
    </row>
    <row r="1706" spans="22:22" x14ac:dyDescent="0.2">
      <c r="V1706" s="5"/>
    </row>
    <row r="1707" spans="22:22" x14ac:dyDescent="0.2">
      <c r="V1707" s="5"/>
    </row>
    <row r="1708" spans="22:22" x14ac:dyDescent="0.2">
      <c r="V1708" s="5"/>
    </row>
    <row r="1709" spans="22:22" x14ac:dyDescent="0.2">
      <c r="V1709" s="5"/>
    </row>
    <row r="1710" spans="22:22" x14ac:dyDescent="0.2">
      <c r="V1710" s="5"/>
    </row>
    <row r="1711" spans="22:22" x14ac:dyDescent="0.2">
      <c r="V1711" s="5"/>
    </row>
    <row r="1712" spans="22:22" x14ac:dyDescent="0.2">
      <c r="V1712" s="5"/>
    </row>
    <row r="1713" spans="22:22" x14ac:dyDescent="0.2">
      <c r="V1713" s="5"/>
    </row>
    <row r="1714" spans="22:22" x14ac:dyDescent="0.2">
      <c r="V1714" s="5"/>
    </row>
    <row r="1715" spans="22:22" x14ac:dyDescent="0.2">
      <c r="V1715" s="5"/>
    </row>
    <row r="1716" spans="22:22" x14ac:dyDescent="0.2">
      <c r="V1716" s="5"/>
    </row>
    <row r="1717" spans="22:22" x14ac:dyDescent="0.2">
      <c r="V1717" s="5"/>
    </row>
    <row r="1718" spans="22:22" x14ac:dyDescent="0.2">
      <c r="V1718" s="5"/>
    </row>
    <row r="1719" spans="22:22" x14ac:dyDescent="0.2">
      <c r="V1719" s="5"/>
    </row>
    <row r="1720" spans="22:22" x14ac:dyDescent="0.2">
      <c r="V1720" s="5"/>
    </row>
    <row r="1721" spans="22:22" x14ac:dyDescent="0.2">
      <c r="V1721" s="5"/>
    </row>
    <row r="1722" spans="22:22" x14ac:dyDescent="0.2">
      <c r="V1722" s="5"/>
    </row>
    <row r="1723" spans="22:22" x14ac:dyDescent="0.2">
      <c r="V1723" s="5"/>
    </row>
    <row r="1724" spans="22:22" x14ac:dyDescent="0.2">
      <c r="V1724" s="5"/>
    </row>
    <row r="1725" spans="22:22" x14ac:dyDescent="0.2">
      <c r="V1725" s="5"/>
    </row>
    <row r="1726" spans="22:22" x14ac:dyDescent="0.2">
      <c r="V1726" s="5"/>
    </row>
    <row r="1727" spans="22:22" x14ac:dyDescent="0.2">
      <c r="V1727" s="5"/>
    </row>
    <row r="1728" spans="22:22" x14ac:dyDescent="0.2">
      <c r="V1728" s="5"/>
    </row>
    <row r="1729" spans="22:22" x14ac:dyDescent="0.2">
      <c r="V1729" s="5"/>
    </row>
    <row r="1730" spans="22:22" x14ac:dyDescent="0.2">
      <c r="V1730" s="5"/>
    </row>
    <row r="1731" spans="22:22" x14ac:dyDescent="0.2">
      <c r="V1731" s="5"/>
    </row>
    <row r="1732" spans="22:22" x14ac:dyDescent="0.2">
      <c r="V1732" s="5"/>
    </row>
    <row r="1733" spans="22:22" x14ac:dyDescent="0.2">
      <c r="V1733" s="5"/>
    </row>
    <row r="1734" spans="22:22" x14ac:dyDescent="0.2">
      <c r="V1734" s="5"/>
    </row>
    <row r="1735" spans="22:22" x14ac:dyDescent="0.2">
      <c r="V1735" s="5"/>
    </row>
    <row r="1736" spans="22:22" x14ac:dyDescent="0.2">
      <c r="V1736" s="5"/>
    </row>
    <row r="1737" spans="22:22" x14ac:dyDescent="0.2">
      <c r="V1737" s="5"/>
    </row>
    <row r="1738" spans="22:22" x14ac:dyDescent="0.2">
      <c r="V1738" s="5"/>
    </row>
    <row r="1739" spans="22:22" x14ac:dyDescent="0.2">
      <c r="V1739" s="5"/>
    </row>
    <row r="1740" spans="22:22" x14ac:dyDescent="0.2">
      <c r="V1740" s="5"/>
    </row>
    <row r="1741" spans="22:22" x14ac:dyDescent="0.2">
      <c r="V1741" s="5"/>
    </row>
    <row r="1742" spans="22:22" x14ac:dyDescent="0.2">
      <c r="V1742" s="5"/>
    </row>
    <row r="1743" spans="22:22" x14ac:dyDescent="0.2">
      <c r="V1743" s="5"/>
    </row>
    <row r="1744" spans="22:22" x14ac:dyDescent="0.2">
      <c r="V1744" s="5"/>
    </row>
    <row r="1745" spans="22:22" x14ac:dyDescent="0.2">
      <c r="V1745" s="5"/>
    </row>
    <row r="1746" spans="22:22" x14ac:dyDescent="0.2">
      <c r="V1746" s="5"/>
    </row>
    <row r="1747" spans="22:22" x14ac:dyDescent="0.2">
      <c r="V1747" s="5"/>
    </row>
    <row r="1748" spans="22:22" x14ac:dyDescent="0.2">
      <c r="V1748" s="5"/>
    </row>
    <row r="1749" spans="22:22" x14ac:dyDescent="0.2">
      <c r="V1749" s="5"/>
    </row>
    <row r="1750" spans="22:22" x14ac:dyDescent="0.2">
      <c r="V1750" s="5"/>
    </row>
    <row r="1751" spans="22:22" x14ac:dyDescent="0.2">
      <c r="V1751" s="5"/>
    </row>
    <row r="1752" spans="22:22" x14ac:dyDescent="0.2">
      <c r="V1752" s="5"/>
    </row>
    <row r="1753" spans="22:22" x14ac:dyDescent="0.2">
      <c r="V1753" s="5"/>
    </row>
    <row r="1754" spans="22:22" x14ac:dyDescent="0.2">
      <c r="V1754" s="5"/>
    </row>
    <row r="1755" spans="22:22" x14ac:dyDescent="0.2">
      <c r="V1755" s="5"/>
    </row>
    <row r="1756" spans="22:22" x14ac:dyDescent="0.2">
      <c r="V1756" s="5"/>
    </row>
    <row r="1757" spans="22:22" x14ac:dyDescent="0.2">
      <c r="V1757" s="5"/>
    </row>
    <row r="1758" spans="22:22" x14ac:dyDescent="0.2">
      <c r="V1758" s="5"/>
    </row>
    <row r="1759" spans="22:22" x14ac:dyDescent="0.2">
      <c r="V1759" s="5"/>
    </row>
    <row r="1760" spans="22:22" x14ac:dyDescent="0.2">
      <c r="V1760" s="5"/>
    </row>
    <row r="1761" spans="22:22" x14ac:dyDescent="0.2">
      <c r="V1761" s="5"/>
    </row>
    <row r="1762" spans="22:22" x14ac:dyDescent="0.2">
      <c r="V1762" s="5"/>
    </row>
    <row r="1763" spans="22:22" x14ac:dyDescent="0.2">
      <c r="V1763" s="5"/>
    </row>
    <row r="1764" spans="22:22" x14ac:dyDescent="0.2">
      <c r="V1764" s="5"/>
    </row>
    <row r="1765" spans="22:22" x14ac:dyDescent="0.2">
      <c r="V1765" s="5"/>
    </row>
    <row r="1766" spans="22:22" x14ac:dyDescent="0.2">
      <c r="V1766" s="5"/>
    </row>
    <row r="1767" spans="22:22" x14ac:dyDescent="0.2">
      <c r="V1767" s="5"/>
    </row>
    <row r="1768" spans="22:22" x14ac:dyDescent="0.2">
      <c r="V1768" s="5"/>
    </row>
    <row r="1769" spans="22:22" x14ac:dyDescent="0.2">
      <c r="V1769" s="5"/>
    </row>
    <row r="1770" spans="22:22" x14ac:dyDescent="0.2">
      <c r="V1770" s="5"/>
    </row>
    <row r="1771" spans="22:22" x14ac:dyDescent="0.2">
      <c r="V1771" s="5"/>
    </row>
    <row r="1772" spans="22:22" x14ac:dyDescent="0.2">
      <c r="V1772" s="5"/>
    </row>
    <row r="1773" spans="22:22" x14ac:dyDescent="0.2">
      <c r="V1773" s="5"/>
    </row>
    <row r="1774" spans="22:22" x14ac:dyDescent="0.2">
      <c r="V1774" s="5"/>
    </row>
    <row r="1775" spans="22:22" x14ac:dyDescent="0.2">
      <c r="V1775" s="5"/>
    </row>
    <row r="1776" spans="22:22" x14ac:dyDescent="0.2">
      <c r="V1776" s="5"/>
    </row>
    <row r="1777" spans="22:22" x14ac:dyDescent="0.2">
      <c r="V1777" s="5"/>
    </row>
    <row r="1778" spans="22:22" x14ac:dyDescent="0.2">
      <c r="V1778" s="5"/>
    </row>
    <row r="1779" spans="22:22" x14ac:dyDescent="0.2">
      <c r="V1779" s="5"/>
    </row>
    <row r="1780" spans="22:22" x14ac:dyDescent="0.2">
      <c r="V1780" s="5"/>
    </row>
    <row r="1781" spans="22:22" x14ac:dyDescent="0.2">
      <c r="V1781" s="5"/>
    </row>
    <row r="1782" spans="22:22" x14ac:dyDescent="0.2">
      <c r="V1782" s="5"/>
    </row>
    <row r="1783" spans="22:22" x14ac:dyDescent="0.2">
      <c r="V1783" s="5"/>
    </row>
    <row r="1784" spans="22:22" x14ac:dyDescent="0.2">
      <c r="V1784" s="5"/>
    </row>
    <row r="1785" spans="22:22" x14ac:dyDescent="0.2">
      <c r="V1785" s="5"/>
    </row>
    <row r="1786" spans="22:22" x14ac:dyDescent="0.2">
      <c r="V1786" s="5"/>
    </row>
    <row r="1787" spans="22:22" x14ac:dyDescent="0.2">
      <c r="V1787" s="5"/>
    </row>
    <row r="1788" spans="22:22" x14ac:dyDescent="0.2">
      <c r="V1788" s="5"/>
    </row>
    <row r="1789" spans="22:22" x14ac:dyDescent="0.2">
      <c r="V1789" s="5"/>
    </row>
    <row r="1790" spans="22:22" x14ac:dyDescent="0.2">
      <c r="V1790" s="5"/>
    </row>
    <row r="1791" spans="22:22" x14ac:dyDescent="0.2">
      <c r="V1791" s="5"/>
    </row>
    <row r="1792" spans="22:22" x14ac:dyDescent="0.2">
      <c r="V1792" s="5"/>
    </row>
    <row r="1793" spans="22:22" x14ac:dyDescent="0.2">
      <c r="V1793" s="5"/>
    </row>
    <row r="1794" spans="22:22" x14ac:dyDescent="0.2">
      <c r="V1794" s="5"/>
    </row>
    <row r="1795" spans="22:22" x14ac:dyDescent="0.2">
      <c r="V1795" s="5"/>
    </row>
    <row r="1796" spans="22:22" x14ac:dyDescent="0.2">
      <c r="V1796" s="5"/>
    </row>
    <row r="1797" spans="22:22" x14ac:dyDescent="0.2">
      <c r="V1797" s="5"/>
    </row>
    <row r="1798" spans="22:22" x14ac:dyDescent="0.2">
      <c r="V1798" s="5"/>
    </row>
    <row r="1799" spans="22:22" x14ac:dyDescent="0.2">
      <c r="V1799" s="5"/>
    </row>
    <row r="1800" spans="22:22" x14ac:dyDescent="0.2">
      <c r="V1800" s="5"/>
    </row>
    <row r="1801" spans="22:22" x14ac:dyDescent="0.2">
      <c r="V1801" s="5"/>
    </row>
    <row r="1802" spans="22:22" x14ac:dyDescent="0.2">
      <c r="V1802" s="5"/>
    </row>
    <row r="1803" spans="22:22" x14ac:dyDescent="0.2">
      <c r="V1803" s="5"/>
    </row>
    <row r="1804" spans="22:22" x14ac:dyDescent="0.2">
      <c r="V1804" s="5"/>
    </row>
    <row r="1805" spans="22:22" x14ac:dyDescent="0.2">
      <c r="V1805" s="5"/>
    </row>
    <row r="1806" spans="22:22" x14ac:dyDescent="0.2">
      <c r="V1806" s="5"/>
    </row>
    <row r="1807" spans="22:22" x14ac:dyDescent="0.2">
      <c r="V1807" s="5"/>
    </row>
    <row r="1808" spans="22:22" x14ac:dyDescent="0.2">
      <c r="V1808" s="5"/>
    </row>
    <row r="1809" spans="22:22" x14ac:dyDescent="0.2">
      <c r="V1809" s="5"/>
    </row>
    <row r="1810" spans="22:22" x14ac:dyDescent="0.2">
      <c r="V1810" s="5"/>
    </row>
    <row r="1811" spans="22:22" x14ac:dyDescent="0.2">
      <c r="V1811" s="5"/>
    </row>
    <row r="1812" spans="22:22" x14ac:dyDescent="0.2">
      <c r="V1812" s="5"/>
    </row>
    <row r="1813" spans="22:22" x14ac:dyDescent="0.2">
      <c r="V1813" s="5"/>
    </row>
    <row r="1814" spans="22:22" x14ac:dyDescent="0.2">
      <c r="V1814" s="5"/>
    </row>
    <row r="1815" spans="22:22" x14ac:dyDescent="0.2">
      <c r="V1815" s="5"/>
    </row>
    <row r="1816" spans="22:22" x14ac:dyDescent="0.2">
      <c r="V1816" s="5"/>
    </row>
    <row r="1817" spans="22:22" x14ac:dyDescent="0.2">
      <c r="V1817" s="5"/>
    </row>
    <row r="1818" spans="22:22" x14ac:dyDescent="0.2">
      <c r="V1818" s="5"/>
    </row>
    <row r="1819" spans="22:22" x14ac:dyDescent="0.2">
      <c r="V1819" s="5"/>
    </row>
    <row r="1820" spans="22:22" x14ac:dyDescent="0.2">
      <c r="V1820" s="5"/>
    </row>
    <row r="1821" spans="22:22" x14ac:dyDescent="0.2">
      <c r="V1821" s="5"/>
    </row>
    <row r="1822" spans="22:22" x14ac:dyDescent="0.2">
      <c r="V1822" s="5"/>
    </row>
    <row r="1823" spans="22:22" x14ac:dyDescent="0.2">
      <c r="V1823" s="5"/>
    </row>
    <row r="1824" spans="22:22" x14ac:dyDescent="0.2">
      <c r="V1824" s="5"/>
    </row>
    <row r="1825" spans="22:22" x14ac:dyDescent="0.2">
      <c r="V1825" s="5"/>
    </row>
    <row r="1826" spans="22:22" x14ac:dyDescent="0.2">
      <c r="V1826" s="5"/>
    </row>
    <row r="1827" spans="22:22" x14ac:dyDescent="0.2">
      <c r="V1827" s="5"/>
    </row>
    <row r="1828" spans="22:22" x14ac:dyDescent="0.2">
      <c r="V1828" s="5"/>
    </row>
    <row r="1829" spans="22:22" x14ac:dyDescent="0.2">
      <c r="V1829" s="5"/>
    </row>
    <row r="1830" spans="22:22" x14ac:dyDescent="0.2">
      <c r="V1830" s="5"/>
    </row>
    <row r="1831" spans="22:22" x14ac:dyDescent="0.2">
      <c r="V1831" s="5"/>
    </row>
    <row r="1832" spans="22:22" x14ac:dyDescent="0.2">
      <c r="V1832" s="5"/>
    </row>
    <row r="1833" spans="22:22" x14ac:dyDescent="0.2">
      <c r="V1833" s="5"/>
    </row>
    <row r="1834" spans="22:22" x14ac:dyDescent="0.2">
      <c r="V1834" s="5"/>
    </row>
    <row r="1835" spans="22:22" x14ac:dyDescent="0.2">
      <c r="V1835" s="5"/>
    </row>
    <row r="1836" spans="22:22" x14ac:dyDescent="0.2">
      <c r="V1836" s="5"/>
    </row>
    <row r="1837" spans="22:22" x14ac:dyDescent="0.2">
      <c r="V1837" s="5"/>
    </row>
    <row r="1838" spans="22:22" x14ac:dyDescent="0.2">
      <c r="V1838" s="5"/>
    </row>
    <row r="1839" spans="22:22" x14ac:dyDescent="0.2">
      <c r="V1839" s="5"/>
    </row>
    <row r="1840" spans="22:22" x14ac:dyDescent="0.2">
      <c r="V1840" s="5"/>
    </row>
    <row r="1841" spans="22:22" x14ac:dyDescent="0.2">
      <c r="V1841" s="5"/>
    </row>
    <row r="1842" spans="22:22" x14ac:dyDescent="0.2">
      <c r="V1842" s="5"/>
    </row>
    <row r="1843" spans="22:22" x14ac:dyDescent="0.2">
      <c r="V1843" s="5"/>
    </row>
    <row r="1844" spans="22:22" x14ac:dyDescent="0.2">
      <c r="V1844" s="5"/>
    </row>
    <row r="1845" spans="22:22" x14ac:dyDescent="0.2">
      <c r="V1845" s="5"/>
    </row>
    <row r="1846" spans="22:22" x14ac:dyDescent="0.2">
      <c r="V1846" s="5"/>
    </row>
    <row r="1847" spans="22:22" x14ac:dyDescent="0.2">
      <c r="V1847" s="5"/>
    </row>
    <row r="1848" spans="22:22" x14ac:dyDescent="0.2">
      <c r="V1848" s="5"/>
    </row>
    <row r="1849" spans="22:22" x14ac:dyDescent="0.2">
      <c r="V1849" s="5"/>
    </row>
    <row r="1850" spans="22:22" x14ac:dyDescent="0.2">
      <c r="V1850" s="5"/>
    </row>
    <row r="1851" spans="22:22" x14ac:dyDescent="0.2">
      <c r="V1851" s="5"/>
    </row>
    <row r="1852" spans="22:22" x14ac:dyDescent="0.2">
      <c r="V1852" s="5"/>
    </row>
    <row r="1853" spans="22:22" x14ac:dyDescent="0.2">
      <c r="V1853" s="5"/>
    </row>
    <row r="1854" spans="22:22" x14ac:dyDescent="0.2">
      <c r="V1854" s="5"/>
    </row>
    <row r="1855" spans="22:22" x14ac:dyDescent="0.2">
      <c r="V1855" s="5"/>
    </row>
    <row r="1856" spans="22:22" x14ac:dyDescent="0.2">
      <c r="V1856" s="5"/>
    </row>
    <row r="1857" spans="22:22" x14ac:dyDescent="0.2">
      <c r="V1857" s="5"/>
    </row>
    <row r="1858" spans="22:22" x14ac:dyDescent="0.2">
      <c r="V1858" s="5"/>
    </row>
    <row r="1859" spans="22:22" x14ac:dyDescent="0.2">
      <c r="V1859" s="5"/>
    </row>
    <row r="1860" spans="22:22" x14ac:dyDescent="0.2">
      <c r="V1860" s="5"/>
    </row>
    <row r="1861" spans="22:22" x14ac:dyDescent="0.2">
      <c r="V1861" s="5"/>
    </row>
    <row r="1862" spans="22:22" x14ac:dyDescent="0.2">
      <c r="V1862" s="5"/>
    </row>
    <row r="1863" spans="22:22" x14ac:dyDescent="0.2">
      <c r="V1863" s="5"/>
    </row>
    <row r="1864" spans="22:22" x14ac:dyDescent="0.2">
      <c r="V1864" s="5"/>
    </row>
    <row r="1865" spans="22:22" x14ac:dyDescent="0.2">
      <c r="V1865" s="5"/>
    </row>
    <row r="1866" spans="22:22" x14ac:dyDescent="0.2">
      <c r="V1866" s="5"/>
    </row>
    <row r="1867" spans="22:22" x14ac:dyDescent="0.2">
      <c r="V1867" s="5"/>
    </row>
    <row r="1868" spans="22:22" x14ac:dyDescent="0.2">
      <c r="V1868" s="5"/>
    </row>
    <row r="1869" spans="22:22" x14ac:dyDescent="0.2">
      <c r="V1869" s="5"/>
    </row>
    <row r="1870" spans="22:22" x14ac:dyDescent="0.2">
      <c r="V1870" s="5"/>
    </row>
    <row r="1871" spans="22:22" x14ac:dyDescent="0.2">
      <c r="V1871" s="5"/>
    </row>
    <row r="1872" spans="22:22" x14ac:dyDescent="0.2">
      <c r="V1872" s="5"/>
    </row>
    <row r="1873" spans="22:22" x14ac:dyDescent="0.2">
      <c r="V1873" s="5"/>
    </row>
    <row r="1874" spans="22:22" x14ac:dyDescent="0.2">
      <c r="V1874" s="5"/>
    </row>
    <row r="1875" spans="22:22" x14ac:dyDescent="0.2">
      <c r="V1875" s="5"/>
    </row>
    <row r="1876" spans="22:22" x14ac:dyDescent="0.2">
      <c r="V1876" s="5"/>
    </row>
    <row r="1877" spans="22:22" x14ac:dyDescent="0.2">
      <c r="V1877" s="5"/>
    </row>
    <row r="1878" spans="22:22" x14ac:dyDescent="0.2">
      <c r="V1878" s="5"/>
    </row>
    <row r="1879" spans="22:22" x14ac:dyDescent="0.2">
      <c r="V1879" s="5"/>
    </row>
    <row r="1880" spans="22:22" x14ac:dyDescent="0.2">
      <c r="V1880" s="5"/>
    </row>
    <row r="1881" spans="22:22" x14ac:dyDescent="0.2">
      <c r="V1881" s="5"/>
    </row>
    <row r="1882" spans="22:22" x14ac:dyDescent="0.2">
      <c r="V1882" s="5"/>
    </row>
    <row r="1883" spans="22:22" x14ac:dyDescent="0.2">
      <c r="V1883" s="5"/>
    </row>
    <row r="1884" spans="22:22" x14ac:dyDescent="0.2">
      <c r="V1884" s="5"/>
    </row>
    <row r="1885" spans="22:22" x14ac:dyDescent="0.2">
      <c r="V1885" s="5"/>
    </row>
    <row r="1886" spans="22:22" x14ac:dyDescent="0.2">
      <c r="V1886" s="5"/>
    </row>
    <row r="1887" spans="22:22" x14ac:dyDescent="0.2">
      <c r="V1887" s="5"/>
    </row>
    <row r="1888" spans="22:22" x14ac:dyDescent="0.2">
      <c r="V1888" s="5"/>
    </row>
    <row r="1889" spans="22:22" x14ac:dyDescent="0.2">
      <c r="V1889" s="5"/>
    </row>
    <row r="1890" spans="22:22" x14ac:dyDescent="0.2">
      <c r="V1890" s="5"/>
    </row>
    <row r="1891" spans="22:22" x14ac:dyDescent="0.2">
      <c r="V1891" s="5"/>
    </row>
    <row r="1892" spans="22:22" x14ac:dyDescent="0.2">
      <c r="V1892" s="5"/>
    </row>
    <row r="1893" spans="22:22" x14ac:dyDescent="0.2">
      <c r="V1893" s="5"/>
    </row>
    <row r="1894" spans="22:22" x14ac:dyDescent="0.2">
      <c r="V1894" s="5"/>
    </row>
    <row r="1895" spans="22:22" x14ac:dyDescent="0.2">
      <c r="V1895" s="5"/>
    </row>
    <row r="1896" spans="22:22" x14ac:dyDescent="0.2">
      <c r="V1896" s="5"/>
    </row>
    <row r="1897" spans="22:22" x14ac:dyDescent="0.2">
      <c r="V1897" s="5"/>
    </row>
    <row r="1898" spans="22:22" x14ac:dyDescent="0.2">
      <c r="V1898" s="5"/>
    </row>
    <row r="1899" spans="22:22" x14ac:dyDescent="0.2">
      <c r="V1899" s="5"/>
    </row>
    <row r="1900" spans="22:22" x14ac:dyDescent="0.2">
      <c r="V1900" s="5"/>
    </row>
    <row r="1901" spans="22:22" x14ac:dyDescent="0.2">
      <c r="V1901" s="5"/>
    </row>
    <row r="1902" spans="22:22" x14ac:dyDescent="0.2">
      <c r="V1902" s="5"/>
    </row>
    <row r="1903" spans="22:22" x14ac:dyDescent="0.2">
      <c r="V1903" s="5"/>
    </row>
    <row r="1904" spans="22:22" x14ac:dyDescent="0.2">
      <c r="V1904" s="5"/>
    </row>
    <row r="1905" spans="22:22" x14ac:dyDescent="0.2">
      <c r="V1905" s="5"/>
    </row>
    <row r="1906" spans="22:22" x14ac:dyDescent="0.2">
      <c r="V1906" s="5"/>
    </row>
    <row r="1907" spans="22:22" x14ac:dyDescent="0.2">
      <c r="V1907" s="5"/>
    </row>
    <row r="1908" spans="22:22" x14ac:dyDescent="0.2">
      <c r="V1908" s="5"/>
    </row>
    <row r="1909" spans="22:22" x14ac:dyDescent="0.2">
      <c r="V1909" s="5"/>
    </row>
    <row r="1910" spans="22:22" x14ac:dyDescent="0.2">
      <c r="V1910" s="5"/>
    </row>
    <row r="1911" spans="22:22" x14ac:dyDescent="0.2">
      <c r="V1911" s="5"/>
    </row>
    <row r="1912" spans="22:22" x14ac:dyDescent="0.2">
      <c r="V1912" s="5"/>
    </row>
    <row r="1913" spans="22:22" x14ac:dyDescent="0.2">
      <c r="V1913" s="5"/>
    </row>
    <row r="1914" spans="22:22" x14ac:dyDescent="0.2">
      <c r="V1914" s="5"/>
    </row>
    <row r="1915" spans="22:22" x14ac:dyDescent="0.2">
      <c r="V1915" s="5"/>
    </row>
    <row r="1916" spans="22:22" x14ac:dyDescent="0.2">
      <c r="V1916" s="5"/>
    </row>
    <row r="1917" spans="22:22" x14ac:dyDescent="0.2">
      <c r="V1917" s="5"/>
    </row>
    <row r="1918" spans="22:22" x14ac:dyDescent="0.2">
      <c r="V1918" s="5"/>
    </row>
    <row r="1919" spans="22:22" x14ac:dyDescent="0.2">
      <c r="V1919" s="5"/>
    </row>
    <row r="1920" spans="22:22" x14ac:dyDescent="0.2">
      <c r="V1920" s="5"/>
    </row>
    <row r="1921" spans="22:22" x14ac:dyDescent="0.2">
      <c r="V1921" s="5"/>
    </row>
    <row r="1922" spans="22:22" x14ac:dyDescent="0.2">
      <c r="V1922" s="5"/>
    </row>
    <row r="1923" spans="22:22" x14ac:dyDescent="0.2">
      <c r="V1923" s="5"/>
    </row>
    <row r="1924" spans="22:22" x14ac:dyDescent="0.2">
      <c r="V1924" s="5"/>
    </row>
    <row r="1925" spans="22:22" x14ac:dyDescent="0.2">
      <c r="V1925" s="5"/>
    </row>
    <row r="1926" spans="22:22" x14ac:dyDescent="0.2">
      <c r="V1926" s="5"/>
    </row>
    <row r="1927" spans="22:22" x14ac:dyDescent="0.2">
      <c r="V1927" s="5"/>
    </row>
    <row r="1928" spans="22:22" x14ac:dyDescent="0.2">
      <c r="V1928" s="5"/>
    </row>
    <row r="1929" spans="22:22" x14ac:dyDescent="0.2">
      <c r="V1929" s="5"/>
    </row>
    <row r="1930" spans="22:22" x14ac:dyDescent="0.2">
      <c r="V1930" s="5"/>
    </row>
    <row r="1931" spans="22:22" x14ac:dyDescent="0.2">
      <c r="V1931" s="5"/>
    </row>
    <row r="1932" spans="22:22" x14ac:dyDescent="0.2">
      <c r="V1932" s="5"/>
    </row>
    <row r="1933" spans="22:22" x14ac:dyDescent="0.2">
      <c r="V1933" s="5"/>
    </row>
    <row r="1934" spans="22:22" x14ac:dyDescent="0.2">
      <c r="V1934" s="5"/>
    </row>
    <row r="1935" spans="22:22" x14ac:dyDescent="0.2">
      <c r="V1935" s="5"/>
    </row>
    <row r="1936" spans="22:22" x14ac:dyDescent="0.2">
      <c r="V1936" s="5"/>
    </row>
    <row r="1937" spans="22:22" x14ac:dyDescent="0.2">
      <c r="V1937" s="5"/>
    </row>
    <row r="1938" spans="22:22" x14ac:dyDescent="0.2">
      <c r="V1938" s="5"/>
    </row>
    <row r="1939" spans="22:22" x14ac:dyDescent="0.2">
      <c r="V1939" s="5"/>
    </row>
    <row r="1940" spans="22:22" x14ac:dyDescent="0.2">
      <c r="V1940" s="5"/>
    </row>
    <row r="1941" spans="22:22" x14ac:dyDescent="0.2">
      <c r="V1941" s="5"/>
    </row>
    <row r="1942" spans="22:22" x14ac:dyDescent="0.2">
      <c r="V1942" s="5"/>
    </row>
    <row r="1943" spans="22:22" x14ac:dyDescent="0.2">
      <c r="V1943" s="5"/>
    </row>
    <row r="1944" spans="22:22" x14ac:dyDescent="0.2">
      <c r="V1944" s="5"/>
    </row>
    <row r="1945" spans="22:22" x14ac:dyDescent="0.2">
      <c r="V1945" s="5"/>
    </row>
    <row r="1946" spans="22:22" x14ac:dyDescent="0.2">
      <c r="V1946" s="5"/>
    </row>
    <row r="1947" spans="22:22" x14ac:dyDescent="0.2">
      <c r="V1947" s="5"/>
    </row>
    <row r="1948" spans="22:22" x14ac:dyDescent="0.2">
      <c r="V1948" s="5"/>
    </row>
    <row r="1949" spans="22:22" x14ac:dyDescent="0.2">
      <c r="V1949" s="5"/>
    </row>
    <row r="1950" spans="22:22" x14ac:dyDescent="0.2">
      <c r="V1950" s="5"/>
    </row>
    <row r="1951" spans="22:22" x14ac:dyDescent="0.2">
      <c r="V1951" s="5"/>
    </row>
    <row r="1952" spans="22:22" x14ac:dyDescent="0.2">
      <c r="V1952" s="5"/>
    </row>
    <row r="1953" spans="22:22" x14ac:dyDescent="0.2">
      <c r="V1953" s="5"/>
    </row>
    <row r="1954" spans="22:22" x14ac:dyDescent="0.2">
      <c r="V1954" s="5"/>
    </row>
    <row r="1955" spans="22:22" x14ac:dyDescent="0.2">
      <c r="V1955" s="5"/>
    </row>
    <row r="1956" spans="22:22" x14ac:dyDescent="0.2">
      <c r="V1956" s="5"/>
    </row>
    <row r="1957" spans="22:22" x14ac:dyDescent="0.2">
      <c r="V1957" s="5"/>
    </row>
    <row r="1958" spans="22:22" x14ac:dyDescent="0.2">
      <c r="V1958" s="5"/>
    </row>
    <row r="1959" spans="22:22" x14ac:dyDescent="0.2">
      <c r="V1959" s="5"/>
    </row>
    <row r="1960" spans="22:22" x14ac:dyDescent="0.2">
      <c r="V1960" s="5"/>
    </row>
    <row r="1961" spans="22:22" x14ac:dyDescent="0.2">
      <c r="V1961" s="5"/>
    </row>
    <row r="1962" spans="22:22" x14ac:dyDescent="0.2">
      <c r="V1962" s="5"/>
    </row>
    <row r="1963" spans="22:22" x14ac:dyDescent="0.2">
      <c r="V1963" s="5"/>
    </row>
    <row r="1964" spans="22:22" x14ac:dyDescent="0.2">
      <c r="V1964" s="5"/>
    </row>
    <row r="1965" spans="22:22" x14ac:dyDescent="0.2">
      <c r="V1965" s="5"/>
    </row>
    <row r="1966" spans="22:22" x14ac:dyDescent="0.2">
      <c r="V1966" s="5"/>
    </row>
    <row r="1967" spans="22:22" x14ac:dyDescent="0.2">
      <c r="V1967" s="5"/>
    </row>
    <row r="1968" spans="22:22" x14ac:dyDescent="0.2">
      <c r="V1968" s="5"/>
    </row>
    <row r="1969" spans="22:22" x14ac:dyDescent="0.2">
      <c r="V1969" s="5"/>
    </row>
    <row r="1970" spans="22:22" x14ac:dyDescent="0.2">
      <c r="V1970" s="5"/>
    </row>
    <row r="1971" spans="22:22" x14ac:dyDescent="0.2">
      <c r="V1971" s="5"/>
    </row>
    <row r="1972" spans="22:22" x14ac:dyDescent="0.2">
      <c r="V1972" s="5"/>
    </row>
    <row r="1973" spans="22:22" x14ac:dyDescent="0.2">
      <c r="V1973" s="5"/>
    </row>
    <row r="1974" spans="22:22" x14ac:dyDescent="0.2">
      <c r="V1974" s="5"/>
    </row>
    <row r="1975" spans="22:22" x14ac:dyDescent="0.2">
      <c r="V1975" s="5"/>
    </row>
    <row r="1976" spans="22:22" x14ac:dyDescent="0.2">
      <c r="V1976" s="5"/>
    </row>
    <row r="1977" spans="22:22" x14ac:dyDescent="0.2">
      <c r="V1977" s="5"/>
    </row>
    <row r="1978" spans="22:22" x14ac:dyDescent="0.2">
      <c r="V1978" s="5"/>
    </row>
    <row r="1979" spans="22:22" x14ac:dyDescent="0.2">
      <c r="V1979" s="5"/>
    </row>
    <row r="1980" spans="22:22" x14ac:dyDescent="0.2">
      <c r="V1980" s="5"/>
    </row>
    <row r="1981" spans="22:22" x14ac:dyDescent="0.2">
      <c r="V1981" s="5"/>
    </row>
    <row r="1982" spans="22:22" x14ac:dyDescent="0.2">
      <c r="V1982" s="5"/>
    </row>
    <row r="1983" spans="22:22" x14ac:dyDescent="0.2">
      <c r="V1983" s="5"/>
    </row>
    <row r="1984" spans="22:22" x14ac:dyDescent="0.2">
      <c r="V1984" s="5"/>
    </row>
    <row r="1985" spans="22:22" x14ac:dyDescent="0.2">
      <c r="V1985" s="5"/>
    </row>
    <row r="1986" spans="22:22" x14ac:dyDescent="0.2">
      <c r="V1986" s="5"/>
    </row>
    <row r="1987" spans="22:22" x14ac:dyDescent="0.2">
      <c r="V1987" s="5"/>
    </row>
    <row r="1988" spans="22:22" x14ac:dyDescent="0.2">
      <c r="V1988" s="5"/>
    </row>
    <row r="1989" spans="22:22" x14ac:dyDescent="0.2">
      <c r="V1989" s="5"/>
    </row>
    <row r="1990" spans="22:22" x14ac:dyDescent="0.2">
      <c r="V1990" s="5"/>
    </row>
    <row r="1991" spans="22:22" x14ac:dyDescent="0.2">
      <c r="V1991" s="5"/>
    </row>
    <row r="1992" spans="22:22" x14ac:dyDescent="0.2">
      <c r="V1992" s="5"/>
    </row>
    <row r="1993" spans="22:22" x14ac:dyDescent="0.2">
      <c r="V1993" s="5"/>
    </row>
    <row r="1994" spans="22:22" x14ac:dyDescent="0.2">
      <c r="V1994" s="5"/>
    </row>
    <row r="1995" spans="22:22" x14ac:dyDescent="0.2">
      <c r="V1995" s="5"/>
    </row>
    <row r="1996" spans="22:22" x14ac:dyDescent="0.2">
      <c r="V1996" s="5"/>
    </row>
    <row r="1997" spans="22:22" x14ac:dyDescent="0.2">
      <c r="V1997" s="5"/>
    </row>
    <row r="1998" spans="22:22" x14ac:dyDescent="0.2">
      <c r="V1998" s="5"/>
    </row>
    <row r="1999" spans="22:22" x14ac:dyDescent="0.2">
      <c r="V1999" s="5"/>
    </row>
    <row r="2000" spans="22:22" x14ac:dyDescent="0.2">
      <c r="V2000" s="5"/>
    </row>
    <row r="2001" spans="22:22" x14ac:dyDescent="0.2">
      <c r="V2001" s="5"/>
    </row>
    <row r="2002" spans="22:22" x14ac:dyDescent="0.2">
      <c r="V2002" s="5"/>
    </row>
    <row r="2003" spans="22:22" x14ac:dyDescent="0.2">
      <c r="V2003" s="5"/>
    </row>
    <row r="2004" spans="22:22" x14ac:dyDescent="0.2">
      <c r="V2004" s="5"/>
    </row>
    <row r="2005" spans="22:22" x14ac:dyDescent="0.2">
      <c r="V2005" s="5"/>
    </row>
    <row r="2006" spans="22:22" x14ac:dyDescent="0.2">
      <c r="V2006" s="5"/>
    </row>
    <row r="2007" spans="22:22" x14ac:dyDescent="0.2">
      <c r="V2007" s="5"/>
    </row>
    <row r="2008" spans="22:22" x14ac:dyDescent="0.2">
      <c r="V2008" s="5"/>
    </row>
    <row r="2009" spans="22:22" x14ac:dyDescent="0.2">
      <c r="V2009" s="5"/>
    </row>
    <row r="2010" spans="22:22" x14ac:dyDescent="0.2">
      <c r="V2010" s="5"/>
    </row>
    <row r="2011" spans="22:22" x14ac:dyDescent="0.2">
      <c r="V2011" s="5"/>
    </row>
    <row r="2012" spans="22:22" x14ac:dyDescent="0.2">
      <c r="V2012" s="5"/>
    </row>
    <row r="2013" spans="22:22" x14ac:dyDescent="0.2">
      <c r="V2013" s="5"/>
    </row>
    <row r="2014" spans="22:22" x14ac:dyDescent="0.2">
      <c r="V2014" s="5"/>
    </row>
    <row r="2015" spans="22:22" x14ac:dyDescent="0.2">
      <c r="V2015" s="5"/>
    </row>
    <row r="2016" spans="22:22" x14ac:dyDescent="0.2">
      <c r="V2016" s="5"/>
    </row>
    <row r="2017" spans="22:22" x14ac:dyDescent="0.2">
      <c r="V2017" s="5"/>
    </row>
    <row r="2018" spans="22:22" x14ac:dyDescent="0.2">
      <c r="V2018" s="5"/>
    </row>
    <row r="2019" spans="22:22" x14ac:dyDescent="0.2">
      <c r="V2019" s="5"/>
    </row>
    <row r="2020" spans="22:22" x14ac:dyDescent="0.2">
      <c r="V2020" s="5"/>
    </row>
    <row r="2021" spans="22:22" x14ac:dyDescent="0.2">
      <c r="V2021" s="5"/>
    </row>
    <row r="2022" spans="22:22" x14ac:dyDescent="0.2">
      <c r="V2022" s="5"/>
    </row>
    <row r="2023" spans="22:22" x14ac:dyDescent="0.2">
      <c r="V2023" s="5"/>
    </row>
    <row r="2024" spans="22:22" x14ac:dyDescent="0.2">
      <c r="V2024" s="5"/>
    </row>
    <row r="2025" spans="22:22" x14ac:dyDescent="0.2">
      <c r="V2025" s="5"/>
    </row>
    <row r="2026" spans="22:22" x14ac:dyDescent="0.2">
      <c r="V2026" s="5"/>
    </row>
    <row r="2027" spans="22:22" x14ac:dyDescent="0.2">
      <c r="V2027" s="5"/>
    </row>
    <row r="2028" spans="22:22" x14ac:dyDescent="0.2">
      <c r="V2028" s="5"/>
    </row>
    <row r="2029" spans="22:22" x14ac:dyDescent="0.2">
      <c r="V2029" s="5"/>
    </row>
    <row r="2030" spans="22:22" x14ac:dyDescent="0.2">
      <c r="V2030" s="5"/>
    </row>
    <row r="2031" spans="22:22" x14ac:dyDescent="0.2">
      <c r="V2031" s="5"/>
    </row>
    <row r="2032" spans="22:22" x14ac:dyDescent="0.2">
      <c r="V2032" s="5"/>
    </row>
    <row r="2033" spans="22:22" x14ac:dyDescent="0.2">
      <c r="V2033" s="5"/>
    </row>
    <row r="2034" spans="22:22" x14ac:dyDescent="0.2">
      <c r="V2034" s="5"/>
    </row>
    <row r="2035" spans="22:22" x14ac:dyDescent="0.2">
      <c r="V2035" s="5"/>
    </row>
    <row r="2036" spans="22:22" x14ac:dyDescent="0.2">
      <c r="V2036" s="5"/>
    </row>
    <row r="2037" spans="22:22" x14ac:dyDescent="0.2">
      <c r="V2037" s="5"/>
    </row>
    <row r="2038" spans="22:22" x14ac:dyDescent="0.2">
      <c r="V2038" s="5"/>
    </row>
    <row r="2039" spans="22:22" x14ac:dyDescent="0.2">
      <c r="V2039" s="5"/>
    </row>
    <row r="2040" spans="22:22" x14ac:dyDescent="0.2">
      <c r="V2040" s="5"/>
    </row>
    <row r="2041" spans="22:22" x14ac:dyDescent="0.2">
      <c r="V2041" s="5"/>
    </row>
    <row r="2042" spans="22:22" x14ac:dyDescent="0.2">
      <c r="V2042" s="5"/>
    </row>
    <row r="2043" spans="22:22" x14ac:dyDescent="0.2">
      <c r="V2043" s="5"/>
    </row>
    <row r="2044" spans="22:22" x14ac:dyDescent="0.2">
      <c r="V2044" s="5"/>
    </row>
    <row r="2045" spans="22:22" x14ac:dyDescent="0.2">
      <c r="V2045" s="5"/>
    </row>
    <row r="2046" spans="22:22" x14ac:dyDescent="0.2">
      <c r="V2046" s="5"/>
    </row>
    <row r="2047" spans="22:22" x14ac:dyDescent="0.2">
      <c r="V2047" s="5"/>
    </row>
    <row r="2048" spans="22:22" x14ac:dyDescent="0.2">
      <c r="V2048" s="5"/>
    </row>
    <row r="2049" spans="22:22" x14ac:dyDescent="0.2">
      <c r="V2049" s="5"/>
    </row>
    <row r="2050" spans="22:22" x14ac:dyDescent="0.2">
      <c r="V2050" s="5"/>
    </row>
    <row r="2051" spans="22:22" x14ac:dyDescent="0.2">
      <c r="V2051" s="5"/>
    </row>
    <row r="2052" spans="22:22" x14ac:dyDescent="0.2">
      <c r="V2052" s="5"/>
    </row>
    <row r="2053" spans="22:22" x14ac:dyDescent="0.2">
      <c r="V2053" s="5"/>
    </row>
    <row r="2054" spans="22:22" x14ac:dyDescent="0.2">
      <c r="V2054" s="5"/>
    </row>
    <row r="2055" spans="22:22" x14ac:dyDescent="0.2">
      <c r="V2055" s="5"/>
    </row>
    <row r="2056" spans="22:22" x14ac:dyDescent="0.2">
      <c r="V2056" s="5"/>
    </row>
    <row r="2057" spans="22:22" x14ac:dyDescent="0.2">
      <c r="V2057" s="5"/>
    </row>
    <row r="2058" spans="22:22" x14ac:dyDescent="0.2">
      <c r="V2058" s="5"/>
    </row>
    <row r="2059" spans="22:22" x14ac:dyDescent="0.2">
      <c r="V2059" s="5"/>
    </row>
    <row r="2060" spans="22:22" x14ac:dyDescent="0.2">
      <c r="V2060" s="5"/>
    </row>
    <row r="2061" spans="22:22" x14ac:dyDescent="0.2">
      <c r="V2061" s="5"/>
    </row>
    <row r="2062" spans="22:22" x14ac:dyDescent="0.2">
      <c r="V2062" s="5"/>
    </row>
    <row r="2063" spans="22:22" x14ac:dyDescent="0.2">
      <c r="V2063" s="5"/>
    </row>
    <row r="2064" spans="22:22" x14ac:dyDescent="0.2">
      <c r="V2064" s="5"/>
    </row>
    <row r="2065" spans="22:22" x14ac:dyDescent="0.2">
      <c r="V2065" s="5"/>
    </row>
    <row r="2066" spans="22:22" x14ac:dyDescent="0.2">
      <c r="V2066" s="5"/>
    </row>
    <row r="2067" spans="22:22" x14ac:dyDescent="0.2">
      <c r="V2067" s="5"/>
    </row>
    <row r="2068" spans="22:22" x14ac:dyDescent="0.2">
      <c r="V2068" s="5"/>
    </row>
    <row r="2069" spans="22:22" x14ac:dyDescent="0.2">
      <c r="V2069" s="5"/>
    </row>
    <row r="2070" spans="22:22" x14ac:dyDescent="0.2">
      <c r="V2070" s="5"/>
    </row>
    <row r="2071" spans="22:22" x14ac:dyDescent="0.2">
      <c r="V2071" s="5"/>
    </row>
    <row r="2072" spans="22:22" x14ac:dyDescent="0.2">
      <c r="V2072" s="5"/>
    </row>
    <row r="2073" spans="22:22" x14ac:dyDescent="0.2">
      <c r="V2073" s="5"/>
    </row>
    <row r="2074" spans="22:22" x14ac:dyDescent="0.2">
      <c r="V2074" s="5"/>
    </row>
    <row r="2075" spans="22:22" x14ac:dyDescent="0.2">
      <c r="V2075" s="5"/>
    </row>
    <row r="2076" spans="22:22" x14ac:dyDescent="0.2">
      <c r="V2076" s="5"/>
    </row>
    <row r="2077" spans="22:22" x14ac:dyDescent="0.2">
      <c r="V2077" s="5"/>
    </row>
    <row r="2078" spans="22:22" x14ac:dyDescent="0.2">
      <c r="V2078" s="5"/>
    </row>
    <row r="2079" spans="22:22" x14ac:dyDescent="0.2">
      <c r="V2079" s="5"/>
    </row>
    <row r="2080" spans="22:22" x14ac:dyDescent="0.2">
      <c r="V2080" s="5"/>
    </row>
    <row r="2081" spans="22:22" x14ac:dyDescent="0.2">
      <c r="V2081" s="5"/>
    </row>
    <row r="2082" spans="22:22" x14ac:dyDescent="0.2">
      <c r="V2082" s="5"/>
    </row>
    <row r="2083" spans="22:22" x14ac:dyDescent="0.2">
      <c r="V2083" s="5"/>
    </row>
    <row r="2084" spans="22:22" x14ac:dyDescent="0.2">
      <c r="V2084" s="5"/>
    </row>
    <row r="2085" spans="22:22" x14ac:dyDescent="0.2">
      <c r="V2085" s="5"/>
    </row>
    <row r="2086" spans="22:22" x14ac:dyDescent="0.2">
      <c r="V2086" s="5"/>
    </row>
    <row r="2087" spans="22:22" x14ac:dyDescent="0.2">
      <c r="V2087" s="5"/>
    </row>
    <row r="2088" spans="22:22" x14ac:dyDescent="0.2">
      <c r="V2088" s="5"/>
    </row>
    <row r="2089" spans="22:22" x14ac:dyDescent="0.2">
      <c r="V2089" s="5"/>
    </row>
    <row r="2090" spans="22:22" x14ac:dyDescent="0.2">
      <c r="V2090" s="5"/>
    </row>
    <row r="2091" spans="22:22" x14ac:dyDescent="0.2">
      <c r="V2091" s="5"/>
    </row>
    <row r="2092" spans="22:22" x14ac:dyDescent="0.2">
      <c r="V2092" s="5"/>
    </row>
    <row r="2093" spans="22:22" x14ac:dyDescent="0.2">
      <c r="V2093" s="5"/>
    </row>
    <row r="2094" spans="22:22" x14ac:dyDescent="0.2">
      <c r="V2094" s="5"/>
    </row>
    <row r="2095" spans="22:22" x14ac:dyDescent="0.2">
      <c r="V2095" s="5"/>
    </row>
    <row r="2096" spans="22:22" x14ac:dyDescent="0.2">
      <c r="V2096" s="5"/>
    </row>
    <row r="2097" spans="22:22" x14ac:dyDescent="0.2">
      <c r="V2097" s="5"/>
    </row>
    <row r="2098" spans="22:22" x14ac:dyDescent="0.2">
      <c r="V2098" s="5"/>
    </row>
    <row r="2099" spans="22:22" x14ac:dyDescent="0.2">
      <c r="V2099" s="5"/>
    </row>
    <row r="2100" spans="22:22" x14ac:dyDescent="0.2">
      <c r="V2100" s="5"/>
    </row>
    <row r="2101" spans="22:22" x14ac:dyDescent="0.2">
      <c r="V2101" s="5"/>
    </row>
    <row r="2102" spans="22:22" x14ac:dyDescent="0.2">
      <c r="V2102" s="5"/>
    </row>
    <row r="2103" spans="22:22" x14ac:dyDescent="0.2">
      <c r="V2103" s="5"/>
    </row>
    <row r="2104" spans="22:22" x14ac:dyDescent="0.2">
      <c r="V2104" s="5"/>
    </row>
    <row r="2105" spans="22:22" x14ac:dyDescent="0.2">
      <c r="V2105" s="5"/>
    </row>
    <row r="2106" spans="22:22" x14ac:dyDescent="0.2">
      <c r="V2106" s="5"/>
    </row>
    <row r="2107" spans="22:22" x14ac:dyDescent="0.2">
      <c r="V2107" s="5"/>
    </row>
    <row r="2108" spans="22:22" x14ac:dyDescent="0.2">
      <c r="V2108" s="5"/>
    </row>
    <row r="2109" spans="22:22" x14ac:dyDescent="0.2">
      <c r="V2109" s="5"/>
    </row>
    <row r="2110" spans="22:22" x14ac:dyDescent="0.2">
      <c r="V2110" s="5"/>
    </row>
    <row r="2111" spans="22:22" x14ac:dyDescent="0.2">
      <c r="V2111" s="5"/>
    </row>
    <row r="2112" spans="22:22" x14ac:dyDescent="0.2">
      <c r="V2112" s="5"/>
    </row>
    <row r="2113" spans="22:22" x14ac:dyDescent="0.2">
      <c r="V2113" s="5"/>
    </row>
    <row r="2114" spans="22:22" x14ac:dyDescent="0.2">
      <c r="V2114" s="5"/>
    </row>
    <row r="2115" spans="22:22" x14ac:dyDescent="0.2">
      <c r="V2115" s="5"/>
    </row>
    <row r="2116" spans="22:22" x14ac:dyDescent="0.2">
      <c r="V2116" s="5"/>
    </row>
    <row r="2117" spans="22:22" x14ac:dyDescent="0.2">
      <c r="V2117" s="5"/>
    </row>
    <row r="2118" spans="22:22" x14ac:dyDescent="0.2">
      <c r="V2118" s="5"/>
    </row>
    <row r="2119" spans="22:22" x14ac:dyDescent="0.2">
      <c r="V2119" s="5"/>
    </row>
    <row r="2120" spans="22:22" x14ac:dyDescent="0.2">
      <c r="V2120" s="5"/>
    </row>
    <row r="2121" spans="22:22" x14ac:dyDescent="0.2">
      <c r="V2121" s="5"/>
    </row>
    <row r="2122" spans="22:22" x14ac:dyDescent="0.2">
      <c r="V2122" s="5"/>
    </row>
    <row r="2123" spans="22:22" x14ac:dyDescent="0.2">
      <c r="V2123" s="5"/>
    </row>
    <row r="2124" spans="22:22" x14ac:dyDescent="0.2">
      <c r="V2124" s="5"/>
    </row>
    <row r="2125" spans="22:22" x14ac:dyDescent="0.2">
      <c r="V2125" s="5"/>
    </row>
    <row r="2126" spans="22:22" x14ac:dyDescent="0.2">
      <c r="V2126" s="5"/>
    </row>
    <row r="2127" spans="22:22" x14ac:dyDescent="0.2">
      <c r="V2127" s="5"/>
    </row>
    <row r="2128" spans="22:22" x14ac:dyDescent="0.2">
      <c r="V2128" s="5"/>
    </row>
    <row r="2129" spans="22:22" x14ac:dyDescent="0.2">
      <c r="V2129" s="5"/>
    </row>
    <row r="2130" spans="22:22" x14ac:dyDescent="0.2">
      <c r="V2130" s="5"/>
    </row>
    <row r="2131" spans="22:22" x14ac:dyDescent="0.2">
      <c r="V2131" s="5"/>
    </row>
    <row r="2132" spans="22:22" x14ac:dyDescent="0.2">
      <c r="V2132" s="5"/>
    </row>
    <row r="2133" spans="22:22" x14ac:dyDescent="0.2">
      <c r="V2133" s="5"/>
    </row>
    <row r="2134" spans="22:22" x14ac:dyDescent="0.2">
      <c r="V2134" s="5"/>
    </row>
    <row r="2135" spans="22:22" x14ac:dyDescent="0.2">
      <c r="V2135" s="5"/>
    </row>
    <row r="2136" spans="22:22" x14ac:dyDescent="0.2">
      <c r="V2136" s="5"/>
    </row>
    <row r="2137" spans="22:22" x14ac:dyDescent="0.2">
      <c r="V2137" s="5"/>
    </row>
    <row r="2138" spans="22:22" x14ac:dyDescent="0.2">
      <c r="V2138" s="5"/>
    </row>
    <row r="2139" spans="22:22" x14ac:dyDescent="0.2">
      <c r="V2139" s="5"/>
    </row>
    <row r="2140" spans="22:22" x14ac:dyDescent="0.2">
      <c r="V2140" s="5"/>
    </row>
    <row r="2141" spans="22:22" x14ac:dyDescent="0.2">
      <c r="V2141" s="5"/>
    </row>
    <row r="2142" spans="22:22" x14ac:dyDescent="0.2">
      <c r="V2142" s="5"/>
    </row>
    <row r="2143" spans="22:22" x14ac:dyDescent="0.2">
      <c r="V2143" s="5"/>
    </row>
    <row r="2144" spans="22:22" x14ac:dyDescent="0.2">
      <c r="V2144" s="5"/>
    </row>
    <row r="2145" spans="22:22" x14ac:dyDescent="0.2">
      <c r="V2145" s="5"/>
    </row>
    <row r="2146" spans="22:22" x14ac:dyDescent="0.2">
      <c r="V2146" s="5"/>
    </row>
    <row r="2147" spans="22:22" x14ac:dyDescent="0.2">
      <c r="V2147" s="5"/>
    </row>
    <row r="2148" spans="22:22" x14ac:dyDescent="0.2">
      <c r="V2148" s="5"/>
    </row>
    <row r="2149" spans="22:22" x14ac:dyDescent="0.2">
      <c r="V2149" s="5"/>
    </row>
    <row r="2150" spans="22:22" x14ac:dyDescent="0.2">
      <c r="V2150" s="5"/>
    </row>
    <row r="2151" spans="22:22" x14ac:dyDescent="0.2">
      <c r="V2151" s="5"/>
    </row>
    <row r="2152" spans="22:22" x14ac:dyDescent="0.2">
      <c r="V2152" s="5"/>
    </row>
    <row r="2153" spans="22:22" x14ac:dyDescent="0.2">
      <c r="V2153" s="5"/>
    </row>
    <row r="2154" spans="22:22" x14ac:dyDescent="0.2">
      <c r="V2154" s="5"/>
    </row>
    <row r="2155" spans="22:22" x14ac:dyDescent="0.2">
      <c r="V2155" s="5"/>
    </row>
    <row r="2156" spans="22:22" x14ac:dyDescent="0.2">
      <c r="V2156" s="5"/>
    </row>
    <row r="2157" spans="22:22" x14ac:dyDescent="0.2">
      <c r="V2157" s="5"/>
    </row>
    <row r="2158" spans="22:22" x14ac:dyDescent="0.2">
      <c r="V2158" s="5"/>
    </row>
    <row r="2159" spans="22:22" x14ac:dyDescent="0.2">
      <c r="V2159" s="5"/>
    </row>
    <row r="2160" spans="22:22" x14ac:dyDescent="0.2">
      <c r="V2160" s="5"/>
    </row>
    <row r="2161" spans="22:22" x14ac:dyDescent="0.2">
      <c r="V2161" s="5"/>
    </row>
    <row r="2162" spans="22:22" x14ac:dyDescent="0.2">
      <c r="V2162" s="5"/>
    </row>
    <row r="2163" spans="22:22" x14ac:dyDescent="0.2">
      <c r="V2163" s="5"/>
    </row>
    <row r="2164" spans="22:22" x14ac:dyDescent="0.2">
      <c r="V2164" s="5"/>
    </row>
    <row r="2165" spans="22:22" x14ac:dyDescent="0.2">
      <c r="V2165" s="5"/>
    </row>
    <row r="2166" spans="22:22" x14ac:dyDescent="0.2">
      <c r="V2166" s="5"/>
    </row>
    <row r="2167" spans="22:22" x14ac:dyDescent="0.2">
      <c r="V2167" s="5"/>
    </row>
    <row r="2168" spans="22:22" x14ac:dyDescent="0.2">
      <c r="V2168" s="5"/>
    </row>
    <row r="2169" spans="22:22" x14ac:dyDescent="0.2">
      <c r="V2169" s="5"/>
    </row>
    <row r="2170" spans="22:22" x14ac:dyDescent="0.2">
      <c r="V2170" s="5"/>
    </row>
    <row r="2171" spans="22:22" x14ac:dyDescent="0.2">
      <c r="V2171" s="5"/>
    </row>
    <row r="2172" spans="22:22" x14ac:dyDescent="0.2">
      <c r="V2172" s="5"/>
    </row>
    <row r="2173" spans="22:22" x14ac:dyDescent="0.2">
      <c r="V2173" s="5"/>
    </row>
    <row r="2174" spans="22:22" x14ac:dyDescent="0.2">
      <c r="V2174" s="5"/>
    </row>
    <row r="2175" spans="22:22" x14ac:dyDescent="0.2">
      <c r="V2175" s="5"/>
    </row>
    <row r="2176" spans="22:22" x14ac:dyDescent="0.2">
      <c r="V2176" s="5"/>
    </row>
    <row r="2177" spans="22:22" x14ac:dyDescent="0.2">
      <c r="V2177" s="5"/>
    </row>
    <row r="2178" spans="22:22" x14ac:dyDescent="0.2">
      <c r="V2178" s="5"/>
    </row>
    <row r="2179" spans="22:22" x14ac:dyDescent="0.2">
      <c r="V2179" s="5"/>
    </row>
    <row r="2180" spans="22:22" x14ac:dyDescent="0.2">
      <c r="V2180" s="5"/>
    </row>
    <row r="2181" spans="22:22" x14ac:dyDescent="0.2">
      <c r="V2181" s="5"/>
    </row>
    <row r="2182" spans="22:22" x14ac:dyDescent="0.2">
      <c r="V2182" s="5"/>
    </row>
    <row r="2183" spans="22:22" x14ac:dyDescent="0.2">
      <c r="V2183" s="5"/>
    </row>
    <row r="2184" spans="22:22" x14ac:dyDescent="0.2">
      <c r="V2184" s="5"/>
    </row>
    <row r="2185" spans="22:22" x14ac:dyDescent="0.2">
      <c r="V2185" s="5"/>
    </row>
    <row r="2186" spans="22:22" x14ac:dyDescent="0.2">
      <c r="V2186" s="5"/>
    </row>
    <row r="2187" spans="22:22" x14ac:dyDescent="0.2">
      <c r="V2187" s="5"/>
    </row>
    <row r="2188" spans="22:22" x14ac:dyDescent="0.2">
      <c r="V2188" s="5"/>
    </row>
    <row r="2189" spans="22:22" x14ac:dyDescent="0.2">
      <c r="V2189" s="5"/>
    </row>
    <row r="2190" spans="22:22" x14ac:dyDescent="0.2">
      <c r="V2190" s="5"/>
    </row>
    <row r="2191" spans="22:22" x14ac:dyDescent="0.2">
      <c r="V2191" s="5"/>
    </row>
    <row r="2192" spans="22:22" x14ac:dyDescent="0.2">
      <c r="V2192" s="5"/>
    </row>
    <row r="2193" spans="22:22" x14ac:dyDescent="0.2">
      <c r="V2193" s="5"/>
    </row>
    <row r="2194" spans="22:22" x14ac:dyDescent="0.2">
      <c r="V2194" s="5"/>
    </row>
    <row r="2195" spans="22:22" x14ac:dyDescent="0.2">
      <c r="V2195" s="5"/>
    </row>
    <row r="2196" spans="22:22" x14ac:dyDescent="0.2">
      <c r="V2196" s="5"/>
    </row>
    <row r="2197" spans="22:22" x14ac:dyDescent="0.2">
      <c r="V2197" s="5"/>
    </row>
    <row r="2198" spans="22:22" x14ac:dyDescent="0.2">
      <c r="V2198" s="5"/>
    </row>
    <row r="2199" spans="22:22" x14ac:dyDescent="0.2">
      <c r="V2199" s="5"/>
    </row>
    <row r="2200" spans="22:22" x14ac:dyDescent="0.2">
      <c r="V2200" s="5"/>
    </row>
    <row r="2201" spans="22:22" x14ac:dyDescent="0.2">
      <c r="V2201" s="5"/>
    </row>
    <row r="2202" spans="22:22" x14ac:dyDescent="0.2">
      <c r="V2202" s="5"/>
    </row>
    <row r="2203" spans="22:22" x14ac:dyDescent="0.2">
      <c r="V2203" s="5"/>
    </row>
    <row r="2204" spans="22:22" x14ac:dyDescent="0.2">
      <c r="V2204" s="5"/>
    </row>
    <row r="2205" spans="22:22" x14ac:dyDescent="0.2">
      <c r="V2205" s="5"/>
    </row>
    <row r="2206" spans="22:22" x14ac:dyDescent="0.2">
      <c r="V2206" s="5"/>
    </row>
    <row r="2207" spans="22:22" x14ac:dyDescent="0.2">
      <c r="V2207" s="5"/>
    </row>
    <row r="2208" spans="22:22" x14ac:dyDescent="0.2">
      <c r="V2208" s="5"/>
    </row>
    <row r="2209" spans="22:22" x14ac:dyDescent="0.2">
      <c r="V2209" s="5"/>
    </row>
    <row r="2210" spans="22:22" x14ac:dyDescent="0.2">
      <c r="V2210" s="5"/>
    </row>
    <row r="2211" spans="22:22" x14ac:dyDescent="0.2">
      <c r="V2211" s="5"/>
    </row>
    <row r="2212" spans="22:22" x14ac:dyDescent="0.2">
      <c r="V2212" s="5"/>
    </row>
    <row r="2213" spans="22:22" x14ac:dyDescent="0.2">
      <c r="V2213" s="5"/>
    </row>
    <row r="2214" spans="22:22" x14ac:dyDescent="0.2">
      <c r="V2214" s="5"/>
    </row>
    <row r="2215" spans="22:22" x14ac:dyDescent="0.2">
      <c r="V2215" s="5"/>
    </row>
    <row r="2216" spans="22:22" x14ac:dyDescent="0.2">
      <c r="V2216" s="5"/>
    </row>
    <row r="2217" spans="22:22" x14ac:dyDescent="0.2">
      <c r="V2217" s="5"/>
    </row>
    <row r="2218" spans="22:22" x14ac:dyDescent="0.2">
      <c r="V2218" s="5"/>
    </row>
    <row r="2219" spans="22:22" x14ac:dyDescent="0.2">
      <c r="V2219" s="5"/>
    </row>
    <row r="2220" spans="22:22" x14ac:dyDescent="0.2">
      <c r="V2220" s="5"/>
    </row>
    <row r="2221" spans="22:22" x14ac:dyDescent="0.2">
      <c r="V2221" s="5"/>
    </row>
    <row r="2222" spans="22:22" x14ac:dyDescent="0.2">
      <c r="V2222" s="5"/>
    </row>
    <row r="2223" spans="22:22" x14ac:dyDescent="0.2">
      <c r="V2223" s="5"/>
    </row>
    <row r="2224" spans="22:22" x14ac:dyDescent="0.2">
      <c r="V2224" s="5"/>
    </row>
    <row r="2225" spans="22:22" x14ac:dyDescent="0.2">
      <c r="V2225" s="5"/>
    </row>
    <row r="2226" spans="22:22" x14ac:dyDescent="0.2">
      <c r="V2226" s="5"/>
    </row>
    <row r="2227" spans="22:22" x14ac:dyDescent="0.2">
      <c r="V2227" s="5"/>
    </row>
    <row r="2228" spans="22:22" x14ac:dyDescent="0.2">
      <c r="V2228" s="5"/>
    </row>
    <row r="2229" spans="22:22" x14ac:dyDescent="0.2">
      <c r="V2229" s="5"/>
    </row>
    <row r="2230" spans="22:22" x14ac:dyDescent="0.2">
      <c r="V2230" s="5"/>
    </row>
    <row r="2231" spans="22:22" x14ac:dyDescent="0.2">
      <c r="V2231" s="5"/>
    </row>
    <row r="2232" spans="22:22" x14ac:dyDescent="0.2">
      <c r="V2232" s="5"/>
    </row>
    <row r="2233" spans="22:22" x14ac:dyDescent="0.2">
      <c r="V2233" s="5"/>
    </row>
    <row r="2234" spans="22:22" x14ac:dyDescent="0.2">
      <c r="V2234" s="5"/>
    </row>
    <row r="2235" spans="22:22" x14ac:dyDescent="0.2">
      <c r="V2235" s="5"/>
    </row>
    <row r="2236" spans="22:22" x14ac:dyDescent="0.2">
      <c r="V2236" s="5"/>
    </row>
    <row r="2237" spans="22:22" x14ac:dyDescent="0.2">
      <c r="V2237" s="5"/>
    </row>
    <row r="2238" spans="22:22" x14ac:dyDescent="0.2">
      <c r="V2238" s="5"/>
    </row>
    <row r="2239" spans="22:22" x14ac:dyDescent="0.2">
      <c r="V2239" s="5"/>
    </row>
    <row r="2240" spans="22:22" x14ac:dyDescent="0.2">
      <c r="V2240" s="5"/>
    </row>
    <row r="2241" spans="22:22" x14ac:dyDescent="0.2">
      <c r="V2241" s="5"/>
    </row>
    <row r="2242" spans="22:22" x14ac:dyDescent="0.2">
      <c r="V2242" s="5"/>
    </row>
    <row r="2243" spans="22:22" x14ac:dyDescent="0.2">
      <c r="V2243" s="5"/>
    </row>
    <row r="2244" spans="22:22" x14ac:dyDescent="0.2">
      <c r="V2244" s="5"/>
    </row>
    <row r="2245" spans="22:22" x14ac:dyDescent="0.2">
      <c r="V2245" s="5"/>
    </row>
    <row r="2246" spans="22:22" x14ac:dyDescent="0.2">
      <c r="V2246" s="5"/>
    </row>
    <row r="2247" spans="22:22" x14ac:dyDescent="0.2">
      <c r="V2247" s="5"/>
    </row>
    <row r="2248" spans="22:22" x14ac:dyDescent="0.2">
      <c r="V2248" s="5"/>
    </row>
    <row r="2249" spans="22:22" x14ac:dyDescent="0.2">
      <c r="V2249" s="5"/>
    </row>
    <row r="2250" spans="22:22" x14ac:dyDescent="0.2">
      <c r="V2250" s="5"/>
    </row>
    <row r="2251" spans="22:22" x14ac:dyDescent="0.2">
      <c r="V2251" s="5"/>
    </row>
    <row r="2252" spans="22:22" x14ac:dyDescent="0.2">
      <c r="V2252" s="5"/>
    </row>
    <row r="2253" spans="22:22" x14ac:dyDescent="0.2">
      <c r="V2253" s="5"/>
    </row>
    <row r="2254" spans="22:22" x14ac:dyDescent="0.2">
      <c r="V2254" s="5"/>
    </row>
    <row r="2255" spans="22:22" x14ac:dyDescent="0.2">
      <c r="V2255" s="5"/>
    </row>
    <row r="2256" spans="22:22" x14ac:dyDescent="0.2">
      <c r="V2256" s="5"/>
    </row>
    <row r="2257" spans="22:22" x14ac:dyDescent="0.2">
      <c r="V2257" s="5"/>
    </row>
    <row r="2258" spans="22:22" x14ac:dyDescent="0.2">
      <c r="V2258" s="5"/>
    </row>
    <row r="2259" spans="22:22" x14ac:dyDescent="0.2">
      <c r="V2259" s="5"/>
    </row>
    <row r="2260" spans="22:22" x14ac:dyDescent="0.2">
      <c r="V2260" s="5"/>
    </row>
    <row r="2261" spans="22:22" x14ac:dyDescent="0.2">
      <c r="V2261" s="5"/>
    </row>
    <row r="2262" spans="22:22" x14ac:dyDescent="0.2">
      <c r="V2262" s="5"/>
    </row>
    <row r="2263" spans="22:22" x14ac:dyDescent="0.2">
      <c r="V2263" s="5"/>
    </row>
    <row r="2264" spans="22:22" x14ac:dyDescent="0.2">
      <c r="V2264" s="5"/>
    </row>
    <row r="2265" spans="22:22" x14ac:dyDescent="0.2">
      <c r="V2265" s="5"/>
    </row>
    <row r="2266" spans="22:22" x14ac:dyDescent="0.2">
      <c r="V2266" s="5"/>
    </row>
    <row r="2267" spans="22:22" x14ac:dyDescent="0.2">
      <c r="V2267" s="5"/>
    </row>
    <row r="2268" spans="22:22" x14ac:dyDescent="0.2">
      <c r="V2268" s="5"/>
    </row>
    <row r="2269" spans="22:22" x14ac:dyDescent="0.2">
      <c r="V2269" s="5"/>
    </row>
    <row r="2270" spans="22:22" x14ac:dyDescent="0.2">
      <c r="V2270" s="5"/>
    </row>
    <row r="2271" spans="22:22" x14ac:dyDescent="0.2">
      <c r="V2271" s="5"/>
    </row>
    <row r="2272" spans="22:22" x14ac:dyDescent="0.2">
      <c r="V2272" s="5"/>
    </row>
    <row r="2273" spans="22:22" x14ac:dyDescent="0.2">
      <c r="V2273" s="5"/>
    </row>
    <row r="2274" spans="22:22" x14ac:dyDescent="0.2">
      <c r="V2274" s="5"/>
    </row>
    <row r="2275" spans="22:22" x14ac:dyDescent="0.2">
      <c r="V2275" s="5"/>
    </row>
    <row r="2276" spans="22:22" x14ac:dyDescent="0.2">
      <c r="V2276" s="5"/>
    </row>
    <row r="2277" spans="22:22" x14ac:dyDescent="0.2">
      <c r="V2277" s="5"/>
    </row>
    <row r="2278" spans="22:22" x14ac:dyDescent="0.2">
      <c r="V2278" s="5"/>
    </row>
    <row r="2279" spans="22:22" x14ac:dyDescent="0.2">
      <c r="V2279" s="5"/>
    </row>
    <row r="2280" spans="22:22" x14ac:dyDescent="0.2">
      <c r="V2280" s="5"/>
    </row>
    <row r="2281" spans="22:22" x14ac:dyDescent="0.2">
      <c r="V2281" s="5"/>
    </row>
    <row r="2282" spans="22:22" x14ac:dyDescent="0.2">
      <c r="V2282" s="5"/>
    </row>
    <row r="2283" spans="22:22" x14ac:dyDescent="0.2">
      <c r="V2283" s="5"/>
    </row>
    <row r="2284" spans="22:22" x14ac:dyDescent="0.2">
      <c r="V2284" s="5"/>
    </row>
    <row r="2285" spans="22:22" x14ac:dyDescent="0.2">
      <c r="V2285" s="5"/>
    </row>
    <row r="2286" spans="22:22" x14ac:dyDescent="0.2">
      <c r="V2286" s="5"/>
    </row>
    <row r="2287" spans="22:22" x14ac:dyDescent="0.2">
      <c r="V2287" s="5"/>
    </row>
    <row r="2288" spans="22:22" x14ac:dyDescent="0.2">
      <c r="V2288" s="5"/>
    </row>
    <row r="2289" spans="22:22" x14ac:dyDescent="0.2">
      <c r="V2289" s="5"/>
    </row>
    <row r="2290" spans="22:22" x14ac:dyDescent="0.2">
      <c r="V2290" s="5"/>
    </row>
    <row r="2291" spans="22:22" x14ac:dyDescent="0.2">
      <c r="V2291" s="5"/>
    </row>
    <row r="2292" spans="22:22" x14ac:dyDescent="0.2">
      <c r="V2292" s="5"/>
    </row>
    <row r="2293" spans="22:22" x14ac:dyDescent="0.2">
      <c r="V2293" s="5"/>
    </row>
    <row r="2294" spans="22:22" x14ac:dyDescent="0.2">
      <c r="V2294" s="5"/>
    </row>
    <row r="2295" spans="22:22" x14ac:dyDescent="0.2">
      <c r="V2295" s="5"/>
    </row>
    <row r="2296" spans="22:22" x14ac:dyDescent="0.2">
      <c r="V2296" s="5"/>
    </row>
    <row r="2297" spans="22:22" x14ac:dyDescent="0.2">
      <c r="V2297" s="5"/>
    </row>
    <row r="2298" spans="22:22" x14ac:dyDescent="0.2">
      <c r="V2298" s="5"/>
    </row>
    <row r="2299" spans="22:22" x14ac:dyDescent="0.2">
      <c r="V2299" s="5"/>
    </row>
    <row r="2300" spans="22:22" x14ac:dyDescent="0.2">
      <c r="V2300" s="5"/>
    </row>
    <row r="2301" spans="22:22" x14ac:dyDescent="0.2">
      <c r="V2301" s="5"/>
    </row>
    <row r="2302" spans="22:22" x14ac:dyDescent="0.2">
      <c r="V2302" s="5"/>
    </row>
    <row r="2303" spans="22:22" x14ac:dyDescent="0.2">
      <c r="V2303" s="5"/>
    </row>
    <row r="2304" spans="22:22" x14ac:dyDescent="0.2">
      <c r="V2304" s="5"/>
    </row>
    <row r="2305" spans="22:22" x14ac:dyDescent="0.2">
      <c r="V2305" s="5"/>
    </row>
    <row r="2306" spans="22:22" x14ac:dyDescent="0.2">
      <c r="V2306" s="5"/>
    </row>
    <row r="2307" spans="22:22" x14ac:dyDescent="0.2">
      <c r="V2307" s="5"/>
    </row>
    <row r="2308" spans="22:22" x14ac:dyDescent="0.2">
      <c r="V2308" s="5"/>
    </row>
    <row r="2309" spans="22:22" x14ac:dyDescent="0.2">
      <c r="V2309" s="5"/>
    </row>
    <row r="2310" spans="22:22" x14ac:dyDescent="0.2">
      <c r="V2310" s="5"/>
    </row>
    <row r="2311" spans="22:22" x14ac:dyDescent="0.2">
      <c r="V2311" s="5"/>
    </row>
    <row r="2312" spans="22:22" x14ac:dyDescent="0.2">
      <c r="V2312" s="5"/>
    </row>
    <row r="2313" spans="22:22" x14ac:dyDescent="0.2">
      <c r="V2313" s="5"/>
    </row>
    <row r="2314" spans="22:22" x14ac:dyDescent="0.2">
      <c r="V2314" s="5"/>
    </row>
    <row r="2315" spans="22:22" x14ac:dyDescent="0.2">
      <c r="V2315" s="5"/>
    </row>
    <row r="2316" spans="22:22" x14ac:dyDescent="0.2">
      <c r="V2316" s="5"/>
    </row>
    <row r="2317" spans="22:22" x14ac:dyDescent="0.2">
      <c r="V2317" s="5"/>
    </row>
    <row r="2318" spans="22:22" x14ac:dyDescent="0.2">
      <c r="V2318" s="5"/>
    </row>
    <row r="2319" spans="22:22" x14ac:dyDescent="0.2">
      <c r="V2319" s="5"/>
    </row>
    <row r="2320" spans="22:22" x14ac:dyDescent="0.2">
      <c r="V2320" s="5"/>
    </row>
    <row r="2321" spans="22:22" x14ac:dyDescent="0.2">
      <c r="V2321" s="5"/>
    </row>
    <row r="2322" spans="22:22" x14ac:dyDescent="0.2">
      <c r="V2322" s="5"/>
    </row>
    <row r="2323" spans="22:22" x14ac:dyDescent="0.2">
      <c r="V2323" s="5"/>
    </row>
    <row r="2324" spans="22:22" x14ac:dyDescent="0.2">
      <c r="V2324" s="5"/>
    </row>
    <row r="2325" spans="22:22" x14ac:dyDescent="0.2">
      <c r="V2325" s="5"/>
    </row>
    <row r="2326" spans="22:22" x14ac:dyDescent="0.2">
      <c r="V2326" s="5"/>
    </row>
    <row r="2327" spans="22:22" x14ac:dyDescent="0.2">
      <c r="V2327" s="5"/>
    </row>
    <row r="2328" spans="22:22" x14ac:dyDescent="0.2">
      <c r="V2328" s="5"/>
    </row>
    <row r="2329" spans="22:22" x14ac:dyDescent="0.2">
      <c r="V2329" s="5"/>
    </row>
    <row r="2330" spans="22:22" x14ac:dyDescent="0.2">
      <c r="V2330" s="5"/>
    </row>
    <row r="2331" spans="22:22" x14ac:dyDescent="0.2">
      <c r="V2331" s="5"/>
    </row>
    <row r="2332" spans="22:22" x14ac:dyDescent="0.2">
      <c r="V2332" s="5"/>
    </row>
    <row r="2333" spans="22:22" x14ac:dyDescent="0.2">
      <c r="V2333" s="5"/>
    </row>
    <row r="2334" spans="22:22" x14ac:dyDescent="0.2">
      <c r="V2334" s="5"/>
    </row>
    <row r="2335" spans="22:22" x14ac:dyDescent="0.2">
      <c r="V2335" s="5"/>
    </row>
    <row r="2336" spans="22:22" x14ac:dyDescent="0.2">
      <c r="V2336" s="5"/>
    </row>
    <row r="2337" spans="22:22" x14ac:dyDescent="0.2">
      <c r="V2337" s="5"/>
    </row>
    <row r="2338" spans="22:22" x14ac:dyDescent="0.2">
      <c r="V2338" s="5"/>
    </row>
    <row r="2339" spans="22:22" x14ac:dyDescent="0.2">
      <c r="V2339" s="5"/>
    </row>
    <row r="2340" spans="22:22" x14ac:dyDescent="0.2">
      <c r="V2340" s="5"/>
    </row>
    <row r="2341" spans="22:22" x14ac:dyDescent="0.2">
      <c r="V2341" s="5"/>
    </row>
    <row r="2342" spans="22:22" x14ac:dyDescent="0.2">
      <c r="V2342" s="5"/>
    </row>
    <row r="2343" spans="22:22" x14ac:dyDescent="0.2">
      <c r="V2343" s="5"/>
    </row>
    <row r="2344" spans="22:22" x14ac:dyDescent="0.2">
      <c r="V2344" s="5"/>
    </row>
    <row r="2345" spans="22:22" x14ac:dyDescent="0.2">
      <c r="V2345" s="5"/>
    </row>
    <row r="2346" spans="22:22" x14ac:dyDescent="0.2">
      <c r="V2346" s="5"/>
    </row>
    <row r="2347" spans="22:22" x14ac:dyDescent="0.2">
      <c r="V2347" s="5"/>
    </row>
    <row r="2348" spans="22:22" x14ac:dyDescent="0.2">
      <c r="V2348" s="5"/>
    </row>
    <row r="2349" spans="22:22" x14ac:dyDescent="0.2">
      <c r="V2349" s="5"/>
    </row>
    <row r="2350" spans="22:22" x14ac:dyDescent="0.2">
      <c r="V2350" s="5"/>
    </row>
    <row r="2351" spans="22:22" x14ac:dyDescent="0.2">
      <c r="V2351" s="5"/>
    </row>
    <row r="2352" spans="22:22" x14ac:dyDescent="0.2">
      <c r="V2352" s="5"/>
    </row>
    <row r="2353" spans="22:22" x14ac:dyDescent="0.2">
      <c r="V2353" s="5"/>
    </row>
    <row r="2354" spans="22:22" x14ac:dyDescent="0.2">
      <c r="V2354" s="5"/>
    </row>
    <row r="2355" spans="22:22" x14ac:dyDescent="0.2">
      <c r="V2355" s="5"/>
    </row>
    <row r="2356" spans="22:22" x14ac:dyDescent="0.2">
      <c r="V2356" s="5"/>
    </row>
    <row r="2357" spans="22:22" x14ac:dyDescent="0.2">
      <c r="V2357" s="5"/>
    </row>
    <row r="2358" spans="22:22" x14ac:dyDescent="0.2">
      <c r="V2358" s="5"/>
    </row>
    <row r="2359" spans="22:22" x14ac:dyDescent="0.2">
      <c r="V2359" s="5"/>
    </row>
    <row r="2360" spans="22:22" x14ac:dyDescent="0.2">
      <c r="V2360" s="5"/>
    </row>
    <row r="2361" spans="22:22" x14ac:dyDescent="0.2">
      <c r="V2361" s="5"/>
    </row>
    <row r="2362" spans="22:22" x14ac:dyDescent="0.2">
      <c r="V2362" s="5"/>
    </row>
    <row r="2363" spans="22:22" x14ac:dyDescent="0.2">
      <c r="V2363" s="5"/>
    </row>
    <row r="2364" spans="22:22" x14ac:dyDescent="0.2">
      <c r="V2364" s="5"/>
    </row>
    <row r="2365" spans="22:22" x14ac:dyDescent="0.2">
      <c r="V2365" s="5"/>
    </row>
    <row r="2366" spans="22:22" x14ac:dyDescent="0.2">
      <c r="V2366" s="5"/>
    </row>
    <row r="2367" spans="22:22" x14ac:dyDescent="0.2">
      <c r="V2367" s="5"/>
    </row>
    <row r="2368" spans="22:22" x14ac:dyDescent="0.2">
      <c r="V2368" s="5"/>
    </row>
    <row r="2369" spans="22:22" x14ac:dyDescent="0.2">
      <c r="V2369" s="5"/>
    </row>
    <row r="2370" spans="22:22" x14ac:dyDescent="0.2">
      <c r="V2370" s="5"/>
    </row>
    <row r="2371" spans="22:22" x14ac:dyDescent="0.2">
      <c r="V2371" s="5"/>
    </row>
    <row r="2372" spans="22:22" x14ac:dyDescent="0.2">
      <c r="V2372" s="5"/>
    </row>
    <row r="2373" spans="22:22" x14ac:dyDescent="0.2">
      <c r="V2373" s="5"/>
    </row>
    <row r="2374" spans="22:22" x14ac:dyDescent="0.2">
      <c r="V2374" s="5"/>
    </row>
    <row r="2375" spans="22:22" x14ac:dyDescent="0.2">
      <c r="V2375" s="5"/>
    </row>
    <row r="2376" spans="22:22" x14ac:dyDescent="0.2">
      <c r="V2376" s="5"/>
    </row>
    <row r="2377" spans="22:22" x14ac:dyDescent="0.2">
      <c r="V2377" s="5"/>
    </row>
    <row r="2378" spans="22:22" x14ac:dyDescent="0.2">
      <c r="V2378" s="5"/>
    </row>
    <row r="2379" spans="22:22" x14ac:dyDescent="0.2">
      <c r="V2379" s="5"/>
    </row>
    <row r="2380" spans="22:22" x14ac:dyDescent="0.2">
      <c r="V2380" s="5"/>
    </row>
    <row r="2381" spans="22:22" x14ac:dyDescent="0.2">
      <c r="V2381" s="5"/>
    </row>
    <row r="2382" spans="22:22" x14ac:dyDescent="0.2">
      <c r="V2382" s="5"/>
    </row>
    <row r="2383" spans="22:22" x14ac:dyDescent="0.2">
      <c r="V2383" s="5"/>
    </row>
    <row r="2384" spans="22:22" x14ac:dyDescent="0.2">
      <c r="V2384" s="5"/>
    </row>
    <row r="2385" spans="22:22" x14ac:dyDescent="0.2">
      <c r="V2385" s="5"/>
    </row>
    <row r="2386" spans="22:22" x14ac:dyDescent="0.2">
      <c r="V2386" s="5"/>
    </row>
    <row r="2387" spans="22:22" x14ac:dyDescent="0.2">
      <c r="V2387" s="5"/>
    </row>
    <row r="2388" spans="22:22" x14ac:dyDescent="0.2">
      <c r="V2388" s="5"/>
    </row>
    <row r="2389" spans="22:22" x14ac:dyDescent="0.2">
      <c r="V2389" s="5"/>
    </row>
    <row r="2390" spans="22:22" x14ac:dyDescent="0.2">
      <c r="V2390" s="5"/>
    </row>
    <row r="2391" spans="22:22" x14ac:dyDescent="0.2">
      <c r="V2391" s="5"/>
    </row>
    <row r="2392" spans="22:22" x14ac:dyDescent="0.2">
      <c r="V2392" s="5"/>
    </row>
    <row r="2393" spans="22:22" x14ac:dyDescent="0.2">
      <c r="V2393" s="5"/>
    </row>
    <row r="2394" spans="22:22" x14ac:dyDescent="0.2">
      <c r="V2394" s="5"/>
    </row>
    <row r="2395" spans="22:22" x14ac:dyDescent="0.2">
      <c r="V2395" s="5"/>
    </row>
    <row r="2396" spans="22:22" x14ac:dyDescent="0.2">
      <c r="V2396" s="5"/>
    </row>
    <row r="2397" spans="22:22" x14ac:dyDescent="0.2">
      <c r="V2397" s="5"/>
    </row>
    <row r="2398" spans="22:22" x14ac:dyDescent="0.2">
      <c r="V2398" s="5"/>
    </row>
    <row r="2399" spans="22:22" x14ac:dyDescent="0.2">
      <c r="V2399" s="5"/>
    </row>
    <row r="2400" spans="22:22" x14ac:dyDescent="0.2">
      <c r="V2400" s="5"/>
    </row>
    <row r="2401" spans="22:22" x14ac:dyDescent="0.2">
      <c r="V2401" s="5"/>
    </row>
    <row r="2402" spans="22:22" x14ac:dyDescent="0.2">
      <c r="V2402" s="5"/>
    </row>
    <row r="2403" spans="22:22" x14ac:dyDescent="0.2">
      <c r="V2403" s="5"/>
    </row>
    <row r="2404" spans="22:22" x14ac:dyDescent="0.2">
      <c r="V2404" s="5"/>
    </row>
    <row r="2405" spans="22:22" x14ac:dyDescent="0.2">
      <c r="V2405" s="5"/>
    </row>
    <row r="2406" spans="22:22" x14ac:dyDescent="0.2">
      <c r="V2406" s="5"/>
    </row>
    <row r="2407" spans="22:22" x14ac:dyDescent="0.2">
      <c r="V2407" s="5"/>
    </row>
    <row r="2408" spans="22:22" x14ac:dyDescent="0.2">
      <c r="V2408" s="5"/>
    </row>
    <row r="2409" spans="22:22" x14ac:dyDescent="0.2">
      <c r="V2409" s="5"/>
    </row>
    <row r="2410" spans="22:22" x14ac:dyDescent="0.2">
      <c r="V2410" s="5"/>
    </row>
    <row r="2411" spans="22:22" x14ac:dyDescent="0.2">
      <c r="V2411" s="5"/>
    </row>
    <row r="2412" spans="22:22" x14ac:dyDescent="0.2">
      <c r="V2412" s="5"/>
    </row>
    <row r="2413" spans="22:22" x14ac:dyDescent="0.2">
      <c r="V2413" s="5"/>
    </row>
    <row r="2414" spans="22:22" x14ac:dyDescent="0.2">
      <c r="V2414" s="5"/>
    </row>
    <row r="2415" spans="22:22" x14ac:dyDescent="0.2">
      <c r="V2415" s="5"/>
    </row>
    <row r="2416" spans="22:22" x14ac:dyDescent="0.2">
      <c r="V2416" s="5"/>
    </row>
    <row r="2417" spans="22:22" x14ac:dyDescent="0.2">
      <c r="V2417" s="5"/>
    </row>
    <row r="2418" spans="22:22" x14ac:dyDescent="0.2">
      <c r="V2418" s="5"/>
    </row>
    <row r="2419" spans="22:22" x14ac:dyDescent="0.2">
      <c r="V2419" s="5"/>
    </row>
    <row r="2420" spans="22:22" x14ac:dyDescent="0.2">
      <c r="V2420" s="5"/>
    </row>
    <row r="2421" spans="22:22" x14ac:dyDescent="0.2">
      <c r="V2421" s="5"/>
    </row>
    <row r="2422" spans="22:22" x14ac:dyDescent="0.2">
      <c r="V2422" s="5"/>
    </row>
    <row r="2423" spans="22:22" x14ac:dyDescent="0.2">
      <c r="V2423" s="5"/>
    </row>
    <row r="2424" spans="22:22" x14ac:dyDescent="0.2">
      <c r="V2424" s="5"/>
    </row>
    <row r="2425" spans="22:22" x14ac:dyDescent="0.2">
      <c r="V2425" s="5"/>
    </row>
    <row r="2426" spans="22:22" x14ac:dyDescent="0.2">
      <c r="V2426" s="5"/>
    </row>
    <row r="2427" spans="22:22" x14ac:dyDescent="0.2">
      <c r="V2427" s="5"/>
    </row>
    <row r="2428" spans="22:22" x14ac:dyDescent="0.2">
      <c r="V2428" s="5"/>
    </row>
    <row r="2429" spans="22:22" x14ac:dyDescent="0.2">
      <c r="V2429" s="5"/>
    </row>
    <row r="2430" spans="22:22" x14ac:dyDescent="0.2">
      <c r="V2430" s="5"/>
    </row>
    <row r="2431" spans="22:22" x14ac:dyDescent="0.2">
      <c r="V2431" s="5"/>
    </row>
    <row r="2432" spans="22:22" x14ac:dyDescent="0.2">
      <c r="V2432" s="5"/>
    </row>
    <row r="2433" spans="22:22" x14ac:dyDescent="0.2">
      <c r="V2433" s="5"/>
    </row>
    <row r="2434" spans="22:22" x14ac:dyDescent="0.2">
      <c r="V2434" s="5"/>
    </row>
    <row r="2435" spans="22:22" x14ac:dyDescent="0.2">
      <c r="V2435" s="5"/>
    </row>
    <row r="2436" spans="22:22" x14ac:dyDescent="0.2">
      <c r="V2436" s="5"/>
    </row>
    <row r="2437" spans="22:22" x14ac:dyDescent="0.2">
      <c r="V2437" s="5"/>
    </row>
    <row r="2438" spans="22:22" x14ac:dyDescent="0.2">
      <c r="V2438" s="5"/>
    </row>
    <row r="2439" spans="22:22" x14ac:dyDescent="0.2">
      <c r="V2439" s="5"/>
    </row>
    <row r="2440" spans="22:22" x14ac:dyDescent="0.2">
      <c r="V2440" s="5"/>
    </row>
    <row r="2441" spans="22:22" x14ac:dyDescent="0.2">
      <c r="V2441" s="5"/>
    </row>
    <row r="2442" spans="22:22" x14ac:dyDescent="0.2">
      <c r="V2442" s="5"/>
    </row>
    <row r="2443" spans="22:22" x14ac:dyDescent="0.2">
      <c r="V2443" s="5"/>
    </row>
    <row r="2444" spans="22:22" x14ac:dyDescent="0.2">
      <c r="V2444" s="5"/>
    </row>
    <row r="2445" spans="22:22" x14ac:dyDescent="0.2">
      <c r="V2445" s="5"/>
    </row>
    <row r="2446" spans="22:22" x14ac:dyDescent="0.2">
      <c r="V2446" s="5"/>
    </row>
    <row r="2447" spans="22:22" x14ac:dyDescent="0.2">
      <c r="V2447" s="5"/>
    </row>
    <row r="2448" spans="22:22" x14ac:dyDescent="0.2">
      <c r="V2448" s="5"/>
    </row>
    <row r="2449" spans="22:22" x14ac:dyDescent="0.2">
      <c r="V2449" s="5"/>
    </row>
    <row r="2450" spans="22:22" x14ac:dyDescent="0.2">
      <c r="V2450" s="5"/>
    </row>
    <row r="2451" spans="22:22" x14ac:dyDescent="0.2">
      <c r="V2451" s="5"/>
    </row>
    <row r="2452" spans="22:22" x14ac:dyDescent="0.2">
      <c r="V2452" s="5"/>
    </row>
    <row r="2453" spans="22:22" x14ac:dyDescent="0.2">
      <c r="V2453" s="5"/>
    </row>
    <row r="2454" spans="22:22" x14ac:dyDescent="0.2">
      <c r="V2454" s="5"/>
    </row>
    <row r="2455" spans="22:22" x14ac:dyDescent="0.2">
      <c r="V2455" s="5"/>
    </row>
    <row r="2456" spans="22:22" x14ac:dyDescent="0.2">
      <c r="V2456" s="5"/>
    </row>
    <row r="2457" spans="22:22" x14ac:dyDescent="0.2">
      <c r="V2457" s="5"/>
    </row>
    <row r="2458" spans="22:22" x14ac:dyDescent="0.2">
      <c r="V2458" s="5"/>
    </row>
    <row r="2459" spans="22:22" x14ac:dyDescent="0.2">
      <c r="V2459" s="5"/>
    </row>
    <row r="2460" spans="22:22" x14ac:dyDescent="0.2">
      <c r="V2460" s="5"/>
    </row>
    <row r="2461" spans="22:22" x14ac:dyDescent="0.2">
      <c r="V2461" s="5"/>
    </row>
    <row r="2462" spans="22:22" x14ac:dyDescent="0.2">
      <c r="V2462" s="5"/>
    </row>
    <row r="2463" spans="22:22" x14ac:dyDescent="0.2">
      <c r="V2463" s="5"/>
    </row>
    <row r="2464" spans="22:22" x14ac:dyDescent="0.2">
      <c r="V2464" s="5"/>
    </row>
    <row r="2465" spans="22:22" x14ac:dyDescent="0.2">
      <c r="V2465" s="5"/>
    </row>
    <row r="2466" spans="22:22" x14ac:dyDescent="0.2">
      <c r="V2466" s="5"/>
    </row>
    <row r="2467" spans="22:22" x14ac:dyDescent="0.2">
      <c r="V2467" s="5"/>
    </row>
    <row r="2468" spans="22:22" x14ac:dyDescent="0.2">
      <c r="V2468" s="5"/>
    </row>
    <row r="2469" spans="22:22" x14ac:dyDescent="0.2">
      <c r="V2469" s="5"/>
    </row>
    <row r="2470" spans="22:22" x14ac:dyDescent="0.2">
      <c r="V2470" s="5"/>
    </row>
    <row r="2471" spans="22:22" x14ac:dyDescent="0.2">
      <c r="V2471" s="5"/>
    </row>
    <row r="2472" spans="22:22" x14ac:dyDescent="0.2">
      <c r="V2472" s="5"/>
    </row>
    <row r="2473" spans="22:22" x14ac:dyDescent="0.2">
      <c r="V2473" s="5"/>
    </row>
    <row r="2474" spans="22:22" x14ac:dyDescent="0.2">
      <c r="V2474" s="5"/>
    </row>
    <row r="2475" spans="22:22" x14ac:dyDescent="0.2">
      <c r="V2475" s="5"/>
    </row>
    <row r="2476" spans="22:22" x14ac:dyDescent="0.2">
      <c r="V2476" s="5"/>
    </row>
    <row r="2477" spans="22:22" x14ac:dyDescent="0.2">
      <c r="V2477" s="5"/>
    </row>
    <row r="2478" spans="22:22" x14ac:dyDescent="0.2">
      <c r="V2478" s="5"/>
    </row>
    <row r="2479" spans="22:22" x14ac:dyDescent="0.2">
      <c r="V2479" s="5"/>
    </row>
    <row r="2480" spans="22:22" x14ac:dyDescent="0.2">
      <c r="V2480" s="5"/>
    </row>
    <row r="2481" spans="22:22" x14ac:dyDescent="0.2">
      <c r="V2481" s="5"/>
    </row>
    <row r="2482" spans="22:22" x14ac:dyDescent="0.2">
      <c r="V2482" s="5"/>
    </row>
    <row r="2483" spans="22:22" x14ac:dyDescent="0.2">
      <c r="V2483" s="5"/>
    </row>
    <row r="2484" spans="22:22" x14ac:dyDescent="0.2">
      <c r="V2484" s="5"/>
    </row>
    <row r="2485" spans="22:22" x14ac:dyDescent="0.2">
      <c r="V2485" s="5"/>
    </row>
    <row r="2486" spans="22:22" x14ac:dyDescent="0.2">
      <c r="V2486" s="5"/>
    </row>
    <row r="2487" spans="22:22" x14ac:dyDescent="0.2">
      <c r="V2487" s="5"/>
    </row>
    <row r="2488" spans="22:22" x14ac:dyDescent="0.2">
      <c r="V2488" s="5"/>
    </row>
    <row r="2489" spans="22:22" x14ac:dyDescent="0.2">
      <c r="V2489" s="5"/>
    </row>
    <row r="2490" spans="22:22" x14ac:dyDescent="0.2">
      <c r="V2490" s="5"/>
    </row>
    <row r="2491" spans="22:22" x14ac:dyDescent="0.2">
      <c r="V2491" s="5"/>
    </row>
    <row r="2492" spans="22:22" x14ac:dyDescent="0.2">
      <c r="V2492" s="5"/>
    </row>
    <row r="2493" spans="22:22" x14ac:dyDescent="0.2">
      <c r="V2493" s="5"/>
    </row>
    <row r="2494" spans="22:22" x14ac:dyDescent="0.2">
      <c r="V2494" s="5"/>
    </row>
    <row r="2495" spans="22:22" x14ac:dyDescent="0.2">
      <c r="V2495" s="5"/>
    </row>
    <row r="2496" spans="22:22" x14ac:dyDescent="0.2">
      <c r="V2496" s="5"/>
    </row>
    <row r="2497" spans="22:22" x14ac:dyDescent="0.2">
      <c r="V2497" s="5"/>
    </row>
    <row r="2498" spans="22:22" x14ac:dyDescent="0.2">
      <c r="V2498" s="5"/>
    </row>
    <row r="2499" spans="22:22" x14ac:dyDescent="0.2">
      <c r="V2499" s="5"/>
    </row>
    <row r="2500" spans="22:22" x14ac:dyDescent="0.2">
      <c r="V2500" s="5"/>
    </row>
    <row r="2501" spans="22:22" x14ac:dyDescent="0.2">
      <c r="V2501" s="5"/>
    </row>
    <row r="2502" spans="22:22" x14ac:dyDescent="0.2">
      <c r="V2502" s="5"/>
    </row>
    <row r="2503" spans="22:22" x14ac:dyDescent="0.2">
      <c r="V2503" s="5"/>
    </row>
    <row r="2504" spans="22:22" x14ac:dyDescent="0.2">
      <c r="V2504" s="5"/>
    </row>
    <row r="2505" spans="22:22" x14ac:dyDescent="0.2">
      <c r="V2505" s="5"/>
    </row>
    <row r="2506" spans="22:22" x14ac:dyDescent="0.2">
      <c r="V2506" s="5"/>
    </row>
    <row r="2507" spans="22:22" x14ac:dyDescent="0.2">
      <c r="V2507" s="5"/>
    </row>
    <row r="2508" spans="22:22" x14ac:dyDescent="0.2">
      <c r="V2508" s="5"/>
    </row>
    <row r="2509" spans="22:22" x14ac:dyDescent="0.2">
      <c r="V2509" s="5"/>
    </row>
    <row r="2510" spans="22:22" x14ac:dyDescent="0.2">
      <c r="V2510" s="5"/>
    </row>
    <row r="2511" spans="22:22" x14ac:dyDescent="0.2">
      <c r="V2511" s="5"/>
    </row>
    <row r="2512" spans="22:22" x14ac:dyDescent="0.2">
      <c r="V2512" s="5"/>
    </row>
    <row r="2513" spans="22:22" x14ac:dyDescent="0.2">
      <c r="V2513" s="5"/>
    </row>
    <row r="2514" spans="22:22" x14ac:dyDescent="0.2">
      <c r="V2514" s="5"/>
    </row>
    <row r="2515" spans="22:22" x14ac:dyDescent="0.2">
      <c r="V2515" s="5"/>
    </row>
    <row r="2516" spans="22:22" x14ac:dyDescent="0.2">
      <c r="V2516" s="5"/>
    </row>
    <row r="2517" spans="22:22" x14ac:dyDescent="0.2">
      <c r="V2517" s="5"/>
    </row>
    <row r="2518" spans="22:22" x14ac:dyDescent="0.2">
      <c r="V2518" s="5"/>
    </row>
    <row r="2519" spans="22:22" x14ac:dyDescent="0.2">
      <c r="V2519" s="5"/>
    </row>
    <row r="2520" spans="22:22" x14ac:dyDescent="0.2">
      <c r="V2520" s="5"/>
    </row>
    <row r="2521" spans="22:22" x14ac:dyDescent="0.2">
      <c r="V2521" s="5"/>
    </row>
    <row r="2522" spans="22:22" x14ac:dyDescent="0.2">
      <c r="V2522" s="5"/>
    </row>
    <row r="2523" spans="22:22" x14ac:dyDescent="0.2">
      <c r="V2523" s="5"/>
    </row>
    <row r="2524" spans="22:22" x14ac:dyDescent="0.2">
      <c r="V2524" s="5"/>
    </row>
    <row r="2525" spans="22:22" x14ac:dyDescent="0.2">
      <c r="V2525" s="5"/>
    </row>
    <row r="2526" spans="22:22" x14ac:dyDescent="0.2">
      <c r="V2526" s="5"/>
    </row>
    <row r="2527" spans="22:22" x14ac:dyDescent="0.2">
      <c r="V2527" s="5"/>
    </row>
    <row r="2528" spans="22:22" x14ac:dyDescent="0.2">
      <c r="V2528" s="5"/>
    </row>
    <row r="2529" spans="22:22" x14ac:dyDescent="0.2">
      <c r="V2529" s="5"/>
    </row>
    <row r="2530" spans="22:22" x14ac:dyDescent="0.2">
      <c r="V2530" s="5"/>
    </row>
    <row r="2531" spans="22:22" x14ac:dyDescent="0.2">
      <c r="V2531" s="5"/>
    </row>
    <row r="2532" spans="22:22" x14ac:dyDescent="0.2">
      <c r="V2532" s="5"/>
    </row>
    <row r="2533" spans="22:22" x14ac:dyDescent="0.2">
      <c r="V2533" s="5"/>
    </row>
    <row r="2534" spans="22:22" x14ac:dyDescent="0.2">
      <c r="V2534" s="5"/>
    </row>
    <row r="2535" spans="22:22" x14ac:dyDescent="0.2">
      <c r="V2535" s="5"/>
    </row>
    <row r="2536" spans="22:22" x14ac:dyDescent="0.2">
      <c r="V2536" s="5"/>
    </row>
    <row r="2537" spans="22:22" x14ac:dyDescent="0.2">
      <c r="V2537" s="5"/>
    </row>
    <row r="2538" spans="22:22" x14ac:dyDescent="0.2">
      <c r="V2538" s="5"/>
    </row>
    <row r="2539" spans="22:22" x14ac:dyDescent="0.2">
      <c r="V2539" s="5"/>
    </row>
    <row r="2540" spans="22:22" x14ac:dyDescent="0.2">
      <c r="V2540" s="5"/>
    </row>
    <row r="2541" spans="22:22" x14ac:dyDescent="0.2">
      <c r="V2541" s="5"/>
    </row>
    <row r="2542" spans="22:22" x14ac:dyDescent="0.2">
      <c r="V2542" s="5"/>
    </row>
    <row r="2543" spans="22:22" x14ac:dyDescent="0.2">
      <c r="V2543" s="5"/>
    </row>
    <row r="2544" spans="22:22" x14ac:dyDescent="0.2">
      <c r="V2544" s="5"/>
    </row>
    <row r="2545" spans="22:22" x14ac:dyDescent="0.2">
      <c r="V2545" s="5"/>
    </row>
    <row r="2546" spans="22:22" x14ac:dyDescent="0.2">
      <c r="V2546" s="5"/>
    </row>
    <row r="2547" spans="22:22" x14ac:dyDescent="0.2">
      <c r="V2547" s="5"/>
    </row>
    <row r="2548" spans="22:22" x14ac:dyDescent="0.2">
      <c r="V2548" s="5"/>
    </row>
    <row r="2549" spans="22:22" x14ac:dyDescent="0.2">
      <c r="V2549" s="5"/>
    </row>
    <row r="2550" spans="22:22" x14ac:dyDescent="0.2">
      <c r="V2550" s="5"/>
    </row>
    <row r="2551" spans="22:22" x14ac:dyDescent="0.2">
      <c r="V2551" s="5"/>
    </row>
    <row r="2552" spans="22:22" x14ac:dyDescent="0.2">
      <c r="V2552" s="5"/>
    </row>
    <row r="2553" spans="22:22" x14ac:dyDescent="0.2">
      <c r="V2553" s="5"/>
    </row>
    <row r="2554" spans="22:22" x14ac:dyDescent="0.2">
      <c r="V2554" s="5"/>
    </row>
    <row r="2555" spans="22:22" x14ac:dyDescent="0.2">
      <c r="V2555" s="5"/>
    </row>
    <row r="2556" spans="22:22" x14ac:dyDescent="0.2">
      <c r="V2556" s="5"/>
    </row>
    <row r="2557" spans="22:22" x14ac:dyDescent="0.2">
      <c r="V2557" s="5"/>
    </row>
    <row r="2558" spans="22:22" x14ac:dyDescent="0.2">
      <c r="V2558" s="5"/>
    </row>
    <row r="2559" spans="22:22" x14ac:dyDescent="0.2">
      <c r="V2559" s="5"/>
    </row>
    <row r="2560" spans="22:22" x14ac:dyDescent="0.2">
      <c r="V2560" s="5"/>
    </row>
    <row r="2561" spans="22:22" x14ac:dyDescent="0.2">
      <c r="V2561" s="5"/>
    </row>
    <row r="2562" spans="22:22" x14ac:dyDescent="0.2">
      <c r="V2562" s="5"/>
    </row>
    <row r="2563" spans="22:22" x14ac:dyDescent="0.2">
      <c r="V2563" s="5"/>
    </row>
    <row r="2564" spans="22:22" x14ac:dyDescent="0.2">
      <c r="V2564" s="5"/>
    </row>
    <row r="2565" spans="22:22" x14ac:dyDescent="0.2">
      <c r="V2565" s="5"/>
    </row>
    <row r="2566" spans="22:22" x14ac:dyDescent="0.2">
      <c r="V2566" s="5"/>
    </row>
    <row r="2567" spans="22:22" x14ac:dyDescent="0.2">
      <c r="V2567" s="5"/>
    </row>
    <row r="2568" spans="22:22" x14ac:dyDescent="0.2">
      <c r="V2568" s="5"/>
    </row>
    <row r="2569" spans="22:22" x14ac:dyDescent="0.2">
      <c r="V2569" s="5"/>
    </row>
    <row r="2570" spans="22:22" x14ac:dyDescent="0.2">
      <c r="V2570" s="5"/>
    </row>
    <row r="2571" spans="22:22" x14ac:dyDescent="0.2">
      <c r="V2571" s="5"/>
    </row>
    <row r="2572" spans="22:22" x14ac:dyDescent="0.2">
      <c r="V2572" s="5"/>
    </row>
    <row r="2573" spans="22:22" x14ac:dyDescent="0.2">
      <c r="V2573" s="5"/>
    </row>
    <row r="2574" spans="22:22" x14ac:dyDescent="0.2">
      <c r="V2574" s="5"/>
    </row>
    <row r="2575" spans="22:22" x14ac:dyDescent="0.2">
      <c r="V2575" s="5"/>
    </row>
    <row r="2576" spans="22:22" x14ac:dyDescent="0.2">
      <c r="V2576" s="5"/>
    </row>
    <row r="2577" spans="22:22" x14ac:dyDescent="0.2">
      <c r="V2577" s="5"/>
    </row>
    <row r="2578" spans="22:22" x14ac:dyDescent="0.2">
      <c r="V2578" s="5"/>
    </row>
    <row r="2579" spans="22:22" x14ac:dyDescent="0.2">
      <c r="V2579" s="5"/>
    </row>
    <row r="2580" spans="22:22" x14ac:dyDescent="0.2">
      <c r="V2580" s="5"/>
    </row>
    <row r="2581" spans="22:22" x14ac:dyDescent="0.2">
      <c r="V2581" s="5"/>
    </row>
    <row r="2582" spans="22:22" x14ac:dyDescent="0.2">
      <c r="V2582" s="5"/>
    </row>
    <row r="2583" spans="22:22" x14ac:dyDescent="0.2">
      <c r="V2583" s="5"/>
    </row>
    <row r="2584" spans="22:22" x14ac:dyDescent="0.2">
      <c r="V2584" s="5"/>
    </row>
    <row r="2585" spans="22:22" x14ac:dyDescent="0.2">
      <c r="V2585" s="5"/>
    </row>
    <row r="2586" spans="22:22" x14ac:dyDescent="0.2">
      <c r="V2586" s="5"/>
    </row>
    <row r="2587" spans="22:22" x14ac:dyDescent="0.2">
      <c r="V2587" s="5"/>
    </row>
    <row r="2588" spans="22:22" x14ac:dyDescent="0.2">
      <c r="V2588" s="5"/>
    </row>
    <row r="2589" spans="22:22" x14ac:dyDescent="0.2">
      <c r="V2589" s="5"/>
    </row>
    <row r="2590" spans="22:22" x14ac:dyDescent="0.2">
      <c r="V2590" s="5"/>
    </row>
    <row r="2591" spans="22:22" x14ac:dyDescent="0.2">
      <c r="V2591" s="5"/>
    </row>
    <row r="2592" spans="22:22" x14ac:dyDescent="0.2">
      <c r="V2592" s="5"/>
    </row>
    <row r="2593" spans="22:22" x14ac:dyDescent="0.2">
      <c r="V2593" s="5"/>
    </row>
    <row r="2594" spans="22:22" x14ac:dyDescent="0.2">
      <c r="V2594" s="5"/>
    </row>
    <row r="2595" spans="22:22" x14ac:dyDescent="0.2">
      <c r="V2595" s="5"/>
    </row>
    <row r="2596" spans="22:22" x14ac:dyDescent="0.2">
      <c r="V2596" s="5"/>
    </row>
    <row r="2597" spans="22:22" x14ac:dyDescent="0.2">
      <c r="V2597" s="5"/>
    </row>
    <row r="2598" spans="22:22" x14ac:dyDescent="0.2">
      <c r="V2598" s="5"/>
    </row>
    <row r="2599" spans="22:22" x14ac:dyDescent="0.2">
      <c r="V2599" s="5"/>
    </row>
    <row r="2600" spans="22:22" x14ac:dyDescent="0.2">
      <c r="V2600" s="5"/>
    </row>
    <row r="2601" spans="22:22" x14ac:dyDescent="0.2">
      <c r="V2601" s="5"/>
    </row>
    <row r="2602" spans="22:22" x14ac:dyDescent="0.2">
      <c r="V2602" s="5"/>
    </row>
    <row r="2603" spans="22:22" x14ac:dyDescent="0.2">
      <c r="V2603" s="5"/>
    </row>
    <row r="2604" spans="22:22" x14ac:dyDescent="0.2">
      <c r="V2604" s="5"/>
    </row>
    <row r="2605" spans="22:22" x14ac:dyDescent="0.2">
      <c r="V2605" s="5"/>
    </row>
    <row r="2606" spans="22:22" x14ac:dyDescent="0.2">
      <c r="V2606" s="5"/>
    </row>
    <row r="2607" spans="22:22" x14ac:dyDescent="0.2">
      <c r="V2607" s="5"/>
    </row>
    <row r="2608" spans="22:22" x14ac:dyDescent="0.2">
      <c r="V2608" s="5"/>
    </row>
    <row r="2609" spans="22:22" x14ac:dyDescent="0.2">
      <c r="V2609" s="5"/>
    </row>
    <row r="2610" spans="22:22" x14ac:dyDescent="0.2">
      <c r="V2610" s="5"/>
    </row>
    <row r="2611" spans="22:22" x14ac:dyDescent="0.2">
      <c r="V2611" s="5"/>
    </row>
    <row r="2612" spans="22:22" x14ac:dyDescent="0.2">
      <c r="V2612" s="5"/>
    </row>
    <row r="2613" spans="22:22" x14ac:dyDescent="0.2">
      <c r="V2613" s="5"/>
    </row>
    <row r="2614" spans="22:22" x14ac:dyDescent="0.2">
      <c r="V2614" s="5"/>
    </row>
    <row r="2615" spans="22:22" x14ac:dyDescent="0.2">
      <c r="V2615" s="5"/>
    </row>
    <row r="2616" spans="22:22" x14ac:dyDescent="0.2">
      <c r="V2616" s="5"/>
    </row>
    <row r="2617" spans="22:22" x14ac:dyDescent="0.2">
      <c r="V2617" s="5"/>
    </row>
    <row r="2618" spans="22:22" x14ac:dyDescent="0.2">
      <c r="V2618" s="5"/>
    </row>
    <row r="2619" spans="22:22" x14ac:dyDescent="0.2">
      <c r="V2619" s="5"/>
    </row>
    <row r="2620" spans="22:22" x14ac:dyDescent="0.2">
      <c r="V2620" s="5"/>
    </row>
    <row r="2621" spans="22:22" x14ac:dyDescent="0.2">
      <c r="V2621" s="5"/>
    </row>
    <row r="2622" spans="22:22" x14ac:dyDescent="0.2">
      <c r="V2622" s="5"/>
    </row>
    <row r="2623" spans="22:22" x14ac:dyDescent="0.2">
      <c r="V2623" s="5"/>
    </row>
    <row r="2624" spans="22:22" x14ac:dyDescent="0.2">
      <c r="V2624" s="5"/>
    </row>
    <row r="2625" spans="22:22" x14ac:dyDescent="0.2">
      <c r="V2625" s="5"/>
    </row>
    <row r="2626" spans="22:22" x14ac:dyDescent="0.2">
      <c r="V2626" s="5"/>
    </row>
    <row r="2627" spans="22:22" x14ac:dyDescent="0.2">
      <c r="V2627" s="5"/>
    </row>
    <row r="2628" spans="22:22" x14ac:dyDescent="0.2">
      <c r="V2628" s="5"/>
    </row>
    <row r="2629" spans="22:22" x14ac:dyDescent="0.2">
      <c r="V2629" s="5"/>
    </row>
    <row r="2630" spans="22:22" x14ac:dyDescent="0.2">
      <c r="V2630" s="5"/>
    </row>
    <row r="2631" spans="22:22" x14ac:dyDescent="0.2">
      <c r="V2631" s="5"/>
    </row>
    <row r="2632" spans="22:22" x14ac:dyDescent="0.2">
      <c r="V2632" s="5"/>
    </row>
    <row r="2633" spans="22:22" x14ac:dyDescent="0.2">
      <c r="V2633" s="5"/>
    </row>
    <row r="2634" spans="22:22" x14ac:dyDescent="0.2">
      <c r="V2634" s="5"/>
    </row>
    <row r="2635" spans="22:22" x14ac:dyDescent="0.2">
      <c r="V2635" s="5"/>
    </row>
    <row r="2636" spans="22:22" x14ac:dyDescent="0.2">
      <c r="V2636" s="5"/>
    </row>
    <row r="2637" spans="22:22" x14ac:dyDescent="0.2">
      <c r="V2637" s="5"/>
    </row>
    <row r="2638" spans="22:22" x14ac:dyDescent="0.2">
      <c r="V2638" s="5"/>
    </row>
    <row r="2639" spans="22:22" x14ac:dyDescent="0.2">
      <c r="V2639" s="5"/>
    </row>
    <row r="2640" spans="22:22" x14ac:dyDescent="0.2">
      <c r="V2640" s="5"/>
    </row>
    <row r="2641" spans="22:22" x14ac:dyDescent="0.2">
      <c r="V2641" s="5"/>
    </row>
    <row r="2642" spans="22:22" x14ac:dyDescent="0.2">
      <c r="V2642" s="5"/>
    </row>
    <row r="2643" spans="22:22" x14ac:dyDescent="0.2">
      <c r="V2643" s="5"/>
    </row>
    <row r="2644" spans="22:22" x14ac:dyDescent="0.2">
      <c r="V2644" s="5"/>
    </row>
    <row r="2645" spans="22:22" x14ac:dyDescent="0.2">
      <c r="V2645" s="5"/>
    </row>
    <row r="2646" spans="22:22" x14ac:dyDescent="0.2">
      <c r="V2646" s="5"/>
    </row>
    <row r="2647" spans="22:22" x14ac:dyDescent="0.2">
      <c r="V2647" s="5"/>
    </row>
    <row r="2648" spans="22:22" x14ac:dyDescent="0.2">
      <c r="V2648" s="5"/>
    </row>
    <row r="2649" spans="22:22" x14ac:dyDescent="0.2">
      <c r="V2649" s="5"/>
    </row>
    <row r="2650" spans="22:22" x14ac:dyDescent="0.2">
      <c r="V2650" s="5"/>
    </row>
    <row r="2651" spans="22:22" x14ac:dyDescent="0.2">
      <c r="V2651" s="5"/>
    </row>
    <row r="2652" spans="22:22" x14ac:dyDescent="0.2">
      <c r="V2652" s="5"/>
    </row>
    <row r="2653" spans="22:22" x14ac:dyDescent="0.2">
      <c r="V2653" s="5"/>
    </row>
    <row r="2654" spans="22:22" x14ac:dyDescent="0.2">
      <c r="V2654" s="5"/>
    </row>
    <row r="2655" spans="22:22" x14ac:dyDescent="0.2">
      <c r="V2655" s="5"/>
    </row>
    <row r="2656" spans="22:22" x14ac:dyDescent="0.2">
      <c r="V2656" s="5"/>
    </row>
    <row r="2657" spans="22:22" x14ac:dyDescent="0.2">
      <c r="V2657" s="5"/>
    </row>
    <row r="2658" spans="22:22" x14ac:dyDescent="0.2">
      <c r="V2658" s="5"/>
    </row>
    <row r="2659" spans="22:22" x14ac:dyDescent="0.2">
      <c r="V2659" s="5"/>
    </row>
    <row r="2660" spans="22:22" x14ac:dyDescent="0.2">
      <c r="V2660" s="5"/>
    </row>
    <row r="2661" spans="22:22" x14ac:dyDescent="0.2">
      <c r="V2661" s="5"/>
    </row>
    <row r="2662" spans="22:22" x14ac:dyDescent="0.2">
      <c r="V2662" s="5"/>
    </row>
    <row r="2663" spans="22:22" x14ac:dyDescent="0.2">
      <c r="V2663" s="5"/>
    </row>
    <row r="2664" spans="22:22" x14ac:dyDescent="0.2">
      <c r="V2664" s="5"/>
    </row>
    <row r="2665" spans="22:22" x14ac:dyDescent="0.2">
      <c r="V2665" s="5"/>
    </row>
    <row r="2666" spans="22:22" x14ac:dyDescent="0.2">
      <c r="V2666" s="5"/>
    </row>
    <row r="2667" spans="22:22" x14ac:dyDescent="0.2">
      <c r="V2667" s="5"/>
    </row>
    <row r="2668" spans="22:22" x14ac:dyDescent="0.2">
      <c r="V2668" s="5"/>
    </row>
    <row r="2669" spans="22:22" x14ac:dyDescent="0.2">
      <c r="V2669" s="5"/>
    </row>
    <row r="2670" spans="22:22" x14ac:dyDescent="0.2">
      <c r="V2670" s="5"/>
    </row>
    <row r="2671" spans="22:22" x14ac:dyDescent="0.2">
      <c r="V2671" s="5"/>
    </row>
    <row r="2672" spans="22:22" x14ac:dyDescent="0.2">
      <c r="V2672" s="5"/>
    </row>
    <row r="2673" spans="22:22" x14ac:dyDescent="0.2">
      <c r="V2673" s="5"/>
    </row>
    <row r="2674" spans="22:22" x14ac:dyDescent="0.2">
      <c r="V2674" s="5"/>
    </row>
    <row r="2675" spans="22:22" x14ac:dyDescent="0.2">
      <c r="V2675" s="5"/>
    </row>
    <row r="2676" spans="22:22" x14ac:dyDescent="0.2">
      <c r="V2676" s="5"/>
    </row>
    <row r="2677" spans="22:22" x14ac:dyDescent="0.2">
      <c r="V2677" s="5"/>
    </row>
    <row r="2678" spans="22:22" x14ac:dyDescent="0.2">
      <c r="V2678" s="5"/>
    </row>
    <row r="2679" spans="22:22" x14ac:dyDescent="0.2">
      <c r="V2679" s="5"/>
    </row>
    <row r="2680" spans="22:22" x14ac:dyDescent="0.2">
      <c r="V2680" s="5"/>
    </row>
    <row r="2681" spans="22:22" x14ac:dyDescent="0.2">
      <c r="V2681" s="5"/>
    </row>
    <row r="2682" spans="22:22" x14ac:dyDescent="0.2">
      <c r="V2682" s="5"/>
    </row>
    <row r="2683" spans="22:22" x14ac:dyDescent="0.2">
      <c r="V2683" s="5"/>
    </row>
    <row r="2684" spans="22:22" x14ac:dyDescent="0.2">
      <c r="V2684" s="5"/>
    </row>
    <row r="2685" spans="22:22" x14ac:dyDescent="0.2">
      <c r="V2685" s="5"/>
    </row>
    <row r="2686" spans="22:22" x14ac:dyDescent="0.2">
      <c r="V2686" s="5"/>
    </row>
    <row r="2687" spans="22:22" x14ac:dyDescent="0.2">
      <c r="V2687" s="5"/>
    </row>
    <row r="2688" spans="22:22" x14ac:dyDescent="0.2">
      <c r="V2688" s="5"/>
    </row>
    <row r="2689" spans="22:22" x14ac:dyDescent="0.2">
      <c r="V2689" s="5"/>
    </row>
    <row r="2690" spans="22:22" x14ac:dyDescent="0.2">
      <c r="V2690" s="5"/>
    </row>
    <row r="2691" spans="22:22" x14ac:dyDescent="0.2">
      <c r="V2691" s="5"/>
    </row>
    <row r="2692" spans="22:22" x14ac:dyDescent="0.2">
      <c r="V2692" s="5"/>
    </row>
    <row r="2693" spans="22:22" x14ac:dyDescent="0.2">
      <c r="V2693" s="5"/>
    </row>
    <row r="2694" spans="22:22" x14ac:dyDescent="0.2">
      <c r="V2694" s="5"/>
    </row>
    <row r="2695" spans="22:22" x14ac:dyDescent="0.2">
      <c r="V2695" s="5"/>
    </row>
    <row r="2696" spans="22:22" x14ac:dyDescent="0.2">
      <c r="V2696" s="5"/>
    </row>
    <row r="2697" spans="22:22" x14ac:dyDescent="0.2">
      <c r="V2697" s="5"/>
    </row>
    <row r="2698" spans="22:22" x14ac:dyDescent="0.2">
      <c r="V2698" s="5"/>
    </row>
    <row r="2699" spans="22:22" x14ac:dyDescent="0.2">
      <c r="V2699" s="5"/>
    </row>
    <row r="2700" spans="22:22" x14ac:dyDescent="0.2">
      <c r="V2700" s="5"/>
    </row>
    <row r="2701" spans="22:22" x14ac:dyDescent="0.2">
      <c r="V2701" s="5"/>
    </row>
    <row r="2702" spans="22:22" x14ac:dyDescent="0.2">
      <c r="V2702" s="5"/>
    </row>
    <row r="2703" spans="22:22" x14ac:dyDescent="0.2">
      <c r="V2703" s="5"/>
    </row>
    <row r="2704" spans="22:22" x14ac:dyDescent="0.2">
      <c r="V2704" s="5"/>
    </row>
    <row r="2705" spans="22:22" x14ac:dyDescent="0.2">
      <c r="V2705" s="5"/>
    </row>
    <row r="2706" spans="22:22" x14ac:dyDescent="0.2">
      <c r="V2706" s="5"/>
    </row>
    <row r="2707" spans="22:22" x14ac:dyDescent="0.2">
      <c r="V2707" s="5"/>
    </row>
    <row r="2708" spans="22:22" x14ac:dyDescent="0.2">
      <c r="V2708" s="5"/>
    </row>
    <row r="2709" spans="22:22" x14ac:dyDescent="0.2">
      <c r="V2709" s="5"/>
    </row>
    <row r="2710" spans="22:22" x14ac:dyDescent="0.2">
      <c r="V2710" s="5"/>
    </row>
    <row r="2711" spans="22:22" x14ac:dyDescent="0.2">
      <c r="V2711" s="5"/>
    </row>
    <row r="2712" spans="22:22" x14ac:dyDescent="0.2">
      <c r="V2712" s="5"/>
    </row>
    <row r="2713" spans="22:22" x14ac:dyDescent="0.2">
      <c r="V2713" s="5"/>
    </row>
    <row r="2714" spans="22:22" x14ac:dyDescent="0.2">
      <c r="V2714" s="5"/>
    </row>
    <row r="2715" spans="22:22" x14ac:dyDescent="0.2">
      <c r="V2715" s="5"/>
    </row>
    <row r="2716" spans="22:22" x14ac:dyDescent="0.2">
      <c r="V2716" s="5"/>
    </row>
    <row r="2717" spans="22:22" x14ac:dyDescent="0.2">
      <c r="V2717" s="5"/>
    </row>
    <row r="2718" spans="22:22" x14ac:dyDescent="0.2">
      <c r="V2718" s="5"/>
    </row>
    <row r="2719" spans="22:22" x14ac:dyDescent="0.2">
      <c r="V2719" s="5"/>
    </row>
    <row r="2720" spans="22:22" x14ac:dyDescent="0.2">
      <c r="V2720" s="5"/>
    </row>
    <row r="2721" spans="22:22" x14ac:dyDescent="0.2">
      <c r="V2721" s="5"/>
    </row>
    <row r="2722" spans="22:22" x14ac:dyDescent="0.2">
      <c r="V2722" s="5"/>
    </row>
    <row r="2723" spans="22:22" x14ac:dyDescent="0.2">
      <c r="V2723" s="5"/>
    </row>
    <row r="2724" spans="22:22" x14ac:dyDescent="0.2">
      <c r="V2724" s="5"/>
    </row>
    <row r="2725" spans="22:22" x14ac:dyDescent="0.2">
      <c r="V2725" s="5"/>
    </row>
    <row r="2726" spans="22:22" x14ac:dyDescent="0.2">
      <c r="V2726" s="5"/>
    </row>
    <row r="2727" spans="22:22" x14ac:dyDescent="0.2">
      <c r="V2727" s="5"/>
    </row>
    <row r="2728" spans="22:22" x14ac:dyDescent="0.2">
      <c r="V2728" s="5"/>
    </row>
    <row r="2729" spans="22:22" x14ac:dyDescent="0.2">
      <c r="V2729" s="5"/>
    </row>
    <row r="2730" spans="22:22" x14ac:dyDescent="0.2">
      <c r="V2730" s="5"/>
    </row>
    <row r="2731" spans="22:22" x14ac:dyDescent="0.2">
      <c r="V2731" s="5"/>
    </row>
    <row r="2732" spans="22:22" x14ac:dyDescent="0.2">
      <c r="V2732" s="5"/>
    </row>
    <row r="2733" spans="22:22" x14ac:dyDescent="0.2">
      <c r="V2733" s="5"/>
    </row>
    <row r="2734" spans="22:22" x14ac:dyDescent="0.2">
      <c r="V2734" s="5"/>
    </row>
    <row r="2735" spans="22:22" x14ac:dyDescent="0.2">
      <c r="V2735" s="5"/>
    </row>
    <row r="2736" spans="22:22" x14ac:dyDescent="0.2">
      <c r="V2736" s="5"/>
    </row>
    <row r="2737" spans="22:22" x14ac:dyDescent="0.2">
      <c r="V2737" s="5"/>
    </row>
    <row r="2738" spans="22:22" x14ac:dyDescent="0.2">
      <c r="V2738" s="5"/>
    </row>
    <row r="2739" spans="22:22" x14ac:dyDescent="0.2">
      <c r="V2739" s="5"/>
    </row>
    <row r="2740" spans="22:22" x14ac:dyDescent="0.2">
      <c r="V2740" s="5"/>
    </row>
    <row r="2741" spans="22:22" x14ac:dyDescent="0.2">
      <c r="V2741" s="5"/>
    </row>
    <row r="2742" spans="22:22" x14ac:dyDescent="0.2">
      <c r="V2742" s="5"/>
    </row>
    <row r="2743" spans="22:22" x14ac:dyDescent="0.2">
      <c r="V2743" s="5"/>
    </row>
    <row r="2744" spans="22:22" x14ac:dyDescent="0.2">
      <c r="V2744" s="5"/>
    </row>
    <row r="2745" spans="22:22" x14ac:dyDescent="0.2">
      <c r="V2745" s="5"/>
    </row>
    <row r="2746" spans="22:22" x14ac:dyDescent="0.2">
      <c r="V2746" s="5"/>
    </row>
    <row r="2747" spans="22:22" x14ac:dyDescent="0.2">
      <c r="V2747" s="5"/>
    </row>
    <row r="2748" spans="22:22" x14ac:dyDescent="0.2">
      <c r="V2748" s="5"/>
    </row>
    <row r="2749" spans="22:22" x14ac:dyDescent="0.2">
      <c r="V2749" s="5"/>
    </row>
    <row r="2750" spans="22:22" x14ac:dyDescent="0.2">
      <c r="V2750" s="5"/>
    </row>
    <row r="2751" spans="22:22" x14ac:dyDescent="0.2">
      <c r="V2751" s="5"/>
    </row>
    <row r="2752" spans="22:22" x14ac:dyDescent="0.2">
      <c r="V2752" s="5"/>
    </row>
    <row r="2753" spans="22:22" x14ac:dyDescent="0.2">
      <c r="V2753" s="5"/>
    </row>
    <row r="2754" spans="22:22" x14ac:dyDescent="0.2">
      <c r="V2754" s="5"/>
    </row>
    <row r="2755" spans="22:22" x14ac:dyDescent="0.2">
      <c r="V2755" s="5"/>
    </row>
    <row r="2756" spans="22:22" x14ac:dyDescent="0.2">
      <c r="V2756" s="5"/>
    </row>
    <row r="2757" spans="22:22" x14ac:dyDescent="0.2">
      <c r="V2757" s="5"/>
    </row>
    <row r="2758" spans="22:22" x14ac:dyDescent="0.2">
      <c r="V2758" s="5"/>
    </row>
    <row r="2759" spans="22:22" x14ac:dyDescent="0.2">
      <c r="V2759" s="5"/>
    </row>
    <row r="2760" spans="22:22" x14ac:dyDescent="0.2">
      <c r="V2760" s="5"/>
    </row>
    <row r="2761" spans="22:22" x14ac:dyDescent="0.2">
      <c r="V2761" s="5"/>
    </row>
    <row r="2762" spans="22:22" x14ac:dyDescent="0.2">
      <c r="V2762" s="5"/>
    </row>
    <row r="2763" spans="22:22" x14ac:dyDescent="0.2">
      <c r="V2763" s="5"/>
    </row>
    <row r="2764" spans="22:22" x14ac:dyDescent="0.2">
      <c r="V2764" s="5"/>
    </row>
    <row r="2765" spans="22:22" x14ac:dyDescent="0.2">
      <c r="V2765" s="5"/>
    </row>
    <row r="2766" spans="22:22" x14ac:dyDescent="0.2">
      <c r="V2766" s="5"/>
    </row>
    <row r="2767" spans="22:22" x14ac:dyDescent="0.2">
      <c r="V2767" s="5"/>
    </row>
    <row r="2768" spans="22:22" x14ac:dyDescent="0.2">
      <c r="V2768" s="5"/>
    </row>
    <row r="2769" spans="22:22" x14ac:dyDescent="0.2">
      <c r="V2769" s="5"/>
    </row>
    <row r="2770" spans="22:22" x14ac:dyDescent="0.2">
      <c r="V2770" s="5"/>
    </row>
    <row r="2771" spans="22:22" x14ac:dyDescent="0.2">
      <c r="V2771" s="5"/>
    </row>
    <row r="2772" spans="22:22" x14ac:dyDescent="0.2">
      <c r="V2772" s="5"/>
    </row>
    <row r="2773" spans="22:22" x14ac:dyDescent="0.2">
      <c r="V2773" s="5"/>
    </row>
    <row r="2774" spans="22:22" x14ac:dyDescent="0.2">
      <c r="V2774" s="5"/>
    </row>
    <row r="2775" spans="22:22" x14ac:dyDescent="0.2">
      <c r="V2775" s="5"/>
    </row>
    <row r="2776" spans="22:22" x14ac:dyDescent="0.2">
      <c r="V2776" s="5"/>
    </row>
    <row r="2777" spans="22:22" x14ac:dyDescent="0.2">
      <c r="V2777" s="5"/>
    </row>
    <row r="2778" spans="22:22" x14ac:dyDescent="0.2">
      <c r="V2778" s="5"/>
    </row>
    <row r="2779" spans="22:22" x14ac:dyDescent="0.2">
      <c r="V2779" s="5"/>
    </row>
    <row r="2780" spans="22:22" x14ac:dyDescent="0.2">
      <c r="V2780" s="5"/>
    </row>
    <row r="2781" spans="22:22" x14ac:dyDescent="0.2">
      <c r="V2781" s="5"/>
    </row>
    <row r="2782" spans="22:22" x14ac:dyDescent="0.2">
      <c r="V2782" s="5"/>
    </row>
    <row r="2783" spans="22:22" x14ac:dyDescent="0.2">
      <c r="V2783" s="5"/>
    </row>
    <row r="2784" spans="22:22" x14ac:dyDescent="0.2">
      <c r="V2784" s="5"/>
    </row>
    <row r="2785" spans="22:22" x14ac:dyDescent="0.2">
      <c r="V2785" s="5"/>
    </row>
    <row r="2786" spans="22:22" x14ac:dyDescent="0.2">
      <c r="V2786" s="5"/>
    </row>
    <row r="2787" spans="22:22" x14ac:dyDescent="0.2">
      <c r="V2787" s="5"/>
    </row>
    <row r="2788" spans="22:22" x14ac:dyDescent="0.2">
      <c r="V2788" s="5"/>
    </row>
    <row r="2789" spans="22:22" x14ac:dyDescent="0.2">
      <c r="V2789" s="5"/>
    </row>
    <row r="2790" spans="22:22" x14ac:dyDescent="0.2">
      <c r="V2790" s="5"/>
    </row>
    <row r="2791" spans="22:22" x14ac:dyDescent="0.2">
      <c r="V2791" s="5"/>
    </row>
    <row r="2792" spans="22:22" x14ac:dyDescent="0.2">
      <c r="V2792" s="5"/>
    </row>
    <row r="2793" spans="22:22" x14ac:dyDescent="0.2">
      <c r="V2793" s="5"/>
    </row>
    <row r="2794" spans="22:22" x14ac:dyDescent="0.2">
      <c r="V2794" s="5"/>
    </row>
    <row r="2795" spans="22:22" x14ac:dyDescent="0.2">
      <c r="V2795" s="5"/>
    </row>
    <row r="2796" spans="22:22" x14ac:dyDescent="0.2">
      <c r="V2796" s="5"/>
    </row>
    <row r="2797" spans="22:22" x14ac:dyDescent="0.2">
      <c r="V2797" s="5"/>
    </row>
    <row r="2798" spans="22:22" x14ac:dyDescent="0.2">
      <c r="V2798" s="5"/>
    </row>
    <row r="2799" spans="22:22" x14ac:dyDescent="0.2">
      <c r="V2799" s="5"/>
    </row>
    <row r="2800" spans="22:22" x14ac:dyDescent="0.2">
      <c r="V2800" s="5"/>
    </row>
    <row r="2801" spans="22:22" x14ac:dyDescent="0.2">
      <c r="V2801" s="5"/>
    </row>
    <row r="2802" spans="22:22" x14ac:dyDescent="0.2">
      <c r="V2802" s="5"/>
    </row>
    <row r="2803" spans="22:22" x14ac:dyDescent="0.2">
      <c r="V2803" s="5"/>
    </row>
    <row r="2804" spans="22:22" x14ac:dyDescent="0.2">
      <c r="V2804" s="5"/>
    </row>
    <row r="2805" spans="22:22" x14ac:dyDescent="0.2">
      <c r="V2805" s="5"/>
    </row>
    <row r="2806" spans="22:22" x14ac:dyDescent="0.2">
      <c r="V2806" s="5"/>
    </row>
    <row r="2807" spans="22:22" x14ac:dyDescent="0.2">
      <c r="V2807" s="5"/>
    </row>
    <row r="2808" spans="22:22" x14ac:dyDescent="0.2">
      <c r="V2808" s="5"/>
    </row>
    <row r="2809" spans="22:22" x14ac:dyDescent="0.2">
      <c r="V2809" s="5"/>
    </row>
    <row r="2810" spans="22:22" x14ac:dyDescent="0.2">
      <c r="V2810" s="5"/>
    </row>
    <row r="2811" spans="22:22" x14ac:dyDescent="0.2">
      <c r="V2811" s="5"/>
    </row>
    <row r="2812" spans="22:22" x14ac:dyDescent="0.2">
      <c r="V2812" s="5"/>
    </row>
    <row r="2813" spans="22:22" x14ac:dyDescent="0.2">
      <c r="V2813" s="5"/>
    </row>
    <row r="2814" spans="22:22" x14ac:dyDescent="0.2">
      <c r="V2814" s="5"/>
    </row>
    <row r="2815" spans="22:22" x14ac:dyDescent="0.2">
      <c r="V2815" s="5"/>
    </row>
    <row r="2816" spans="22:22" x14ac:dyDescent="0.2">
      <c r="V2816" s="5"/>
    </row>
    <row r="2817" spans="22:22" x14ac:dyDescent="0.2">
      <c r="V2817" s="5"/>
    </row>
    <row r="2818" spans="22:22" x14ac:dyDescent="0.2">
      <c r="V2818" s="5"/>
    </row>
    <row r="2819" spans="22:22" x14ac:dyDescent="0.2">
      <c r="V2819" s="5"/>
    </row>
    <row r="2820" spans="22:22" x14ac:dyDescent="0.2">
      <c r="V2820" s="5"/>
    </row>
    <row r="2821" spans="22:22" x14ac:dyDescent="0.2">
      <c r="V2821" s="5"/>
    </row>
    <row r="2822" spans="22:22" x14ac:dyDescent="0.2">
      <c r="V2822" s="5"/>
    </row>
    <row r="2823" spans="22:22" x14ac:dyDescent="0.2">
      <c r="V2823" s="5"/>
    </row>
    <row r="2824" spans="22:22" x14ac:dyDescent="0.2">
      <c r="V2824" s="5"/>
    </row>
    <row r="2825" spans="22:22" x14ac:dyDescent="0.2">
      <c r="V2825" s="5"/>
    </row>
    <row r="2826" spans="22:22" x14ac:dyDescent="0.2">
      <c r="V2826" s="5"/>
    </row>
    <row r="2827" spans="22:22" x14ac:dyDescent="0.2">
      <c r="V2827" s="5"/>
    </row>
    <row r="2828" spans="22:22" x14ac:dyDescent="0.2">
      <c r="V2828" s="5"/>
    </row>
    <row r="2829" spans="22:22" x14ac:dyDescent="0.2">
      <c r="V2829" s="5"/>
    </row>
    <row r="2830" spans="22:22" x14ac:dyDescent="0.2">
      <c r="V2830" s="5"/>
    </row>
    <row r="2831" spans="22:22" x14ac:dyDescent="0.2">
      <c r="V2831" s="5"/>
    </row>
    <row r="2832" spans="22:22" x14ac:dyDescent="0.2">
      <c r="V2832" s="5"/>
    </row>
    <row r="2833" spans="22:22" x14ac:dyDescent="0.2">
      <c r="V2833" s="5"/>
    </row>
    <row r="2834" spans="22:22" x14ac:dyDescent="0.2">
      <c r="V2834" s="5"/>
    </row>
    <row r="2835" spans="22:22" x14ac:dyDescent="0.2">
      <c r="V2835" s="5"/>
    </row>
    <row r="2836" spans="22:22" x14ac:dyDescent="0.2">
      <c r="V2836" s="5"/>
    </row>
    <row r="2837" spans="22:22" x14ac:dyDescent="0.2">
      <c r="V2837" s="5"/>
    </row>
    <row r="2838" spans="22:22" x14ac:dyDescent="0.2">
      <c r="V2838" s="5"/>
    </row>
    <row r="2839" spans="22:22" x14ac:dyDescent="0.2">
      <c r="V2839" s="5"/>
    </row>
    <row r="2840" spans="22:22" x14ac:dyDescent="0.2">
      <c r="V2840" s="5"/>
    </row>
    <row r="2841" spans="22:22" x14ac:dyDescent="0.2">
      <c r="V2841" s="5"/>
    </row>
    <row r="2842" spans="22:22" x14ac:dyDescent="0.2">
      <c r="V2842" s="5"/>
    </row>
    <row r="2843" spans="22:22" x14ac:dyDescent="0.2">
      <c r="V2843" s="5"/>
    </row>
    <row r="2844" spans="22:22" x14ac:dyDescent="0.2">
      <c r="V2844" s="5"/>
    </row>
    <row r="2845" spans="22:22" x14ac:dyDescent="0.2">
      <c r="V2845" s="5"/>
    </row>
    <row r="2846" spans="22:22" x14ac:dyDescent="0.2">
      <c r="V2846" s="5"/>
    </row>
    <row r="2847" spans="22:22" x14ac:dyDescent="0.2">
      <c r="V2847" s="5"/>
    </row>
    <row r="2848" spans="22:22" x14ac:dyDescent="0.2">
      <c r="V2848" s="5"/>
    </row>
    <row r="2849" spans="22:22" x14ac:dyDescent="0.2">
      <c r="V2849" s="5"/>
    </row>
    <row r="2850" spans="22:22" x14ac:dyDescent="0.2">
      <c r="V2850" s="5"/>
    </row>
    <row r="2851" spans="22:22" x14ac:dyDescent="0.2">
      <c r="V2851" s="5"/>
    </row>
    <row r="2852" spans="22:22" x14ac:dyDescent="0.2">
      <c r="V2852" s="5"/>
    </row>
    <row r="2853" spans="22:22" x14ac:dyDescent="0.2">
      <c r="V2853" s="5"/>
    </row>
    <row r="2854" spans="22:22" x14ac:dyDescent="0.2">
      <c r="V2854" s="5"/>
    </row>
    <row r="2855" spans="22:22" x14ac:dyDescent="0.2">
      <c r="V2855" s="5"/>
    </row>
    <row r="2856" spans="22:22" x14ac:dyDescent="0.2">
      <c r="V2856" s="5"/>
    </row>
    <row r="2857" spans="22:22" x14ac:dyDescent="0.2">
      <c r="V2857" s="5"/>
    </row>
    <row r="2858" spans="22:22" x14ac:dyDescent="0.2">
      <c r="V2858" s="5"/>
    </row>
    <row r="2859" spans="22:22" x14ac:dyDescent="0.2">
      <c r="V2859" s="5"/>
    </row>
    <row r="2860" spans="22:22" x14ac:dyDescent="0.2">
      <c r="V2860" s="5"/>
    </row>
    <row r="2861" spans="22:22" x14ac:dyDescent="0.2">
      <c r="V2861" s="5"/>
    </row>
    <row r="2862" spans="22:22" x14ac:dyDescent="0.2">
      <c r="V2862" s="5"/>
    </row>
    <row r="2863" spans="22:22" x14ac:dyDescent="0.2">
      <c r="V2863" s="5"/>
    </row>
    <row r="2864" spans="22:22" x14ac:dyDescent="0.2">
      <c r="V2864" s="5"/>
    </row>
    <row r="2865" spans="22:22" x14ac:dyDescent="0.2">
      <c r="V2865" s="5"/>
    </row>
    <row r="2866" spans="22:22" x14ac:dyDescent="0.2">
      <c r="V2866" s="5"/>
    </row>
    <row r="2867" spans="22:22" x14ac:dyDescent="0.2">
      <c r="V2867" s="5"/>
    </row>
    <row r="2868" spans="22:22" x14ac:dyDescent="0.2">
      <c r="V2868" s="5"/>
    </row>
    <row r="2869" spans="22:22" x14ac:dyDescent="0.2">
      <c r="V2869" s="5"/>
    </row>
    <row r="2870" spans="22:22" x14ac:dyDescent="0.2">
      <c r="V2870" s="5"/>
    </row>
    <row r="2871" spans="22:22" x14ac:dyDescent="0.2">
      <c r="V2871" s="5"/>
    </row>
    <row r="2872" spans="22:22" x14ac:dyDescent="0.2">
      <c r="V2872" s="5"/>
    </row>
    <row r="2873" spans="22:22" x14ac:dyDescent="0.2">
      <c r="V2873" s="5"/>
    </row>
    <row r="2874" spans="22:22" x14ac:dyDescent="0.2">
      <c r="V2874" s="5"/>
    </row>
    <row r="2875" spans="22:22" x14ac:dyDescent="0.2">
      <c r="V2875" s="5"/>
    </row>
    <row r="2876" spans="22:22" x14ac:dyDescent="0.2">
      <c r="V2876" s="5"/>
    </row>
    <row r="2877" spans="22:22" x14ac:dyDescent="0.2">
      <c r="V2877" s="5"/>
    </row>
    <row r="2878" spans="22:22" x14ac:dyDescent="0.2">
      <c r="V2878" s="5"/>
    </row>
    <row r="2879" spans="22:22" x14ac:dyDescent="0.2">
      <c r="V2879" s="5"/>
    </row>
    <row r="2880" spans="22:22" x14ac:dyDescent="0.2">
      <c r="V2880" s="5"/>
    </row>
    <row r="2881" spans="22:22" x14ac:dyDescent="0.2">
      <c r="V2881" s="5"/>
    </row>
    <row r="2882" spans="22:22" x14ac:dyDescent="0.2">
      <c r="V2882" s="5"/>
    </row>
    <row r="2883" spans="22:22" x14ac:dyDescent="0.2">
      <c r="V2883" s="5"/>
    </row>
    <row r="2884" spans="22:22" x14ac:dyDescent="0.2">
      <c r="V2884" s="5"/>
    </row>
    <row r="2885" spans="22:22" x14ac:dyDescent="0.2">
      <c r="V2885" s="5"/>
    </row>
    <row r="2886" spans="22:22" x14ac:dyDescent="0.2">
      <c r="V2886" s="5"/>
    </row>
    <row r="2887" spans="22:22" x14ac:dyDescent="0.2">
      <c r="V2887" s="5"/>
    </row>
    <row r="2888" spans="22:22" x14ac:dyDescent="0.2">
      <c r="V2888" s="5"/>
    </row>
    <row r="2889" spans="22:22" x14ac:dyDescent="0.2">
      <c r="V2889" s="5"/>
    </row>
    <row r="2890" spans="22:22" x14ac:dyDescent="0.2">
      <c r="V2890" s="5"/>
    </row>
    <row r="2891" spans="22:22" x14ac:dyDescent="0.2">
      <c r="V2891" s="5"/>
    </row>
    <row r="2892" spans="22:22" x14ac:dyDescent="0.2">
      <c r="V2892" s="5"/>
    </row>
    <row r="2893" spans="22:22" x14ac:dyDescent="0.2">
      <c r="V2893" s="5"/>
    </row>
    <row r="2894" spans="22:22" x14ac:dyDescent="0.2">
      <c r="V2894" s="5"/>
    </row>
    <row r="2895" spans="22:22" x14ac:dyDescent="0.2">
      <c r="V2895" s="5"/>
    </row>
    <row r="2896" spans="22:22" x14ac:dyDescent="0.2">
      <c r="V2896" s="5"/>
    </row>
    <row r="2897" spans="22:22" x14ac:dyDescent="0.2">
      <c r="V2897" s="5"/>
    </row>
    <row r="2898" spans="22:22" x14ac:dyDescent="0.2">
      <c r="V2898" s="5"/>
    </row>
    <row r="2899" spans="22:22" x14ac:dyDescent="0.2">
      <c r="V2899" s="5"/>
    </row>
    <row r="2900" spans="22:22" x14ac:dyDescent="0.2">
      <c r="V2900" s="5"/>
    </row>
    <row r="2901" spans="22:22" x14ac:dyDescent="0.2">
      <c r="V2901" s="5"/>
    </row>
    <row r="2902" spans="22:22" x14ac:dyDescent="0.2">
      <c r="V2902" s="5"/>
    </row>
    <row r="2903" spans="22:22" x14ac:dyDescent="0.2">
      <c r="V2903" s="5"/>
    </row>
    <row r="2904" spans="22:22" x14ac:dyDescent="0.2">
      <c r="V2904" s="5"/>
    </row>
    <row r="2905" spans="22:22" x14ac:dyDescent="0.2">
      <c r="V2905" s="5"/>
    </row>
    <row r="2906" spans="22:22" x14ac:dyDescent="0.2">
      <c r="V2906" s="5"/>
    </row>
    <row r="2907" spans="22:22" x14ac:dyDescent="0.2">
      <c r="V2907" s="5"/>
    </row>
    <row r="2908" spans="22:22" x14ac:dyDescent="0.2">
      <c r="V2908" s="5"/>
    </row>
    <row r="2909" spans="22:22" x14ac:dyDescent="0.2">
      <c r="V2909" s="5"/>
    </row>
    <row r="2910" spans="22:22" x14ac:dyDescent="0.2">
      <c r="V2910" s="5"/>
    </row>
    <row r="2911" spans="22:22" x14ac:dyDescent="0.2">
      <c r="V2911" s="5"/>
    </row>
    <row r="2912" spans="22:22" x14ac:dyDescent="0.2">
      <c r="V2912" s="5"/>
    </row>
    <row r="2913" spans="22:22" x14ac:dyDescent="0.2">
      <c r="V2913" s="5"/>
    </row>
    <row r="2914" spans="22:22" x14ac:dyDescent="0.2">
      <c r="V2914" s="5"/>
    </row>
    <row r="2915" spans="22:22" x14ac:dyDescent="0.2">
      <c r="V2915" s="5"/>
    </row>
    <row r="2916" spans="22:22" x14ac:dyDescent="0.2">
      <c r="V2916" s="5"/>
    </row>
    <row r="2917" spans="22:22" x14ac:dyDescent="0.2">
      <c r="V2917" s="5"/>
    </row>
    <row r="2918" spans="22:22" x14ac:dyDescent="0.2">
      <c r="V2918" s="5"/>
    </row>
    <row r="2919" spans="22:22" x14ac:dyDescent="0.2">
      <c r="V2919" s="5"/>
    </row>
    <row r="2920" spans="22:22" x14ac:dyDescent="0.2">
      <c r="V2920" s="5"/>
    </row>
    <row r="2921" spans="22:22" x14ac:dyDescent="0.2">
      <c r="V2921" s="5"/>
    </row>
    <row r="2922" spans="22:22" x14ac:dyDescent="0.2">
      <c r="V2922" s="5"/>
    </row>
    <row r="2923" spans="22:22" x14ac:dyDescent="0.2">
      <c r="V2923" s="5"/>
    </row>
    <row r="2924" spans="22:22" x14ac:dyDescent="0.2">
      <c r="V2924" s="5"/>
    </row>
    <row r="2925" spans="22:22" x14ac:dyDescent="0.2">
      <c r="V2925" s="5"/>
    </row>
    <row r="2926" spans="22:22" x14ac:dyDescent="0.2">
      <c r="V2926" s="5"/>
    </row>
    <row r="2927" spans="22:22" x14ac:dyDescent="0.2">
      <c r="V2927" s="5"/>
    </row>
    <row r="2928" spans="22:22" x14ac:dyDescent="0.2">
      <c r="V2928" s="5"/>
    </row>
    <row r="2929" spans="22:22" x14ac:dyDescent="0.2">
      <c r="V2929" s="5"/>
    </row>
    <row r="2930" spans="22:22" x14ac:dyDescent="0.2">
      <c r="V2930" s="5"/>
    </row>
    <row r="2931" spans="22:22" x14ac:dyDescent="0.2">
      <c r="V2931" s="5"/>
    </row>
    <row r="2932" spans="22:22" x14ac:dyDescent="0.2">
      <c r="V2932" s="5"/>
    </row>
    <row r="2933" spans="22:22" x14ac:dyDescent="0.2">
      <c r="V2933" s="5"/>
    </row>
    <row r="2934" spans="22:22" x14ac:dyDescent="0.2">
      <c r="V2934" s="5"/>
    </row>
    <row r="2935" spans="22:22" x14ac:dyDescent="0.2">
      <c r="V2935" s="5"/>
    </row>
    <row r="2936" spans="22:22" x14ac:dyDescent="0.2">
      <c r="V2936" s="5"/>
    </row>
    <row r="2937" spans="22:22" x14ac:dyDescent="0.2">
      <c r="V2937" s="5"/>
    </row>
    <row r="2938" spans="22:22" x14ac:dyDescent="0.2">
      <c r="V2938" s="5"/>
    </row>
    <row r="2939" spans="22:22" x14ac:dyDescent="0.2">
      <c r="V2939" s="5"/>
    </row>
    <row r="2940" spans="22:22" x14ac:dyDescent="0.2">
      <c r="V2940" s="5"/>
    </row>
    <row r="2941" spans="22:22" x14ac:dyDescent="0.2">
      <c r="V2941" s="5"/>
    </row>
    <row r="2942" spans="22:22" x14ac:dyDescent="0.2">
      <c r="V2942" s="5"/>
    </row>
    <row r="2943" spans="22:22" x14ac:dyDescent="0.2">
      <c r="V2943" s="5"/>
    </row>
    <row r="2944" spans="22:22" x14ac:dyDescent="0.2">
      <c r="V2944" s="5"/>
    </row>
    <row r="2945" spans="22:22" x14ac:dyDescent="0.2">
      <c r="V2945" s="5"/>
    </row>
    <row r="2946" spans="22:22" x14ac:dyDescent="0.2">
      <c r="V2946" s="5"/>
    </row>
    <row r="2947" spans="22:22" x14ac:dyDescent="0.2">
      <c r="V2947" s="5"/>
    </row>
    <row r="2948" spans="22:22" x14ac:dyDescent="0.2">
      <c r="V2948" s="5"/>
    </row>
    <row r="2949" spans="22:22" x14ac:dyDescent="0.2">
      <c r="V2949" s="5"/>
    </row>
    <row r="2950" spans="22:22" x14ac:dyDescent="0.2">
      <c r="V2950" s="5"/>
    </row>
    <row r="2951" spans="22:22" x14ac:dyDescent="0.2">
      <c r="V2951" s="5"/>
    </row>
    <row r="2952" spans="22:22" x14ac:dyDescent="0.2">
      <c r="V2952" s="5"/>
    </row>
    <row r="2953" spans="22:22" x14ac:dyDescent="0.2">
      <c r="V2953" s="5"/>
    </row>
    <row r="2954" spans="22:22" x14ac:dyDescent="0.2">
      <c r="V2954" s="5"/>
    </row>
    <row r="2955" spans="22:22" x14ac:dyDescent="0.2">
      <c r="V2955" s="5"/>
    </row>
    <row r="2956" spans="22:22" x14ac:dyDescent="0.2">
      <c r="V2956" s="5"/>
    </row>
    <row r="2957" spans="22:22" x14ac:dyDescent="0.2">
      <c r="V2957" s="5"/>
    </row>
    <row r="2958" spans="22:22" x14ac:dyDescent="0.2">
      <c r="V2958" s="5"/>
    </row>
    <row r="2959" spans="22:22" x14ac:dyDescent="0.2">
      <c r="V2959" s="5"/>
    </row>
    <row r="2960" spans="22:22" x14ac:dyDescent="0.2">
      <c r="V2960" s="5"/>
    </row>
    <row r="2961" spans="22:22" x14ac:dyDescent="0.2">
      <c r="V2961" s="5"/>
    </row>
    <row r="2962" spans="22:22" x14ac:dyDescent="0.2">
      <c r="V2962" s="5"/>
    </row>
    <row r="2963" spans="22:22" x14ac:dyDescent="0.2">
      <c r="V2963" s="5"/>
    </row>
    <row r="2964" spans="22:22" x14ac:dyDescent="0.2">
      <c r="V2964" s="5"/>
    </row>
    <row r="2965" spans="22:22" x14ac:dyDescent="0.2">
      <c r="V2965" s="5"/>
    </row>
    <row r="2966" spans="22:22" x14ac:dyDescent="0.2">
      <c r="V2966" s="5"/>
    </row>
    <row r="2967" spans="22:22" x14ac:dyDescent="0.2">
      <c r="V2967" s="5"/>
    </row>
    <row r="2968" spans="22:22" x14ac:dyDescent="0.2">
      <c r="V2968" s="5"/>
    </row>
    <row r="2969" spans="22:22" x14ac:dyDescent="0.2">
      <c r="V2969" s="5"/>
    </row>
    <row r="2970" spans="22:22" x14ac:dyDescent="0.2">
      <c r="V2970" s="5"/>
    </row>
    <row r="2971" spans="22:22" x14ac:dyDescent="0.2">
      <c r="V2971" s="5"/>
    </row>
    <row r="2972" spans="22:22" x14ac:dyDescent="0.2">
      <c r="V2972" s="5"/>
    </row>
    <row r="2973" spans="22:22" x14ac:dyDescent="0.2">
      <c r="V2973" s="5"/>
    </row>
    <row r="2974" spans="22:22" x14ac:dyDescent="0.2">
      <c r="V2974" s="5"/>
    </row>
    <row r="2975" spans="22:22" x14ac:dyDescent="0.2">
      <c r="V2975" s="5"/>
    </row>
    <row r="2976" spans="22:22" x14ac:dyDescent="0.2">
      <c r="V2976" s="5"/>
    </row>
    <row r="2977" spans="22:22" x14ac:dyDescent="0.2">
      <c r="V2977" s="5"/>
    </row>
    <row r="2978" spans="22:22" x14ac:dyDescent="0.2">
      <c r="V2978" s="5"/>
    </row>
    <row r="2979" spans="22:22" x14ac:dyDescent="0.2">
      <c r="V2979" s="5"/>
    </row>
    <row r="2980" spans="22:22" x14ac:dyDescent="0.2">
      <c r="V2980" s="5"/>
    </row>
    <row r="2981" spans="22:22" x14ac:dyDescent="0.2">
      <c r="V2981" s="5"/>
    </row>
    <row r="2982" spans="22:22" x14ac:dyDescent="0.2">
      <c r="V2982" s="5"/>
    </row>
    <row r="2983" spans="22:22" x14ac:dyDescent="0.2">
      <c r="V2983" s="5"/>
    </row>
    <row r="2984" spans="22:22" x14ac:dyDescent="0.2">
      <c r="V2984" s="5"/>
    </row>
    <row r="2985" spans="22:22" x14ac:dyDescent="0.2">
      <c r="V2985" s="5"/>
    </row>
    <row r="2986" spans="22:22" x14ac:dyDescent="0.2">
      <c r="V2986" s="5"/>
    </row>
    <row r="2987" spans="22:22" x14ac:dyDescent="0.2">
      <c r="V2987" s="5"/>
    </row>
    <row r="2988" spans="22:22" x14ac:dyDescent="0.2">
      <c r="V2988" s="5"/>
    </row>
    <row r="2989" spans="22:22" x14ac:dyDescent="0.2">
      <c r="V2989" s="5"/>
    </row>
    <row r="2990" spans="22:22" x14ac:dyDescent="0.2">
      <c r="V2990" s="5"/>
    </row>
    <row r="2991" spans="22:22" x14ac:dyDescent="0.2">
      <c r="V2991" s="5"/>
    </row>
    <row r="2992" spans="22:22" x14ac:dyDescent="0.2">
      <c r="V2992" s="5"/>
    </row>
    <row r="2993" spans="22:22" x14ac:dyDescent="0.2">
      <c r="V2993" s="5"/>
    </row>
    <row r="2994" spans="22:22" x14ac:dyDescent="0.2">
      <c r="V2994" s="5"/>
    </row>
    <row r="2995" spans="22:22" x14ac:dyDescent="0.2">
      <c r="V2995" s="5"/>
    </row>
    <row r="2996" spans="22:22" x14ac:dyDescent="0.2">
      <c r="V2996" s="5"/>
    </row>
    <row r="2997" spans="22:22" x14ac:dyDescent="0.2">
      <c r="V2997" s="5"/>
    </row>
    <row r="2998" spans="22:22" x14ac:dyDescent="0.2">
      <c r="V2998" s="5"/>
    </row>
    <row r="2999" spans="22:22" x14ac:dyDescent="0.2">
      <c r="V2999" s="5"/>
    </row>
    <row r="3000" spans="22:22" x14ac:dyDescent="0.2">
      <c r="V3000" s="5"/>
    </row>
    <row r="3001" spans="22:22" x14ac:dyDescent="0.2">
      <c r="V3001" s="5"/>
    </row>
    <row r="3002" spans="22:22" x14ac:dyDescent="0.2">
      <c r="V3002" s="5"/>
    </row>
    <row r="3003" spans="22:22" x14ac:dyDescent="0.2">
      <c r="V3003" s="5"/>
    </row>
    <row r="3004" spans="22:22" x14ac:dyDescent="0.2">
      <c r="V3004" s="5"/>
    </row>
    <row r="3005" spans="22:22" x14ac:dyDescent="0.2">
      <c r="V3005" s="5"/>
    </row>
    <row r="3006" spans="22:22" x14ac:dyDescent="0.2">
      <c r="V3006" s="5"/>
    </row>
    <row r="3007" spans="22:22" x14ac:dyDescent="0.2">
      <c r="V3007" s="5"/>
    </row>
    <row r="3008" spans="22:22" x14ac:dyDescent="0.2">
      <c r="V3008" s="5"/>
    </row>
    <row r="3009" spans="22:22" x14ac:dyDescent="0.2">
      <c r="V3009" s="5"/>
    </row>
    <row r="3010" spans="22:22" x14ac:dyDescent="0.2">
      <c r="V3010" s="5"/>
    </row>
    <row r="3011" spans="22:22" x14ac:dyDescent="0.2">
      <c r="V3011" s="5"/>
    </row>
    <row r="3012" spans="22:22" x14ac:dyDescent="0.2">
      <c r="V3012" s="5"/>
    </row>
    <row r="3013" spans="22:22" x14ac:dyDescent="0.2">
      <c r="V3013" s="5"/>
    </row>
    <row r="3014" spans="22:22" x14ac:dyDescent="0.2">
      <c r="V3014" s="5"/>
    </row>
    <row r="3015" spans="22:22" x14ac:dyDescent="0.2">
      <c r="V3015" s="5"/>
    </row>
    <row r="3016" spans="22:22" x14ac:dyDescent="0.2">
      <c r="V3016" s="5"/>
    </row>
    <row r="3017" spans="22:22" x14ac:dyDescent="0.2">
      <c r="V3017" s="5"/>
    </row>
    <row r="3018" spans="22:22" x14ac:dyDescent="0.2">
      <c r="V3018" s="5"/>
    </row>
    <row r="3019" spans="22:22" x14ac:dyDescent="0.2">
      <c r="V3019" s="5"/>
    </row>
    <row r="3020" spans="22:22" x14ac:dyDescent="0.2">
      <c r="V3020" s="5"/>
    </row>
    <row r="3021" spans="22:22" x14ac:dyDescent="0.2">
      <c r="V3021" s="5"/>
    </row>
    <row r="3022" spans="22:22" x14ac:dyDescent="0.2">
      <c r="V3022" s="5"/>
    </row>
    <row r="3023" spans="22:22" x14ac:dyDescent="0.2">
      <c r="V3023" s="5"/>
    </row>
    <row r="3024" spans="22:22" x14ac:dyDescent="0.2">
      <c r="V3024" s="5"/>
    </row>
    <row r="3025" spans="22:22" x14ac:dyDescent="0.2">
      <c r="V3025" s="5"/>
    </row>
    <row r="3026" spans="22:22" x14ac:dyDescent="0.2">
      <c r="V3026" s="5"/>
    </row>
    <row r="3027" spans="22:22" x14ac:dyDescent="0.2">
      <c r="V3027" s="5"/>
    </row>
    <row r="3028" spans="22:22" x14ac:dyDescent="0.2">
      <c r="V3028" s="5"/>
    </row>
    <row r="3029" spans="22:22" x14ac:dyDescent="0.2">
      <c r="V3029" s="5"/>
    </row>
    <row r="3030" spans="22:22" x14ac:dyDescent="0.2">
      <c r="V3030" s="5"/>
    </row>
    <row r="3031" spans="22:22" x14ac:dyDescent="0.2">
      <c r="V3031" s="5"/>
    </row>
    <row r="3032" spans="22:22" x14ac:dyDescent="0.2">
      <c r="V3032" s="5"/>
    </row>
    <row r="3033" spans="22:22" x14ac:dyDescent="0.2">
      <c r="V3033" s="5"/>
    </row>
    <row r="3034" spans="22:22" x14ac:dyDescent="0.2">
      <c r="V3034" s="5"/>
    </row>
    <row r="3035" spans="22:22" x14ac:dyDescent="0.2">
      <c r="V3035" s="5"/>
    </row>
    <row r="3036" spans="22:22" x14ac:dyDescent="0.2">
      <c r="V3036" s="5"/>
    </row>
    <row r="3037" spans="22:22" x14ac:dyDescent="0.2">
      <c r="V3037" s="5"/>
    </row>
    <row r="3038" spans="22:22" x14ac:dyDescent="0.2">
      <c r="V3038" s="5"/>
    </row>
    <row r="3039" spans="22:22" x14ac:dyDescent="0.2">
      <c r="V3039" s="5"/>
    </row>
    <row r="3040" spans="22:22" x14ac:dyDescent="0.2">
      <c r="V3040" s="5"/>
    </row>
    <row r="3041" spans="22:22" x14ac:dyDescent="0.2">
      <c r="V3041" s="5"/>
    </row>
    <row r="3042" spans="22:22" x14ac:dyDescent="0.2">
      <c r="V3042" s="5"/>
    </row>
    <row r="3043" spans="22:22" x14ac:dyDescent="0.2">
      <c r="V3043" s="5"/>
    </row>
    <row r="3044" spans="22:22" x14ac:dyDescent="0.2">
      <c r="V3044" s="5"/>
    </row>
    <row r="3045" spans="22:22" x14ac:dyDescent="0.2">
      <c r="V3045" s="5"/>
    </row>
    <row r="3046" spans="22:22" x14ac:dyDescent="0.2">
      <c r="V3046" s="5"/>
    </row>
    <row r="3047" spans="22:22" x14ac:dyDescent="0.2">
      <c r="V3047" s="5"/>
    </row>
    <row r="3048" spans="22:22" x14ac:dyDescent="0.2">
      <c r="V3048" s="5"/>
    </row>
    <row r="3049" spans="22:22" x14ac:dyDescent="0.2">
      <c r="V3049" s="5"/>
    </row>
    <row r="3050" spans="22:22" x14ac:dyDescent="0.2">
      <c r="V3050" s="5"/>
    </row>
    <row r="3051" spans="22:22" x14ac:dyDescent="0.2">
      <c r="V3051" s="5"/>
    </row>
    <row r="3052" spans="22:22" x14ac:dyDescent="0.2">
      <c r="V3052" s="5"/>
    </row>
    <row r="3053" spans="22:22" x14ac:dyDescent="0.2">
      <c r="V3053" s="5"/>
    </row>
    <row r="3054" spans="22:22" x14ac:dyDescent="0.2">
      <c r="V3054" s="5"/>
    </row>
    <row r="3055" spans="22:22" x14ac:dyDescent="0.2">
      <c r="V3055" s="5"/>
    </row>
    <row r="3056" spans="22:22" x14ac:dyDescent="0.2">
      <c r="V3056" s="5"/>
    </row>
    <row r="3057" spans="22:22" x14ac:dyDescent="0.2">
      <c r="V3057" s="5"/>
    </row>
    <row r="3058" spans="22:22" x14ac:dyDescent="0.2">
      <c r="V3058" s="5"/>
    </row>
    <row r="3059" spans="22:22" x14ac:dyDescent="0.2">
      <c r="V3059" s="5"/>
    </row>
    <row r="3060" spans="22:22" x14ac:dyDescent="0.2">
      <c r="V3060" s="5"/>
    </row>
    <row r="3061" spans="22:22" x14ac:dyDescent="0.2">
      <c r="V3061" s="5"/>
    </row>
    <row r="3062" spans="22:22" x14ac:dyDescent="0.2">
      <c r="V3062" s="5"/>
    </row>
    <row r="3063" spans="22:22" x14ac:dyDescent="0.2">
      <c r="V3063" s="5"/>
    </row>
    <row r="3064" spans="22:22" x14ac:dyDescent="0.2">
      <c r="V3064" s="5"/>
    </row>
    <row r="3065" spans="22:22" x14ac:dyDescent="0.2">
      <c r="V3065" s="5"/>
    </row>
    <row r="3066" spans="22:22" x14ac:dyDescent="0.2">
      <c r="V3066" s="5"/>
    </row>
    <row r="3067" spans="22:22" x14ac:dyDescent="0.2">
      <c r="V3067" s="5"/>
    </row>
    <row r="3068" spans="22:22" x14ac:dyDescent="0.2">
      <c r="V3068" s="5"/>
    </row>
    <row r="3069" spans="22:22" x14ac:dyDescent="0.2">
      <c r="V3069" s="5"/>
    </row>
    <row r="3070" spans="22:22" x14ac:dyDescent="0.2">
      <c r="V3070" s="5"/>
    </row>
    <row r="3071" spans="22:22" x14ac:dyDescent="0.2">
      <c r="V3071" s="5"/>
    </row>
    <row r="3072" spans="22:22" x14ac:dyDescent="0.2">
      <c r="V3072" s="5"/>
    </row>
    <row r="3073" spans="22:22" x14ac:dyDescent="0.2">
      <c r="V3073" s="5"/>
    </row>
    <row r="3074" spans="22:22" x14ac:dyDescent="0.2">
      <c r="V3074" s="5"/>
    </row>
    <row r="3075" spans="22:22" x14ac:dyDescent="0.2">
      <c r="V3075" s="5"/>
    </row>
    <row r="3076" spans="22:22" x14ac:dyDescent="0.2">
      <c r="V3076" s="5"/>
    </row>
    <row r="3077" spans="22:22" x14ac:dyDescent="0.2">
      <c r="V3077" s="5"/>
    </row>
    <row r="3078" spans="22:22" x14ac:dyDescent="0.2">
      <c r="V3078" s="5"/>
    </row>
    <row r="3079" spans="22:22" x14ac:dyDescent="0.2">
      <c r="V3079" s="5"/>
    </row>
    <row r="3080" spans="22:22" x14ac:dyDescent="0.2">
      <c r="V3080" s="5"/>
    </row>
    <row r="3081" spans="22:22" x14ac:dyDescent="0.2">
      <c r="V3081" s="5"/>
    </row>
    <row r="3082" spans="22:22" x14ac:dyDescent="0.2">
      <c r="V3082" s="5"/>
    </row>
    <row r="3083" spans="22:22" x14ac:dyDescent="0.2">
      <c r="V3083" s="5"/>
    </row>
    <row r="3084" spans="22:22" x14ac:dyDescent="0.2">
      <c r="V3084" s="5"/>
    </row>
    <row r="3085" spans="22:22" x14ac:dyDescent="0.2">
      <c r="V3085" s="5"/>
    </row>
    <row r="3086" spans="22:22" x14ac:dyDescent="0.2">
      <c r="V3086" s="5"/>
    </row>
    <row r="3087" spans="22:22" x14ac:dyDescent="0.2">
      <c r="V3087" s="5"/>
    </row>
    <row r="3088" spans="22:22" x14ac:dyDescent="0.2">
      <c r="V3088" s="5"/>
    </row>
    <row r="3089" spans="22:22" x14ac:dyDescent="0.2">
      <c r="V3089" s="5"/>
    </row>
    <row r="3090" spans="22:22" x14ac:dyDescent="0.2">
      <c r="V3090" s="5"/>
    </row>
    <row r="3091" spans="22:22" x14ac:dyDescent="0.2">
      <c r="V3091" s="5"/>
    </row>
    <row r="3092" spans="22:22" x14ac:dyDescent="0.2">
      <c r="V3092" s="5"/>
    </row>
    <row r="3093" spans="22:22" x14ac:dyDescent="0.2">
      <c r="V3093" s="5"/>
    </row>
    <row r="3094" spans="22:22" x14ac:dyDescent="0.2">
      <c r="V3094" s="5"/>
    </row>
    <row r="3095" spans="22:22" x14ac:dyDescent="0.2">
      <c r="V3095" s="5"/>
    </row>
    <row r="3096" spans="22:22" x14ac:dyDescent="0.2">
      <c r="V3096" s="5"/>
    </row>
    <row r="3097" spans="22:22" x14ac:dyDescent="0.2">
      <c r="V3097" s="5"/>
    </row>
    <row r="3098" spans="22:22" x14ac:dyDescent="0.2">
      <c r="V3098" s="5"/>
    </row>
    <row r="3099" spans="22:22" x14ac:dyDescent="0.2">
      <c r="V3099" s="5"/>
    </row>
    <row r="3100" spans="22:22" x14ac:dyDescent="0.2">
      <c r="V3100" s="5"/>
    </row>
    <row r="3101" spans="22:22" x14ac:dyDescent="0.2">
      <c r="V3101" s="5"/>
    </row>
    <row r="3102" spans="22:22" x14ac:dyDescent="0.2">
      <c r="V3102" s="5"/>
    </row>
    <row r="3103" spans="22:22" x14ac:dyDescent="0.2">
      <c r="V3103" s="5"/>
    </row>
    <row r="3104" spans="22:22" x14ac:dyDescent="0.2">
      <c r="V3104" s="5"/>
    </row>
    <row r="3105" spans="22:22" x14ac:dyDescent="0.2">
      <c r="V3105" s="5"/>
    </row>
    <row r="3106" spans="22:22" x14ac:dyDescent="0.2">
      <c r="V3106" s="5"/>
    </row>
    <row r="3107" spans="22:22" x14ac:dyDescent="0.2">
      <c r="V3107" s="5"/>
    </row>
    <row r="3108" spans="22:22" x14ac:dyDescent="0.2">
      <c r="V3108" s="5"/>
    </row>
    <row r="3109" spans="22:22" x14ac:dyDescent="0.2">
      <c r="V3109" s="5"/>
    </row>
    <row r="3110" spans="22:22" x14ac:dyDescent="0.2">
      <c r="V3110" s="5"/>
    </row>
    <row r="3111" spans="22:22" x14ac:dyDescent="0.2">
      <c r="V3111" s="5"/>
    </row>
    <row r="3112" spans="22:22" x14ac:dyDescent="0.2">
      <c r="V3112" s="5"/>
    </row>
    <row r="3113" spans="22:22" x14ac:dyDescent="0.2">
      <c r="V3113" s="5"/>
    </row>
    <row r="3114" spans="22:22" x14ac:dyDescent="0.2">
      <c r="V3114" s="5"/>
    </row>
    <row r="3115" spans="22:22" x14ac:dyDescent="0.2">
      <c r="V3115" s="5"/>
    </row>
    <row r="3116" spans="22:22" x14ac:dyDescent="0.2">
      <c r="V3116" s="5"/>
    </row>
    <row r="3117" spans="22:22" x14ac:dyDescent="0.2">
      <c r="V3117" s="5"/>
    </row>
    <row r="3118" spans="22:22" x14ac:dyDescent="0.2">
      <c r="V3118" s="5"/>
    </row>
    <row r="3119" spans="22:22" x14ac:dyDescent="0.2">
      <c r="V3119" s="5"/>
    </row>
    <row r="3120" spans="22:22" x14ac:dyDescent="0.2">
      <c r="V3120" s="5"/>
    </row>
    <row r="3121" spans="22:22" x14ac:dyDescent="0.2">
      <c r="V3121" s="5"/>
    </row>
    <row r="3122" spans="22:22" x14ac:dyDescent="0.2">
      <c r="V3122" s="5"/>
    </row>
    <row r="3123" spans="22:22" x14ac:dyDescent="0.2">
      <c r="V3123" s="5"/>
    </row>
    <row r="3124" spans="22:22" x14ac:dyDescent="0.2">
      <c r="V3124" s="5"/>
    </row>
    <row r="3125" spans="22:22" x14ac:dyDescent="0.2">
      <c r="V3125" s="5"/>
    </row>
    <row r="3126" spans="22:22" x14ac:dyDescent="0.2">
      <c r="V3126" s="5"/>
    </row>
    <row r="3127" spans="22:22" x14ac:dyDescent="0.2">
      <c r="V3127" s="5"/>
    </row>
    <row r="3128" spans="22:22" x14ac:dyDescent="0.2">
      <c r="V3128" s="5"/>
    </row>
    <row r="3129" spans="22:22" x14ac:dyDescent="0.2">
      <c r="V3129" s="5"/>
    </row>
    <row r="3130" spans="22:22" x14ac:dyDescent="0.2">
      <c r="V3130" s="5"/>
    </row>
    <row r="3131" spans="22:22" x14ac:dyDescent="0.2">
      <c r="V3131" s="5"/>
    </row>
    <row r="3132" spans="22:22" x14ac:dyDescent="0.2">
      <c r="V3132" s="5"/>
    </row>
    <row r="3133" spans="22:22" x14ac:dyDescent="0.2">
      <c r="V3133" s="5"/>
    </row>
    <row r="3134" spans="22:22" x14ac:dyDescent="0.2">
      <c r="V3134" s="5"/>
    </row>
    <row r="3135" spans="22:22" x14ac:dyDescent="0.2">
      <c r="V3135" s="5"/>
    </row>
    <row r="3136" spans="22:22" x14ac:dyDescent="0.2">
      <c r="V3136" s="5"/>
    </row>
    <row r="3137" spans="22:22" x14ac:dyDescent="0.2">
      <c r="V3137" s="5"/>
    </row>
    <row r="3138" spans="22:22" x14ac:dyDescent="0.2">
      <c r="V3138" s="5"/>
    </row>
    <row r="3139" spans="22:22" x14ac:dyDescent="0.2">
      <c r="V3139" s="5"/>
    </row>
    <row r="3140" spans="22:22" x14ac:dyDescent="0.2">
      <c r="V3140" s="5"/>
    </row>
    <row r="3141" spans="22:22" x14ac:dyDescent="0.2">
      <c r="V3141" s="5"/>
    </row>
    <row r="3142" spans="22:22" x14ac:dyDescent="0.2">
      <c r="V3142" s="5"/>
    </row>
    <row r="3143" spans="22:22" x14ac:dyDescent="0.2">
      <c r="V3143" s="5"/>
    </row>
    <row r="3144" spans="22:22" x14ac:dyDescent="0.2">
      <c r="V3144" s="5"/>
    </row>
    <row r="3145" spans="22:22" x14ac:dyDescent="0.2">
      <c r="V3145" s="5"/>
    </row>
    <row r="3146" spans="22:22" x14ac:dyDescent="0.2">
      <c r="V3146" s="5"/>
    </row>
    <row r="3147" spans="22:22" x14ac:dyDescent="0.2">
      <c r="V3147" s="5"/>
    </row>
    <row r="3148" spans="22:22" x14ac:dyDescent="0.2">
      <c r="V3148" s="5"/>
    </row>
    <row r="3149" spans="22:22" x14ac:dyDescent="0.2">
      <c r="V3149" s="5"/>
    </row>
    <row r="3150" spans="22:22" x14ac:dyDescent="0.2">
      <c r="V3150" s="5"/>
    </row>
    <row r="3151" spans="22:22" x14ac:dyDescent="0.2">
      <c r="V3151" s="5"/>
    </row>
    <row r="3152" spans="22:22" x14ac:dyDescent="0.2">
      <c r="V3152" s="5"/>
    </row>
    <row r="3153" spans="22:22" x14ac:dyDescent="0.2">
      <c r="V3153" s="5"/>
    </row>
    <row r="3154" spans="22:22" x14ac:dyDescent="0.2">
      <c r="V3154" s="5"/>
    </row>
    <row r="3155" spans="22:22" x14ac:dyDescent="0.2">
      <c r="V3155" s="5"/>
    </row>
    <row r="3156" spans="22:22" x14ac:dyDescent="0.2">
      <c r="V3156" s="5"/>
    </row>
    <row r="3157" spans="22:22" x14ac:dyDescent="0.2">
      <c r="V3157" s="5"/>
    </row>
    <row r="3158" spans="22:22" x14ac:dyDescent="0.2">
      <c r="V3158" s="5"/>
    </row>
    <row r="3159" spans="22:22" x14ac:dyDescent="0.2">
      <c r="V3159" s="5"/>
    </row>
    <row r="3160" spans="22:22" x14ac:dyDescent="0.2">
      <c r="V3160" s="5"/>
    </row>
    <row r="3161" spans="22:22" x14ac:dyDescent="0.2">
      <c r="V3161" s="5"/>
    </row>
    <row r="3162" spans="22:22" x14ac:dyDescent="0.2">
      <c r="V3162" s="5"/>
    </row>
    <row r="3163" spans="22:22" x14ac:dyDescent="0.2">
      <c r="V3163" s="5"/>
    </row>
    <row r="3164" spans="22:22" x14ac:dyDescent="0.2">
      <c r="V3164" s="5"/>
    </row>
    <row r="3165" spans="22:22" x14ac:dyDescent="0.2">
      <c r="V3165" s="5"/>
    </row>
    <row r="3166" spans="22:22" x14ac:dyDescent="0.2">
      <c r="V3166" s="5"/>
    </row>
    <row r="3167" spans="22:22" x14ac:dyDescent="0.2">
      <c r="V3167" s="5"/>
    </row>
    <row r="3168" spans="22:22" x14ac:dyDescent="0.2">
      <c r="V3168" s="5"/>
    </row>
    <row r="3169" spans="22:22" x14ac:dyDescent="0.2">
      <c r="V3169" s="5"/>
    </row>
    <row r="3170" spans="22:22" x14ac:dyDescent="0.2">
      <c r="V3170" s="5"/>
    </row>
    <row r="3171" spans="22:22" x14ac:dyDescent="0.2">
      <c r="V3171" s="5"/>
    </row>
    <row r="3172" spans="22:22" x14ac:dyDescent="0.2">
      <c r="V3172" s="5"/>
    </row>
    <row r="3173" spans="22:22" x14ac:dyDescent="0.2">
      <c r="V3173" s="5"/>
    </row>
    <row r="3174" spans="22:22" x14ac:dyDescent="0.2">
      <c r="V3174" s="5"/>
    </row>
    <row r="3175" spans="22:22" x14ac:dyDescent="0.2">
      <c r="V3175" s="5"/>
    </row>
    <row r="3176" spans="22:22" x14ac:dyDescent="0.2">
      <c r="V3176" s="5"/>
    </row>
    <row r="3177" spans="22:22" x14ac:dyDescent="0.2">
      <c r="V3177" s="5"/>
    </row>
    <row r="3178" spans="22:22" x14ac:dyDescent="0.2">
      <c r="V3178" s="5"/>
    </row>
    <row r="3179" spans="22:22" x14ac:dyDescent="0.2">
      <c r="V3179" s="5"/>
    </row>
    <row r="3180" spans="22:22" x14ac:dyDescent="0.2">
      <c r="V3180" s="5"/>
    </row>
    <row r="3181" spans="22:22" x14ac:dyDescent="0.2">
      <c r="V3181" s="5"/>
    </row>
    <row r="3182" spans="22:22" x14ac:dyDescent="0.2">
      <c r="V3182" s="5"/>
    </row>
    <row r="3183" spans="22:22" x14ac:dyDescent="0.2">
      <c r="V3183" s="5"/>
    </row>
    <row r="3184" spans="22:22" x14ac:dyDescent="0.2">
      <c r="V3184" s="5"/>
    </row>
    <row r="3185" spans="22:22" x14ac:dyDescent="0.2">
      <c r="V3185" s="5"/>
    </row>
    <row r="3186" spans="22:22" x14ac:dyDescent="0.2">
      <c r="V3186" s="5"/>
    </row>
    <row r="3187" spans="22:22" x14ac:dyDescent="0.2">
      <c r="V3187" s="5"/>
    </row>
    <row r="3188" spans="22:22" x14ac:dyDescent="0.2">
      <c r="V3188" s="5"/>
    </row>
    <row r="3189" spans="22:22" x14ac:dyDescent="0.2">
      <c r="V3189" s="5"/>
    </row>
    <row r="3190" spans="22:22" x14ac:dyDescent="0.2">
      <c r="V3190" s="5"/>
    </row>
    <row r="3191" spans="22:22" x14ac:dyDescent="0.2">
      <c r="V3191" s="5"/>
    </row>
    <row r="3192" spans="22:22" x14ac:dyDescent="0.2">
      <c r="V3192" s="5"/>
    </row>
    <row r="3193" spans="22:22" x14ac:dyDescent="0.2">
      <c r="V3193" s="5"/>
    </row>
    <row r="3194" spans="22:22" x14ac:dyDescent="0.2">
      <c r="V3194" s="5"/>
    </row>
    <row r="3195" spans="22:22" x14ac:dyDescent="0.2">
      <c r="V3195" s="5"/>
    </row>
    <row r="3196" spans="22:22" x14ac:dyDescent="0.2">
      <c r="V3196" s="5"/>
    </row>
    <row r="3197" spans="22:22" x14ac:dyDescent="0.2">
      <c r="V3197" s="5"/>
    </row>
    <row r="3198" spans="22:22" x14ac:dyDescent="0.2">
      <c r="V3198" s="5"/>
    </row>
    <row r="3199" spans="22:22" x14ac:dyDescent="0.2">
      <c r="V3199" s="5"/>
    </row>
    <row r="3200" spans="22:22" x14ac:dyDescent="0.2">
      <c r="V3200" s="5"/>
    </row>
    <row r="3201" spans="22:22" x14ac:dyDescent="0.2">
      <c r="V3201" s="5"/>
    </row>
    <row r="3202" spans="22:22" x14ac:dyDescent="0.2">
      <c r="V3202" s="5"/>
    </row>
    <row r="3203" spans="22:22" x14ac:dyDescent="0.2">
      <c r="V3203" s="5"/>
    </row>
    <row r="3204" spans="22:22" x14ac:dyDescent="0.2">
      <c r="V3204" s="5"/>
    </row>
    <row r="3205" spans="22:22" x14ac:dyDescent="0.2">
      <c r="V3205" s="5"/>
    </row>
    <row r="3206" spans="22:22" x14ac:dyDescent="0.2">
      <c r="V3206" s="5"/>
    </row>
    <row r="3207" spans="22:22" x14ac:dyDescent="0.2">
      <c r="V3207" s="5"/>
    </row>
    <row r="3208" spans="22:22" x14ac:dyDescent="0.2">
      <c r="V3208" s="5"/>
    </row>
    <row r="3209" spans="22:22" x14ac:dyDescent="0.2">
      <c r="V3209" s="5"/>
    </row>
    <row r="3210" spans="22:22" x14ac:dyDescent="0.2">
      <c r="V3210" s="5"/>
    </row>
    <row r="3211" spans="22:22" x14ac:dyDescent="0.2">
      <c r="V3211" s="5"/>
    </row>
    <row r="3212" spans="22:22" x14ac:dyDescent="0.2">
      <c r="V3212" s="5"/>
    </row>
    <row r="3213" spans="22:22" x14ac:dyDescent="0.2">
      <c r="V3213" s="5"/>
    </row>
    <row r="3214" spans="22:22" x14ac:dyDescent="0.2">
      <c r="V3214" s="5"/>
    </row>
    <row r="3215" spans="22:22" x14ac:dyDescent="0.2">
      <c r="V3215" s="5"/>
    </row>
    <row r="3216" spans="22:22" x14ac:dyDescent="0.2">
      <c r="V3216" s="5"/>
    </row>
    <row r="3217" spans="22:22" x14ac:dyDescent="0.2">
      <c r="V3217" s="5"/>
    </row>
    <row r="3218" spans="22:22" x14ac:dyDescent="0.2">
      <c r="V3218" s="5"/>
    </row>
    <row r="3219" spans="22:22" x14ac:dyDescent="0.2">
      <c r="V3219" s="5"/>
    </row>
    <row r="3220" spans="22:22" x14ac:dyDescent="0.2">
      <c r="V3220" s="5"/>
    </row>
    <row r="3221" spans="22:22" x14ac:dyDescent="0.2">
      <c r="V3221" s="5"/>
    </row>
    <row r="3222" spans="22:22" x14ac:dyDescent="0.2">
      <c r="V3222" s="5"/>
    </row>
    <row r="3223" spans="22:22" x14ac:dyDescent="0.2">
      <c r="V3223" s="5"/>
    </row>
    <row r="3224" spans="22:22" x14ac:dyDescent="0.2">
      <c r="V3224" s="5"/>
    </row>
    <row r="3225" spans="22:22" x14ac:dyDescent="0.2">
      <c r="V3225" s="5"/>
    </row>
    <row r="3226" spans="22:22" x14ac:dyDescent="0.2">
      <c r="V3226" s="5"/>
    </row>
    <row r="3227" spans="22:22" x14ac:dyDescent="0.2">
      <c r="V3227" s="5"/>
    </row>
    <row r="3228" spans="22:22" x14ac:dyDescent="0.2">
      <c r="V3228" s="5"/>
    </row>
    <row r="3229" spans="22:22" x14ac:dyDescent="0.2">
      <c r="V3229" s="5"/>
    </row>
    <row r="3230" spans="22:22" x14ac:dyDescent="0.2">
      <c r="V3230" s="5"/>
    </row>
    <row r="3231" spans="22:22" x14ac:dyDescent="0.2">
      <c r="V3231" s="5"/>
    </row>
    <row r="3232" spans="22:22" x14ac:dyDescent="0.2">
      <c r="V3232" s="5"/>
    </row>
    <row r="3233" spans="22:22" x14ac:dyDescent="0.2">
      <c r="V3233" s="5"/>
    </row>
    <row r="3234" spans="22:22" x14ac:dyDescent="0.2">
      <c r="V3234" s="5"/>
    </row>
    <row r="3235" spans="22:22" x14ac:dyDescent="0.2">
      <c r="V3235" s="5"/>
    </row>
    <row r="3236" spans="22:22" x14ac:dyDescent="0.2">
      <c r="V3236" s="5"/>
    </row>
    <row r="3237" spans="22:22" x14ac:dyDescent="0.2">
      <c r="V3237" s="5"/>
    </row>
    <row r="3238" spans="22:22" x14ac:dyDescent="0.2">
      <c r="V3238" s="5"/>
    </row>
    <row r="3239" spans="22:22" x14ac:dyDescent="0.2">
      <c r="V3239" s="5"/>
    </row>
    <row r="3240" spans="22:22" x14ac:dyDescent="0.2">
      <c r="V3240" s="5"/>
    </row>
    <row r="3241" spans="22:22" x14ac:dyDescent="0.2">
      <c r="V3241" s="5"/>
    </row>
    <row r="3242" spans="22:22" x14ac:dyDescent="0.2">
      <c r="V3242" s="5"/>
    </row>
    <row r="3243" spans="22:22" x14ac:dyDescent="0.2">
      <c r="V3243" s="5"/>
    </row>
    <row r="3244" spans="22:22" x14ac:dyDescent="0.2">
      <c r="V3244" s="5"/>
    </row>
    <row r="3245" spans="22:22" x14ac:dyDescent="0.2">
      <c r="V3245" s="5"/>
    </row>
    <row r="3246" spans="22:22" x14ac:dyDescent="0.2">
      <c r="V3246" s="5"/>
    </row>
    <row r="3247" spans="22:22" x14ac:dyDescent="0.2">
      <c r="V3247" s="5"/>
    </row>
    <row r="3248" spans="22:22" x14ac:dyDescent="0.2">
      <c r="V3248" s="5"/>
    </row>
    <row r="3249" spans="22:22" x14ac:dyDescent="0.2">
      <c r="V3249" s="5"/>
    </row>
    <row r="3250" spans="22:22" x14ac:dyDescent="0.2">
      <c r="V3250" s="5"/>
    </row>
    <row r="3251" spans="22:22" x14ac:dyDescent="0.2">
      <c r="V3251" s="5"/>
    </row>
    <row r="3252" spans="22:22" x14ac:dyDescent="0.2">
      <c r="V3252" s="5"/>
    </row>
    <row r="3253" spans="22:22" x14ac:dyDescent="0.2">
      <c r="V3253" s="5"/>
    </row>
    <row r="3254" spans="22:22" x14ac:dyDescent="0.2">
      <c r="V3254" s="5"/>
    </row>
    <row r="3255" spans="22:22" x14ac:dyDescent="0.2">
      <c r="V3255" s="5"/>
    </row>
    <row r="3256" spans="22:22" x14ac:dyDescent="0.2">
      <c r="V3256" s="5"/>
    </row>
    <row r="3257" spans="22:22" x14ac:dyDescent="0.2">
      <c r="V3257" s="5"/>
    </row>
    <row r="3258" spans="22:22" x14ac:dyDescent="0.2">
      <c r="V3258" s="5"/>
    </row>
    <row r="3259" spans="22:22" x14ac:dyDescent="0.2">
      <c r="V3259" s="5"/>
    </row>
    <row r="3260" spans="22:22" x14ac:dyDescent="0.2">
      <c r="V3260" s="5"/>
    </row>
    <row r="3261" spans="22:22" x14ac:dyDescent="0.2">
      <c r="V3261" s="5"/>
    </row>
    <row r="3262" spans="22:22" x14ac:dyDescent="0.2">
      <c r="V3262" s="5"/>
    </row>
    <row r="3263" spans="22:22" x14ac:dyDescent="0.2">
      <c r="V3263" s="5"/>
    </row>
    <row r="3264" spans="22:22" x14ac:dyDescent="0.2">
      <c r="V3264" s="5"/>
    </row>
    <row r="3265" spans="22:22" x14ac:dyDescent="0.2">
      <c r="V3265" s="5"/>
    </row>
    <row r="3266" spans="22:22" x14ac:dyDescent="0.2">
      <c r="V3266" s="5"/>
    </row>
    <row r="3267" spans="22:22" x14ac:dyDescent="0.2">
      <c r="V3267" s="5"/>
    </row>
    <row r="3268" spans="22:22" x14ac:dyDescent="0.2">
      <c r="V3268" s="5"/>
    </row>
    <row r="3269" spans="22:22" x14ac:dyDescent="0.2">
      <c r="V3269" s="5"/>
    </row>
    <row r="3270" spans="22:22" x14ac:dyDescent="0.2">
      <c r="V3270" s="5"/>
    </row>
    <row r="3271" spans="22:22" x14ac:dyDescent="0.2">
      <c r="V3271" s="5"/>
    </row>
    <row r="3272" spans="22:22" x14ac:dyDescent="0.2">
      <c r="V3272" s="5"/>
    </row>
    <row r="3273" spans="22:22" x14ac:dyDescent="0.2">
      <c r="V3273" s="5"/>
    </row>
    <row r="3274" spans="22:22" x14ac:dyDescent="0.2">
      <c r="V3274" s="5"/>
    </row>
    <row r="3275" spans="22:22" x14ac:dyDescent="0.2">
      <c r="V3275" s="5"/>
    </row>
    <row r="3276" spans="22:22" x14ac:dyDescent="0.2">
      <c r="V3276" s="5"/>
    </row>
    <row r="3277" spans="22:22" x14ac:dyDescent="0.2">
      <c r="V3277" s="5"/>
    </row>
    <row r="3278" spans="22:22" x14ac:dyDescent="0.2">
      <c r="V3278" s="5"/>
    </row>
    <row r="3279" spans="22:22" x14ac:dyDescent="0.2">
      <c r="V3279" s="5"/>
    </row>
    <row r="3280" spans="22:22" x14ac:dyDescent="0.2">
      <c r="V3280" s="5"/>
    </row>
    <row r="3281" spans="22:22" x14ac:dyDescent="0.2">
      <c r="V3281" s="5"/>
    </row>
    <row r="3282" spans="22:22" x14ac:dyDescent="0.2">
      <c r="V3282" s="5"/>
    </row>
    <row r="3283" spans="22:22" x14ac:dyDescent="0.2">
      <c r="V3283" s="5"/>
    </row>
    <row r="3284" spans="22:22" x14ac:dyDescent="0.2">
      <c r="V3284" s="5"/>
    </row>
    <row r="3285" spans="22:22" x14ac:dyDescent="0.2">
      <c r="V3285" s="5"/>
    </row>
    <row r="3286" spans="22:22" x14ac:dyDescent="0.2">
      <c r="V3286" s="5"/>
    </row>
    <row r="3287" spans="22:22" x14ac:dyDescent="0.2">
      <c r="V3287" s="5"/>
    </row>
    <row r="3288" spans="22:22" x14ac:dyDescent="0.2">
      <c r="V3288" s="5"/>
    </row>
    <row r="3289" spans="22:22" x14ac:dyDescent="0.2">
      <c r="V3289" s="5"/>
    </row>
    <row r="3290" spans="22:22" x14ac:dyDescent="0.2">
      <c r="V3290" s="5"/>
    </row>
    <row r="3291" spans="22:22" x14ac:dyDescent="0.2">
      <c r="V3291" s="5"/>
    </row>
    <row r="3292" spans="22:22" x14ac:dyDescent="0.2">
      <c r="V3292" s="5"/>
    </row>
    <row r="3293" spans="22:22" x14ac:dyDescent="0.2">
      <c r="V3293" s="5"/>
    </row>
    <row r="3294" spans="22:22" x14ac:dyDescent="0.2">
      <c r="V3294" s="5"/>
    </row>
    <row r="3295" spans="22:22" x14ac:dyDescent="0.2">
      <c r="V3295" s="5"/>
    </row>
    <row r="3296" spans="22:22" x14ac:dyDescent="0.2">
      <c r="V3296" s="5"/>
    </row>
    <row r="3297" spans="22:22" x14ac:dyDescent="0.2">
      <c r="V3297" s="5"/>
    </row>
    <row r="3298" spans="22:22" x14ac:dyDescent="0.2">
      <c r="V3298" s="5"/>
    </row>
    <row r="3299" spans="22:22" x14ac:dyDescent="0.2">
      <c r="V3299" s="5"/>
    </row>
    <row r="3300" spans="22:22" x14ac:dyDescent="0.2">
      <c r="V3300" s="5"/>
    </row>
    <row r="3301" spans="22:22" x14ac:dyDescent="0.2">
      <c r="V3301" s="5"/>
    </row>
    <row r="3302" spans="22:22" x14ac:dyDescent="0.2">
      <c r="V3302" s="5"/>
    </row>
    <row r="3303" spans="22:22" x14ac:dyDescent="0.2">
      <c r="V3303" s="5"/>
    </row>
    <row r="3304" spans="22:22" x14ac:dyDescent="0.2">
      <c r="V3304" s="5"/>
    </row>
    <row r="3305" spans="22:22" x14ac:dyDescent="0.2">
      <c r="V3305" s="5"/>
    </row>
    <row r="3306" spans="22:22" x14ac:dyDescent="0.2">
      <c r="V3306" s="5"/>
    </row>
    <row r="3307" spans="22:22" x14ac:dyDescent="0.2">
      <c r="V3307" s="5"/>
    </row>
    <row r="3308" spans="22:22" x14ac:dyDescent="0.2">
      <c r="V3308" s="5"/>
    </row>
    <row r="3309" spans="22:22" x14ac:dyDescent="0.2">
      <c r="V3309" s="5"/>
    </row>
    <row r="3310" spans="22:22" x14ac:dyDescent="0.2">
      <c r="V3310" s="5"/>
    </row>
    <row r="3311" spans="22:22" x14ac:dyDescent="0.2">
      <c r="V3311" s="5"/>
    </row>
    <row r="3312" spans="22:22" x14ac:dyDescent="0.2">
      <c r="V3312" s="5"/>
    </row>
    <row r="3313" spans="22:22" x14ac:dyDescent="0.2">
      <c r="V3313" s="5"/>
    </row>
    <row r="3314" spans="22:22" x14ac:dyDescent="0.2">
      <c r="V3314" s="5"/>
    </row>
    <row r="3315" spans="22:22" x14ac:dyDescent="0.2">
      <c r="V3315" s="5"/>
    </row>
    <row r="3316" spans="22:22" x14ac:dyDescent="0.2">
      <c r="V3316" s="5"/>
    </row>
    <row r="3317" spans="22:22" x14ac:dyDescent="0.2">
      <c r="V3317" s="5"/>
    </row>
    <row r="3318" spans="22:22" x14ac:dyDescent="0.2">
      <c r="V3318" s="5"/>
    </row>
    <row r="3319" spans="22:22" x14ac:dyDescent="0.2">
      <c r="V3319" s="5"/>
    </row>
    <row r="3320" spans="22:22" x14ac:dyDescent="0.2">
      <c r="V3320" s="5"/>
    </row>
    <row r="3321" spans="22:22" x14ac:dyDescent="0.2">
      <c r="V3321" s="5"/>
    </row>
    <row r="3322" spans="22:22" x14ac:dyDescent="0.2">
      <c r="V3322" s="5"/>
    </row>
    <row r="3323" spans="22:22" x14ac:dyDescent="0.2">
      <c r="V3323" s="5"/>
    </row>
    <row r="3324" spans="22:22" x14ac:dyDescent="0.2">
      <c r="V3324" s="5"/>
    </row>
    <row r="3325" spans="22:22" x14ac:dyDescent="0.2">
      <c r="V3325" s="5"/>
    </row>
    <row r="3326" spans="22:22" x14ac:dyDescent="0.2">
      <c r="V3326" s="5"/>
    </row>
    <row r="3327" spans="22:22" x14ac:dyDescent="0.2">
      <c r="V3327" s="5"/>
    </row>
    <row r="3328" spans="22:22" x14ac:dyDescent="0.2">
      <c r="V3328" s="5"/>
    </row>
    <row r="3329" spans="22:22" x14ac:dyDescent="0.2">
      <c r="V3329" s="5"/>
    </row>
    <row r="3330" spans="22:22" x14ac:dyDescent="0.2">
      <c r="V3330" s="5"/>
    </row>
    <row r="3331" spans="22:22" x14ac:dyDescent="0.2">
      <c r="V3331" s="5"/>
    </row>
    <row r="3332" spans="22:22" x14ac:dyDescent="0.2">
      <c r="V3332" s="5"/>
    </row>
    <row r="3333" spans="22:22" x14ac:dyDescent="0.2">
      <c r="V3333" s="5"/>
    </row>
    <row r="3334" spans="22:22" x14ac:dyDescent="0.2">
      <c r="V3334" s="5"/>
    </row>
    <row r="3335" spans="22:22" x14ac:dyDescent="0.2">
      <c r="V3335" s="5"/>
    </row>
    <row r="3336" spans="22:22" x14ac:dyDescent="0.2">
      <c r="V3336" s="5"/>
    </row>
    <row r="3337" spans="22:22" x14ac:dyDescent="0.2">
      <c r="V3337" s="5"/>
    </row>
    <row r="3338" spans="22:22" x14ac:dyDescent="0.2">
      <c r="V3338" s="5"/>
    </row>
    <row r="3339" spans="22:22" x14ac:dyDescent="0.2">
      <c r="V3339" s="5"/>
    </row>
    <row r="3340" spans="22:22" x14ac:dyDescent="0.2">
      <c r="V3340" s="5"/>
    </row>
    <row r="3341" spans="22:22" x14ac:dyDescent="0.2">
      <c r="V3341" s="5"/>
    </row>
    <row r="3342" spans="22:22" x14ac:dyDescent="0.2">
      <c r="V3342" s="5"/>
    </row>
    <row r="3343" spans="22:22" x14ac:dyDescent="0.2">
      <c r="V3343" s="5"/>
    </row>
    <row r="3344" spans="22:22" x14ac:dyDescent="0.2">
      <c r="V3344" s="5"/>
    </row>
    <row r="3345" spans="22:22" x14ac:dyDescent="0.2">
      <c r="V3345" s="5"/>
    </row>
    <row r="3346" spans="22:22" x14ac:dyDescent="0.2">
      <c r="V3346" s="5"/>
    </row>
    <row r="3347" spans="22:22" x14ac:dyDescent="0.2">
      <c r="V3347" s="5"/>
    </row>
    <row r="3348" spans="22:22" x14ac:dyDescent="0.2">
      <c r="V3348" s="5"/>
    </row>
    <row r="3349" spans="22:22" x14ac:dyDescent="0.2">
      <c r="V3349" s="5"/>
    </row>
    <row r="3350" spans="22:22" x14ac:dyDescent="0.2">
      <c r="V3350" s="5"/>
    </row>
    <row r="3351" spans="22:22" x14ac:dyDescent="0.2">
      <c r="V3351" s="5"/>
    </row>
    <row r="3352" spans="22:22" x14ac:dyDescent="0.2">
      <c r="V3352" s="5"/>
    </row>
    <row r="3353" spans="22:22" x14ac:dyDescent="0.2">
      <c r="V3353" s="5"/>
    </row>
    <row r="3354" spans="22:22" x14ac:dyDescent="0.2">
      <c r="V3354" s="5"/>
    </row>
    <row r="3355" spans="22:22" x14ac:dyDescent="0.2">
      <c r="V3355" s="5"/>
    </row>
    <row r="3356" spans="22:22" x14ac:dyDescent="0.2">
      <c r="V3356" s="5"/>
    </row>
    <row r="3357" spans="22:22" x14ac:dyDescent="0.2">
      <c r="V3357" s="5"/>
    </row>
    <row r="3358" spans="22:22" x14ac:dyDescent="0.2">
      <c r="V3358" s="5"/>
    </row>
    <row r="3359" spans="22:22" x14ac:dyDescent="0.2">
      <c r="V3359" s="5"/>
    </row>
    <row r="3360" spans="22:22" x14ac:dyDescent="0.2">
      <c r="V3360" s="5"/>
    </row>
    <row r="3361" spans="22:22" x14ac:dyDescent="0.2">
      <c r="V3361" s="5"/>
    </row>
    <row r="3362" spans="22:22" x14ac:dyDescent="0.2">
      <c r="V3362" s="5"/>
    </row>
    <row r="3363" spans="22:22" x14ac:dyDescent="0.2">
      <c r="V3363" s="5"/>
    </row>
    <row r="3364" spans="22:22" x14ac:dyDescent="0.2">
      <c r="V3364" s="5"/>
    </row>
    <row r="3365" spans="22:22" x14ac:dyDescent="0.2">
      <c r="V3365" s="5"/>
    </row>
    <row r="3366" spans="22:22" x14ac:dyDescent="0.2">
      <c r="V3366" s="5"/>
    </row>
    <row r="3367" spans="22:22" x14ac:dyDescent="0.2">
      <c r="V3367" s="5"/>
    </row>
    <row r="3368" spans="22:22" x14ac:dyDescent="0.2">
      <c r="V3368" s="5"/>
    </row>
    <row r="3369" spans="22:22" x14ac:dyDescent="0.2">
      <c r="V3369" s="5"/>
    </row>
    <row r="3370" spans="22:22" x14ac:dyDescent="0.2">
      <c r="V3370" s="5"/>
    </row>
    <row r="3371" spans="22:22" x14ac:dyDescent="0.2">
      <c r="V3371" s="5"/>
    </row>
    <row r="3372" spans="22:22" x14ac:dyDescent="0.2">
      <c r="V3372" s="5"/>
    </row>
    <row r="3373" spans="22:22" x14ac:dyDescent="0.2">
      <c r="V3373" s="5"/>
    </row>
    <row r="3374" spans="22:22" x14ac:dyDescent="0.2">
      <c r="V3374" s="5"/>
    </row>
    <row r="3375" spans="22:22" x14ac:dyDescent="0.2">
      <c r="V3375" s="5"/>
    </row>
    <row r="3376" spans="22:22" x14ac:dyDescent="0.2">
      <c r="V3376" s="5"/>
    </row>
    <row r="3377" spans="22:22" x14ac:dyDescent="0.2">
      <c r="V3377" s="5"/>
    </row>
    <row r="3378" spans="22:22" x14ac:dyDescent="0.2">
      <c r="V3378" s="5"/>
    </row>
    <row r="3379" spans="22:22" x14ac:dyDescent="0.2">
      <c r="V3379" s="5"/>
    </row>
    <row r="3380" spans="22:22" x14ac:dyDescent="0.2">
      <c r="V3380" s="5"/>
    </row>
    <row r="3381" spans="22:22" x14ac:dyDescent="0.2">
      <c r="V3381" s="5"/>
    </row>
    <row r="3382" spans="22:22" x14ac:dyDescent="0.2">
      <c r="V3382" s="5"/>
    </row>
    <row r="3383" spans="22:22" x14ac:dyDescent="0.2">
      <c r="V3383" s="5"/>
    </row>
    <row r="3384" spans="22:22" x14ac:dyDescent="0.2">
      <c r="V3384" s="5"/>
    </row>
    <row r="3385" spans="22:22" x14ac:dyDescent="0.2">
      <c r="V3385" s="5"/>
    </row>
    <row r="3386" spans="22:22" x14ac:dyDescent="0.2">
      <c r="V3386" s="5"/>
    </row>
    <row r="3387" spans="22:22" x14ac:dyDescent="0.2">
      <c r="V3387" s="5"/>
    </row>
    <row r="3388" spans="22:22" x14ac:dyDescent="0.2">
      <c r="V3388" s="5"/>
    </row>
    <row r="3389" spans="22:22" x14ac:dyDescent="0.2">
      <c r="V3389" s="5"/>
    </row>
    <row r="3390" spans="22:22" x14ac:dyDescent="0.2">
      <c r="V3390" s="5"/>
    </row>
    <row r="3391" spans="22:22" x14ac:dyDescent="0.2">
      <c r="V3391" s="5"/>
    </row>
    <row r="3392" spans="22:22" x14ac:dyDescent="0.2">
      <c r="V3392" s="5"/>
    </row>
    <row r="3393" spans="22:22" x14ac:dyDescent="0.2">
      <c r="V3393" s="5"/>
    </row>
    <row r="3394" spans="22:22" x14ac:dyDescent="0.2">
      <c r="V3394" s="5"/>
    </row>
    <row r="3395" spans="22:22" x14ac:dyDescent="0.2">
      <c r="V3395" s="5"/>
    </row>
    <row r="3396" spans="22:22" x14ac:dyDescent="0.2">
      <c r="V3396" s="5"/>
    </row>
    <row r="3397" spans="22:22" x14ac:dyDescent="0.2">
      <c r="V3397" s="5"/>
    </row>
    <row r="3398" spans="22:22" x14ac:dyDescent="0.2">
      <c r="V3398" s="5"/>
    </row>
    <row r="3399" spans="22:22" x14ac:dyDescent="0.2">
      <c r="V3399" s="5"/>
    </row>
    <row r="3400" spans="22:22" x14ac:dyDescent="0.2">
      <c r="V3400" s="5"/>
    </row>
    <row r="3401" spans="22:22" x14ac:dyDescent="0.2">
      <c r="V3401" s="5"/>
    </row>
    <row r="3402" spans="22:22" x14ac:dyDescent="0.2">
      <c r="V3402" s="5"/>
    </row>
    <row r="3403" spans="22:22" x14ac:dyDescent="0.2">
      <c r="V3403" s="5"/>
    </row>
    <row r="3404" spans="22:22" x14ac:dyDescent="0.2">
      <c r="V3404" s="5"/>
    </row>
    <row r="3405" spans="22:22" x14ac:dyDescent="0.2">
      <c r="V3405" s="5"/>
    </row>
    <row r="3406" spans="22:22" x14ac:dyDescent="0.2">
      <c r="V3406" s="5"/>
    </row>
    <row r="3407" spans="22:22" x14ac:dyDescent="0.2">
      <c r="V3407" s="5"/>
    </row>
    <row r="3408" spans="22:22" x14ac:dyDescent="0.2">
      <c r="V3408" s="5"/>
    </row>
    <row r="3409" spans="22:22" x14ac:dyDescent="0.2">
      <c r="V3409" s="5"/>
    </row>
    <row r="3410" spans="22:22" x14ac:dyDescent="0.2">
      <c r="V3410" s="5"/>
    </row>
    <row r="3411" spans="22:22" x14ac:dyDescent="0.2">
      <c r="V3411" s="5"/>
    </row>
    <row r="3412" spans="22:22" x14ac:dyDescent="0.2">
      <c r="V3412" s="5"/>
    </row>
    <row r="3413" spans="22:22" x14ac:dyDescent="0.2">
      <c r="V3413" s="5"/>
    </row>
    <row r="3414" spans="22:22" x14ac:dyDescent="0.2">
      <c r="V3414" s="5"/>
    </row>
    <row r="3415" spans="22:22" x14ac:dyDescent="0.2">
      <c r="V3415" s="5"/>
    </row>
    <row r="3416" spans="22:22" x14ac:dyDescent="0.2">
      <c r="V3416" s="5"/>
    </row>
    <row r="3417" spans="22:22" x14ac:dyDescent="0.2">
      <c r="V3417" s="5"/>
    </row>
    <row r="3418" spans="22:22" x14ac:dyDescent="0.2">
      <c r="V3418" s="5"/>
    </row>
    <row r="3419" spans="22:22" x14ac:dyDescent="0.2">
      <c r="V3419" s="5"/>
    </row>
    <row r="3420" spans="22:22" x14ac:dyDescent="0.2">
      <c r="V3420" s="5"/>
    </row>
    <row r="3421" spans="22:22" x14ac:dyDescent="0.2">
      <c r="V3421" s="5"/>
    </row>
    <row r="3422" spans="22:22" x14ac:dyDescent="0.2">
      <c r="V3422" s="5"/>
    </row>
    <row r="3423" spans="22:22" x14ac:dyDescent="0.2">
      <c r="V3423" s="5"/>
    </row>
    <row r="3424" spans="22:22" x14ac:dyDescent="0.2">
      <c r="V3424" s="5"/>
    </row>
    <row r="3425" spans="22:22" x14ac:dyDescent="0.2">
      <c r="V3425" s="5"/>
    </row>
    <row r="3426" spans="22:22" x14ac:dyDescent="0.2">
      <c r="V3426" s="5"/>
    </row>
    <row r="3427" spans="22:22" x14ac:dyDescent="0.2">
      <c r="V3427" s="5"/>
    </row>
    <row r="3428" spans="22:22" x14ac:dyDescent="0.2">
      <c r="V3428" s="5"/>
    </row>
    <row r="3429" spans="22:22" x14ac:dyDescent="0.2">
      <c r="V3429" s="5"/>
    </row>
    <row r="3430" spans="22:22" x14ac:dyDescent="0.2">
      <c r="V3430" s="5"/>
    </row>
    <row r="3431" spans="22:22" x14ac:dyDescent="0.2">
      <c r="V3431" s="5"/>
    </row>
    <row r="3432" spans="22:22" x14ac:dyDescent="0.2">
      <c r="V3432" s="5"/>
    </row>
    <row r="3433" spans="22:22" x14ac:dyDescent="0.2">
      <c r="V3433" s="5"/>
    </row>
    <row r="3434" spans="22:22" x14ac:dyDescent="0.2">
      <c r="V3434" s="5"/>
    </row>
    <row r="3435" spans="22:22" x14ac:dyDescent="0.2">
      <c r="V3435" s="5"/>
    </row>
    <row r="3436" spans="22:22" x14ac:dyDescent="0.2">
      <c r="V3436" s="5"/>
    </row>
    <row r="3437" spans="22:22" x14ac:dyDescent="0.2">
      <c r="V3437" s="5"/>
    </row>
    <row r="3438" spans="22:22" x14ac:dyDescent="0.2">
      <c r="V3438" s="5"/>
    </row>
    <row r="3439" spans="22:22" x14ac:dyDescent="0.2">
      <c r="V3439" s="5"/>
    </row>
    <row r="3440" spans="22:22" x14ac:dyDescent="0.2">
      <c r="V3440" s="5"/>
    </row>
    <row r="3441" spans="22:22" x14ac:dyDescent="0.2">
      <c r="V3441" s="5"/>
    </row>
    <row r="3442" spans="22:22" x14ac:dyDescent="0.2">
      <c r="V3442" s="5"/>
    </row>
    <row r="3443" spans="22:22" x14ac:dyDescent="0.2">
      <c r="V3443" s="5"/>
    </row>
    <row r="3444" spans="22:22" x14ac:dyDescent="0.2">
      <c r="V3444" s="5"/>
    </row>
    <row r="3445" spans="22:22" x14ac:dyDescent="0.2">
      <c r="V3445" s="5"/>
    </row>
    <row r="3446" spans="22:22" x14ac:dyDescent="0.2">
      <c r="V3446" s="5"/>
    </row>
    <row r="3447" spans="22:22" x14ac:dyDescent="0.2">
      <c r="V3447" s="5"/>
    </row>
    <row r="3448" spans="22:22" x14ac:dyDescent="0.2">
      <c r="V3448" s="5"/>
    </row>
    <row r="3449" spans="22:22" x14ac:dyDescent="0.2">
      <c r="V3449" s="5"/>
    </row>
    <row r="3450" spans="22:22" x14ac:dyDescent="0.2">
      <c r="V3450" s="5"/>
    </row>
    <row r="3451" spans="22:22" x14ac:dyDescent="0.2">
      <c r="V3451" s="5"/>
    </row>
    <row r="3452" spans="22:22" x14ac:dyDescent="0.2">
      <c r="V3452" s="5"/>
    </row>
    <row r="3453" spans="22:22" x14ac:dyDescent="0.2">
      <c r="V3453" s="5"/>
    </row>
    <row r="3454" spans="22:22" x14ac:dyDescent="0.2">
      <c r="V3454" s="5"/>
    </row>
    <row r="3455" spans="22:22" x14ac:dyDescent="0.2">
      <c r="V3455" s="5"/>
    </row>
    <row r="3456" spans="22:22" x14ac:dyDescent="0.2">
      <c r="V3456" s="5"/>
    </row>
    <row r="3457" spans="22:22" x14ac:dyDescent="0.2">
      <c r="V3457" s="5"/>
    </row>
    <row r="3458" spans="22:22" x14ac:dyDescent="0.2">
      <c r="V3458" s="5"/>
    </row>
    <row r="3459" spans="22:22" x14ac:dyDescent="0.2">
      <c r="V3459" s="5"/>
    </row>
    <row r="3460" spans="22:22" x14ac:dyDescent="0.2">
      <c r="V3460" s="5"/>
    </row>
    <row r="3461" spans="22:22" x14ac:dyDescent="0.2">
      <c r="V3461" s="5"/>
    </row>
    <row r="3462" spans="22:22" x14ac:dyDescent="0.2">
      <c r="V3462" s="5"/>
    </row>
    <row r="3463" spans="22:22" x14ac:dyDescent="0.2">
      <c r="V3463" s="5"/>
    </row>
    <row r="3464" spans="22:22" x14ac:dyDescent="0.2">
      <c r="V3464" s="5"/>
    </row>
    <row r="3465" spans="22:22" x14ac:dyDescent="0.2">
      <c r="V3465" s="5"/>
    </row>
    <row r="3466" spans="22:22" x14ac:dyDescent="0.2">
      <c r="V3466" s="5"/>
    </row>
    <row r="3467" spans="22:22" x14ac:dyDescent="0.2">
      <c r="V3467" s="5"/>
    </row>
    <row r="3468" spans="22:22" x14ac:dyDescent="0.2">
      <c r="V3468" s="5"/>
    </row>
    <row r="3469" spans="22:22" x14ac:dyDescent="0.2">
      <c r="V3469" s="5"/>
    </row>
    <row r="3470" spans="22:22" x14ac:dyDescent="0.2">
      <c r="V3470" s="5"/>
    </row>
    <row r="3471" spans="22:22" x14ac:dyDescent="0.2">
      <c r="V3471" s="5"/>
    </row>
    <row r="3472" spans="22:22" x14ac:dyDescent="0.2">
      <c r="V3472" s="5"/>
    </row>
    <row r="3473" spans="22:22" x14ac:dyDescent="0.2">
      <c r="V3473" s="5"/>
    </row>
    <row r="3474" spans="22:22" x14ac:dyDescent="0.2">
      <c r="V3474" s="5"/>
    </row>
    <row r="3475" spans="22:22" x14ac:dyDescent="0.2">
      <c r="V3475" s="5"/>
    </row>
    <row r="3476" spans="22:22" x14ac:dyDescent="0.2">
      <c r="V3476" s="5"/>
    </row>
    <row r="3477" spans="22:22" x14ac:dyDescent="0.2">
      <c r="V3477" s="5"/>
    </row>
    <row r="3478" spans="22:22" x14ac:dyDescent="0.2">
      <c r="V3478" s="5"/>
    </row>
    <row r="3479" spans="22:22" x14ac:dyDescent="0.2">
      <c r="V3479" s="5"/>
    </row>
    <row r="3480" spans="22:22" x14ac:dyDescent="0.2">
      <c r="V3480" s="5"/>
    </row>
    <row r="3481" spans="22:22" x14ac:dyDescent="0.2">
      <c r="V3481" s="5"/>
    </row>
    <row r="3482" spans="22:22" x14ac:dyDescent="0.2">
      <c r="V3482" s="5"/>
    </row>
    <row r="3483" spans="22:22" x14ac:dyDescent="0.2">
      <c r="V3483" s="5"/>
    </row>
    <row r="3484" spans="22:22" x14ac:dyDescent="0.2">
      <c r="V3484" s="5"/>
    </row>
    <row r="3485" spans="22:22" x14ac:dyDescent="0.2">
      <c r="V3485" s="5"/>
    </row>
    <row r="3486" spans="22:22" x14ac:dyDescent="0.2">
      <c r="V3486" s="5"/>
    </row>
    <row r="3487" spans="22:22" x14ac:dyDescent="0.2">
      <c r="V3487" s="5"/>
    </row>
    <row r="3488" spans="22:22" x14ac:dyDescent="0.2">
      <c r="V3488" s="5"/>
    </row>
    <row r="3489" spans="22:22" x14ac:dyDescent="0.2">
      <c r="V3489" s="5"/>
    </row>
    <row r="3490" spans="22:22" x14ac:dyDescent="0.2">
      <c r="V3490" s="5"/>
    </row>
    <row r="3491" spans="22:22" x14ac:dyDescent="0.2">
      <c r="V3491" s="5"/>
    </row>
    <row r="3492" spans="22:22" x14ac:dyDescent="0.2">
      <c r="V3492" s="5"/>
    </row>
    <row r="3493" spans="22:22" x14ac:dyDescent="0.2">
      <c r="V3493" s="5"/>
    </row>
    <row r="3494" spans="22:22" x14ac:dyDescent="0.2">
      <c r="V3494" s="5"/>
    </row>
    <row r="3495" spans="22:22" x14ac:dyDescent="0.2">
      <c r="V3495" s="5"/>
    </row>
    <row r="3496" spans="22:22" x14ac:dyDescent="0.2">
      <c r="V3496" s="5"/>
    </row>
    <row r="3497" spans="22:22" x14ac:dyDescent="0.2">
      <c r="V3497" s="5"/>
    </row>
    <row r="3498" spans="22:22" x14ac:dyDescent="0.2">
      <c r="V3498" s="5"/>
    </row>
    <row r="3499" spans="22:22" x14ac:dyDescent="0.2">
      <c r="V3499" s="5"/>
    </row>
    <row r="3500" spans="22:22" x14ac:dyDescent="0.2">
      <c r="V3500" s="5"/>
    </row>
    <row r="3501" spans="22:22" x14ac:dyDescent="0.2">
      <c r="V3501" s="5"/>
    </row>
    <row r="3502" spans="22:22" x14ac:dyDescent="0.2">
      <c r="V3502" s="5"/>
    </row>
    <row r="3503" spans="22:22" x14ac:dyDescent="0.2">
      <c r="V3503" s="5"/>
    </row>
    <row r="3504" spans="22:22" x14ac:dyDescent="0.2">
      <c r="V3504" s="5"/>
    </row>
    <row r="3505" spans="22:22" x14ac:dyDescent="0.2">
      <c r="V3505" s="5"/>
    </row>
    <row r="3506" spans="22:22" x14ac:dyDescent="0.2">
      <c r="V3506" s="5"/>
    </row>
    <row r="3507" spans="22:22" x14ac:dyDescent="0.2">
      <c r="V3507" s="5"/>
    </row>
    <row r="3508" spans="22:22" x14ac:dyDescent="0.2">
      <c r="V3508" s="5"/>
    </row>
    <row r="3509" spans="22:22" x14ac:dyDescent="0.2">
      <c r="V3509" s="5"/>
    </row>
    <row r="3510" spans="22:22" x14ac:dyDescent="0.2">
      <c r="V3510" s="5"/>
    </row>
    <row r="3511" spans="22:22" x14ac:dyDescent="0.2">
      <c r="V3511" s="5"/>
    </row>
    <row r="3512" spans="22:22" x14ac:dyDescent="0.2">
      <c r="V3512" s="5"/>
    </row>
    <row r="3513" spans="22:22" x14ac:dyDescent="0.2">
      <c r="V3513" s="5"/>
    </row>
    <row r="3514" spans="22:22" x14ac:dyDescent="0.2">
      <c r="V3514" s="5"/>
    </row>
    <row r="3515" spans="22:22" x14ac:dyDescent="0.2">
      <c r="V3515" s="5"/>
    </row>
    <row r="3516" spans="22:22" x14ac:dyDescent="0.2">
      <c r="V3516" s="5"/>
    </row>
    <row r="3517" spans="22:22" x14ac:dyDescent="0.2">
      <c r="V3517" s="5"/>
    </row>
    <row r="3518" spans="22:22" x14ac:dyDescent="0.2">
      <c r="V3518" s="5"/>
    </row>
    <row r="3519" spans="22:22" x14ac:dyDescent="0.2">
      <c r="V3519" s="5"/>
    </row>
    <row r="3520" spans="22:22" x14ac:dyDescent="0.2">
      <c r="V3520" s="5"/>
    </row>
    <row r="3521" spans="22:22" x14ac:dyDescent="0.2">
      <c r="V3521" s="5"/>
    </row>
    <row r="3522" spans="22:22" x14ac:dyDescent="0.2">
      <c r="V3522" s="5"/>
    </row>
    <row r="3523" spans="22:22" x14ac:dyDescent="0.2">
      <c r="V3523" s="5"/>
    </row>
    <row r="3524" spans="22:22" x14ac:dyDescent="0.2">
      <c r="V3524" s="5"/>
    </row>
    <row r="3525" spans="22:22" x14ac:dyDescent="0.2">
      <c r="V3525" s="5"/>
    </row>
    <row r="3526" spans="22:22" x14ac:dyDescent="0.2">
      <c r="V3526" s="5"/>
    </row>
    <row r="3527" spans="22:22" x14ac:dyDescent="0.2">
      <c r="V3527" s="5"/>
    </row>
    <row r="3528" spans="22:22" x14ac:dyDescent="0.2">
      <c r="V3528" s="5"/>
    </row>
    <row r="3529" spans="22:22" x14ac:dyDescent="0.2">
      <c r="V3529" s="5"/>
    </row>
    <row r="3530" spans="22:22" x14ac:dyDescent="0.2">
      <c r="V3530" s="5"/>
    </row>
    <row r="3531" spans="22:22" x14ac:dyDescent="0.2">
      <c r="V3531" s="5"/>
    </row>
    <row r="3532" spans="22:22" x14ac:dyDescent="0.2">
      <c r="V3532" s="5"/>
    </row>
    <row r="3533" spans="22:22" x14ac:dyDescent="0.2">
      <c r="V3533" s="5"/>
    </row>
    <row r="3534" spans="22:22" x14ac:dyDescent="0.2">
      <c r="V3534" s="5"/>
    </row>
    <row r="3535" spans="22:22" x14ac:dyDescent="0.2">
      <c r="V3535" s="5"/>
    </row>
    <row r="3536" spans="22:22" x14ac:dyDescent="0.2">
      <c r="V3536" s="5"/>
    </row>
    <row r="3537" spans="22:22" x14ac:dyDescent="0.2">
      <c r="V3537" s="5"/>
    </row>
    <row r="3538" spans="22:22" x14ac:dyDescent="0.2">
      <c r="V3538" s="5"/>
    </row>
    <row r="3539" spans="22:22" x14ac:dyDescent="0.2">
      <c r="V3539" s="5"/>
    </row>
    <row r="3540" spans="22:22" x14ac:dyDescent="0.2">
      <c r="V3540" s="5"/>
    </row>
    <row r="3541" spans="22:22" x14ac:dyDescent="0.2">
      <c r="V3541" s="5"/>
    </row>
    <row r="3542" spans="22:22" x14ac:dyDescent="0.2">
      <c r="V3542" s="5"/>
    </row>
    <row r="3543" spans="22:22" x14ac:dyDescent="0.2">
      <c r="V3543" s="5"/>
    </row>
    <row r="3544" spans="22:22" x14ac:dyDescent="0.2">
      <c r="V3544" s="5"/>
    </row>
    <row r="3545" spans="22:22" x14ac:dyDescent="0.2">
      <c r="V3545" s="5"/>
    </row>
    <row r="3546" spans="22:22" x14ac:dyDescent="0.2">
      <c r="V3546" s="5"/>
    </row>
    <row r="3547" spans="22:22" x14ac:dyDescent="0.2">
      <c r="V3547" s="5"/>
    </row>
    <row r="3548" spans="22:22" x14ac:dyDescent="0.2">
      <c r="V3548" s="5"/>
    </row>
    <row r="3549" spans="22:22" x14ac:dyDescent="0.2">
      <c r="V3549" s="5"/>
    </row>
    <row r="3550" spans="22:22" x14ac:dyDescent="0.2">
      <c r="V3550" s="5"/>
    </row>
    <row r="3551" spans="22:22" x14ac:dyDescent="0.2">
      <c r="V3551" s="5"/>
    </row>
    <row r="3552" spans="22:22" x14ac:dyDescent="0.2">
      <c r="V3552" s="5"/>
    </row>
    <row r="3553" spans="22:22" x14ac:dyDescent="0.2">
      <c r="V3553" s="5"/>
    </row>
    <row r="3554" spans="22:22" x14ac:dyDescent="0.2">
      <c r="V3554" s="5"/>
    </row>
    <row r="3555" spans="22:22" x14ac:dyDescent="0.2">
      <c r="V3555" s="5"/>
    </row>
    <row r="3556" spans="22:22" x14ac:dyDescent="0.2">
      <c r="V3556" s="5"/>
    </row>
    <row r="3557" spans="22:22" x14ac:dyDescent="0.2">
      <c r="V3557" s="5"/>
    </row>
    <row r="3558" spans="22:22" x14ac:dyDescent="0.2">
      <c r="V3558" s="5"/>
    </row>
    <row r="3559" spans="22:22" x14ac:dyDescent="0.2">
      <c r="V3559" s="5"/>
    </row>
    <row r="3560" spans="22:22" x14ac:dyDescent="0.2">
      <c r="V3560" s="5"/>
    </row>
    <row r="3561" spans="22:22" x14ac:dyDescent="0.2">
      <c r="V3561" s="5"/>
    </row>
    <row r="3562" spans="22:22" x14ac:dyDescent="0.2">
      <c r="V3562" s="5"/>
    </row>
    <row r="3563" spans="22:22" x14ac:dyDescent="0.2">
      <c r="V3563" s="5"/>
    </row>
    <row r="3564" spans="22:22" x14ac:dyDescent="0.2">
      <c r="V3564" s="5"/>
    </row>
    <row r="3565" spans="22:22" x14ac:dyDescent="0.2">
      <c r="V3565" s="5"/>
    </row>
    <row r="3566" spans="22:22" x14ac:dyDescent="0.2">
      <c r="V3566" s="5"/>
    </row>
    <row r="3567" spans="22:22" x14ac:dyDescent="0.2">
      <c r="V3567" s="5"/>
    </row>
    <row r="3568" spans="22:22" x14ac:dyDescent="0.2">
      <c r="V3568" s="5"/>
    </row>
    <row r="3569" spans="22:22" x14ac:dyDescent="0.2">
      <c r="V3569" s="5"/>
    </row>
    <row r="3570" spans="22:22" x14ac:dyDescent="0.2">
      <c r="V3570" s="5"/>
    </row>
    <row r="3571" spans="22:22" x14ac:dyDescent="0.2">
      <c r="V3571" s="5"/>
    </row>
    <row r="3572" spans="22:22" x14ac:dyDescent="0.2">
      <c r="V3572" s="5"/>
    </row>
    <row r="3573" spans="22:22" x14ac:dyDescent="0.2">
      <c r="V3573" s="5"/>
    </row>
    <row r="3574" spans="22:22" x14ac:dyDescent="0.2">
      <c r="V3574" s="5"/>
    </row>
    <row r="3575" spans="22:22" x14ac:dyDescent="0.2">
      <c r="V3575" s="5"/>
    </row>
    <row r="3576" spans="22:22" x14ac:dyDescent="0.2">
      <c r="V3576" s="5"/>
    </row>
    <row r="3577" spans="22:22" x14ac:dyDescent="0.2">
      <c r="V3577" s="5"/>
    </row>
    <row r="3578" spans="22:22" x14ac:dyDescent="0.2">
      <c r="V3578" s="5"/>
    </row>
    <row r="3579" spans="22:22" x14ac:dyDescent="0.2">
      <c r="V3579" s="5"/>
    </row>
    <row r="3580" spans="22:22" x14ac:dyDescent="0.2">
      <c r="V3580" s="5"/>
    </row>
    <row r="3581" spans="22:22" x14ac:dyDescent="0.2">
      <c r="V3581" s="5"/>
    </row>
    <row r="3582" spans="22:22" x14ac:dyDescent="0.2">
      <c r="V3582" s="5"/>
    </row>
    <row r="3583" spans="22:22" x14ac:dyDescent="0.2">
      <c r="V3583" s="5"/>
    </row>
    <row r="3584" spans="22:22" x14ac:dyDescent="0.2">
      <c r="V3584" s="5"/>
    </row>
    <row r="3585" spans="22:22" x14ac:dyDescent="0.2">
      <c r="V3585" s="5"/>
    </row>
    <row r="3586" spans="22:22" x14ac:dyDescent="0.2">
      <c r="V3586" s="5"/>
    </row>
    <row r="3587" spans="22:22" x14ac:dyDescent="0.2">
      <c r="V3587" s="5"/>
    </row>
    <row r="3588" spans="22:22" x14ac:dyDescent="0.2">
      <c r="V3588" s="5"/>
    </row>
    <row r="3589" spans="22:22" x14ac:dyDescent="0.2">
      <c r="V3589" s="5"/>
    </row>
    <row r="3590" spans="22:22" x14ac:dyDescent="0.2">
      <c r="V3590" s="5"/>
    </row>
    <row r="3591" spans="22:22" x14ac:dyDescent="0.2">
      <c r="V3591" s="5"/>
    </row>
    <row r="3592" spans="22:22" x14ac:dyDescent="0.2">
      <c r="V3592" s="5"/>
    </row>
    <row r="3593" spans="22:22" x14ac:dyDescent="0.2">
      <c r="V3593" s="5"/>
    </row>
    <row r="3594" spans="22:22" x14ac:dyDescent="0.2">
      <c r="V3594" s="5"/>
    </row>
    <row r="3595" spans="22:22" x14ac:dyDescent="0.2">
      <c r="V3595" s="5"/>
    </row>
    <row r="3596" spans="22:22" x14ac:dyDescent="0.2">
      <c r="V3596" s="5"/>
    </row>
    <row r="3597" spans="22:22" x14ac:dyDescent="0.2">
      <c r="V3597" s="5"/>
    </row>
    <row r="3598" spans="22:22" x14ac:dyDescent="0.2">
      <c r="V3598" s="5"/>
    </row>
    <row r="3599" spans="22:22" x14ac:dyDescent="0.2">
      <c r="V3599" s="5"/>
    </row>
    <row r="3600" spans="22:22" x14ac:dyDescent="0.2">
      <c r="V3600" s="5"/>
    </row>
    <row r="3601" spans="22:22" x14ac:dyDescent="0.2">
      <c r="V3601" s="5"/>
    </row>
    <row r="3602" spans="22:22" x14ac:dyDescent="0.2">
      <c r="V3602" s="5"/>
    </row>
    <row r="3603" spans="22:22" x14ac:dyDescent="0.2">
      <c r="V3603" s="5"/>
    </row>
    <row r="3604" spans="22:22" x14ac:dyDescent="0.2">
      <c r="V3604" s="5"/>
    </row>
    <row r="3605" spans="22:22" x14ac:dyDescent="0.2">
      <c r="V3605" s="5"/>
    </row>
    <row r="3606" spans="22:22" x14ac:dyDescent="0.2">
      <c r="V3606" s="5"/>
    </row>
    <row r="3607" spans="22:22" x14ac:dyDescent="0.2">
      <c r="V3607" s="5"/>
    </row>
    <row r="3608" spans="22:22" x14ac:dyDescent="0.2">
      <c r="V3608" s="5"/>
    </row>
    <row r="3609" spans="22:22" x14ac:dyDescent="0.2">
      <c r="V3609" s="5"/>
    </row>
    <row r="3610" spans="22:22" x14ac:dyDescent="0.2">
      <c r="V3610" s="5"/>
    </row>
    <row r="3611" spans="22:22" x14ac:dyDescent="0.2">
      <c r="V3611" s="5"/>
    </row>
    <row r="3612" spans="22:22" x14ac:dyDescent="0.2">
      <c r="V3612" s="5"/>
    </row>
    <row r="3613" spans="22:22" x14ac:dyDescent="0.2">
      <c r="V3613" s="5"/>
    </row>
    <row r="3614" spans="22:22" x14ac:dyDescent="0.2">
      <c r="V3614" s="5"/>
    </row>
    <row r="3615" spans="22:22" x14ac:dyDescent="0.2">
      <c r="V3615" s="5"/>
    </row>
    <row r="3616" spans="22:22" x14ac:dyDescent="0.2">
      <c r="V3616" s="5"/>
    </row>
    <row r="3617" spans="22:22" x14ac:dyDescent="0.2">
      <c r="V3617" s="5"/>
    </row>
    <row r="3618" spans="22:22" x14ac:dyDescent="0.2">
      <c r="V3618" s="5"/>
    </row>
    <row r="3619" spans="22:22" x14ac:dyDescent="0.2">
      <c r="V3619" s="5"/>
    </row>
    <row r="3620" spans="22:22" x14ac:dyDescent="0.2">
      <c r="V3620" s="5"/>
    </row>
    <row r="3621" spans="22:22" x14ac:dyDescent="0.2">
      <c r="V3621" s="5"/>
    </row>
    <row r="3622" spans="22:22" x14ac:dyDescent="0.2">
      <c r="V3622" s="5"/>
    </row>
    <row r="3623" spans="22:22" x14ac:dyDescent="0.2">
      <c r="V3623" s="5"/>
    </row>
    <row r="3624" spans="22:22" x14ac:dyDescent="0.2">
      <c r="V3624" s="5"/>
    </row>
    <row r="3625" spans="22:22" x14ac:dyDescent="0.2">
      <c r="V3625" s="5"/>
    </row>
    <row r="3626" spans="22:22" x14ac:dyDescent="0.2">
      <c r="V3626" s="5"/>
    </row>
    <row r="3627" spans="22:22" x14ac:dyDescent="0.2">
      <c r="V3627" s="5"/>
    </row>
    <row r="3628" spans="22:22" x14ac:dyDescent="0.2">
      <c r="V3628" s="5"/>
    </row>
    <row r="3629" spans="22:22" x14ac:dyDescent="0.2">
      <c r="V3629" s="5"/>
    </row>
    <row r="3630" spans="22:22" x14ac:dyDescent="0.2">
      <c r="V3630" s="5"/>
    </row>
    <row r="3631" spans="22:22" x14ac:dyDescent="0.2">
      <c r="V3631" s="5"/>
    </row>
    <row r="3632" spans="22:22" x14ac:dyDescent="0.2">
      <c r="V3632" s="5"/>
    </row>
    <row r="3633" spans="22:22" x14ac:dyDescent="0.2">
      <c r="V3633" s="5"/>
    </row>
    <row r="3634" spans="22:22" x14ac:dyDescent="0.2">
      <c r="V3634" s="5"/>
    </row>
    <row r="3635" spans="22:22" x14ac:dyDescent="0.2">
      <c r="V3635" s="5"/>
    </row>
    <row r="3636" spans="22:22" x14ac:dyDescent="0.2">
      <c r="V3636" s="5"/>
    </row>
    <row r="3637" spans="22:22" x14ac:dyDescent="0.2">
      <c r="V3637" s="5"/>
    </row>
    <row r="3638" spans="22:22" x14ac:dyDescent="0.2">
      <c r="V3638" s="5"/>
    </row>
    <row r="3639" spans="22:22" x14ac:dyDescent="0.2">
      <c r="V3639" s="5"/>
    </row>
    <row r="3640" spans="22:22" x14ac:dyDescent="0.2">
      <c r="V3640" s="5"/>
    </row>
    <row r="3641" spans="22:22" x14ac:dyDescent="0.2">
      <c r="V3641" s="5"/>
    </row>
    <row r="3642" spans="22:22" x14ac:dyDescent="0.2">
      <c r="V3642" s="5"/>
    </row>
    <row r="3643" spans="22:22" x14ac:dyDescent="0.2">
      <c r="V3643" s="5"/>
    </row>
    <row r="3644" spans="22:22" x14ac:dyDescent="0.2">
      <c r="V3644" s="5"/>
    </row>
    <row r="3645" spans="22:22" x14ac:dyDescent="0.2">
      <c r="V3645" s="5"/>
    </row>
    <row r="3646" spans="22:22" x14ac:dyDescent="0.2">
      <c r="V3646" s="5"/>
    </row>
    <row r="3647" spans="22:22" x14ac:dyDescent="0.2">
      <c r="V3647" s="5"/>
    </row>
    <row r="3648" spans="22:22" x14ac:dyDescent="0.2">
      <c r="V3648" s="5"/>
    </row>
    <row r="3649" spans="22:22" x14ac:dyDescent="0.2">
      <c r="V3649" s="5"/>
    </row>
    <row r="3650" spans="22:22" x14ac:dyDescent="0.2">
      <c r="V3650" s="5"/>
    </row>
    <row r="3651" spans="22:22" x14ac:dyDescent="0.2">
      <c r="V3651" s="5"/>
    </row>
    <row r="3652" spans="22:22" x14ac:dyDescent="0.2">
      <c r="V3652" s="5"/>
    </row>
    <row r="3653" spans="22:22" x14ac:dyDescent="0.2">
      <c r="V3653" s="5"/>
    </row>
    <row r="3654" spans="22:22" x14ac:dyDescent="0.2">
      <c r="V3654" s="5"/>
    </row>
    <row r="3655" spans="22:22" x14ac:dyDescent="0.2">
      <c r="V3655" s="5"/>
    </row>
    <row r="3656" spans="22:22" x14ac:dyDescent="0.2">
      <c r="V3656" s="5"/>
    </row>
    <row r="3657" spans="22:22" x14ac:dyDescent="0.2">
      <c r="V3657" s="5"/>
    </row>
    <row r="3658" spans="22:22" x14ac:dyDescent="0.2">
      <c r="V3658" s="5"/>
    </row>
    <row r="3659" spans="22:22" x14ac:dyDescent="0.2">
      <c r="V3659" s="5"/>
    </row>
    <row r="3660" spans="22:22" x14ac:dyDescent="0.2">
      <c r="V3660" s="5"/>
    </row>
    <row r="3661" spans="22:22" x14ac:dyDescent="0.2">
      <c r="V3661" s="5"/>
    </row>
    <row r="3662" spans="22:22" x14ac:dyDescent="0.2">
      <c r="V3662" s="5"/>
    </row>
    <row r="3663" spans="22:22" x14ac:dyDescent="0.2">
      <c r="V3663" s="5"/>
    </row>
    <row r="3664" spans="22:22" x14ac:dyDescent="0.2">
      <c r="V3664" s="5"/>
    </row>
    <row r="3665" spans="22:22" x14ac:dyDescent="0.2">
      <c r="V3665" s="5"/>
    </row>
    <row r="3666" spans="22:22" x14ac:dyDescent="0.2">
      <c r="V3666" s="5"/>
    </row>
    <row r="3667" spans="22:22" x14ac:dyDescent="0.2">
      <c r="V3667" s="5"/>
    </row>
    <row r="3668" spans="22:22" x14ac:dyDescent="0.2">
      <c r="V3668" s="5"/>
    </row>
    <row r="3669" spans="22:22" x14ac:dyDescent="0.2">
      <c r="V3669" s="5"/>
    </row>
    <row r="3670" spans="22:22" x14ac:dyDescent="0.2">
      <c r="V3670" s="5"/>
    </row>
    <row r="3671" spans="22:22" x14ac:dyDescent="0.2">
      <c r="V3671" s="5"/>
    </row>
    <row r="3672" spans="22:22" x14ac:dyDescent="0.2">
      <c r="V3672" s="5"/>
    </row>
    <row r="3673" spans="22:22" x14ac:dyDescent="0.2">
      <c r="V3673" s="5"/>
    </row>
    <row r="3674" spans="22:22" x14ac:dyDescent="0.2">
      <c r="V3674" s="5"/>
    </row>
    <row r="3675" spans="22:22" x14ac:dyDescent="0.2">
      <c r="V3675" s="5"/>
    </row>
    <row r="3676" spans="22:22" x14ac:dyDescent="0.2">
      <c r="V3676" s="5"/>
    </row>
    <row r="3677" spans="22:22" x14ac:dyDescent="0.2">
      <c r="V3677" s="5"/>
    </row>
    <row r="3678" spans="22:22" x14ac:dyDescent="0.2">
      <c r="V3678" s="5"/>
    </row>
    <row r="3679" spans="22:22" x14ac:dyDescent="0.2">
      <c r="V3679" s="5"/>
    </row>
    <row r="3680" spans="22:22" x14ac:dyDescent="0.2">
      <c r="V3680" s="5"/>
    </row>
    <row r="3681" spans="22:22" x14ac:dyDescent="0.2">
      <c r="V3681" s="5"/>
    </row>
    <row r="3682" spans="22:22" x14ac:dyDescent="0.2">
      <c r="V3682" s="5"/>
    </row>
    <row r="3683" spans="22:22" x14ac:dyDescent="0.2">
      <c r="V3683" s="5"/>
    </row>
    <row r="3684" spans="22:22" x14ac:dyDescent="0.2">
      <c r="V3684" s="5"/>
    </row>
    <row r="3685" spans="22:22" x14ac:dyDescent="0.2">
      <c r="V3685" s="5"/>
    </row>
    <row r="3686" spans="22:22" x14ac:dyDescent="0.2">
      <c r="V3686" s="5"/>
    </row>
    <row r="3687" spans="22:22" x14ac:dyDescent="0.2">
      <c r="V3687" s="5"/>
    </row>
    <row r="3688" spans="22:22" x14ac:dyDescent="0.2">
      <c r="V3688" s="5"/>
    </row>
    <row r="3689" spans="22:22" x14ac:dyDescent="0.2">
      <c r="V3689" s="5"/>
    </row>
    <row r="3690" spans="22:22" x14ac:dyDescent="0.2">
      <c r="V3690" s="5"/>
    </row>
    <row r="3691" spans="22:22" x14ac:dyDescent="0.2">
      <c r="V3691" s="5"/>
    </row>
    <row r="3692" spans="22:22" x14ac:dyDescent="0.2">
      <c r="V3692" s="5"/>
    </row>
    <row r="3693" spans="22:22" x14ac:dyDescent="0.2">
      <c r="V3693" s="5"/>
    </row>
    <row r="3694" spans="22:22" x14ac:dyDescent="0.2">
      <c r="V3694" s="5"/>
    </row>
    <row r="3695" spans="22:22" x14ac:dyDescent="0.2">
      <c r="V3695" s="5"/>
    </row>
    <row r="3696" spans="22:22" x14ac:dyDescent="0.2">
      <c r="V3696" s="5"/>
    </row>
    <row r="3697" spans="22:22" x14ac:dyDescent="0.2">
      <c r="V3697" s="5"/>
    </row>
    <row r="3698" spans="22:22" x14ac:dyDescent="0.2">
      <c r="V3698" s="5"/>
    </row>
    <row r="3699" spans="22:22" x14ac:dyDescent="0.2">
      <c r="V3699" s="5"/>
    </row>
    <row r="3700" spans="22:22" x14ac:dyDescent="0.2">
      <c r="V3700" s="5"/>
    </row>
    <row r="3701" spans="22:22" x14ac:dyDescent="0.2">
      <c r="V3701" s="5"/>
    </row>
    <row r="3702" spans="22:22" x14ac:dyDescent="0.2">
      <c r="V3702" s="5"/>
    </row>
    <row r="3703" spans="22:22" x14ac:dyDescent="0.2">
      <c r="V3703" s="5"/>
    </row>
    <row r="3704" spans="22:22" x14ac:dyDescent="0.2">
      <c r="V3704" s="5"/>
    </row>
    <row r="3705" spans="22:22" x14ac:dyDescent="0.2">
      <c r="V3705" s="5"/>
    </row>
    <row r="3706" spans="22:22" x14ac:dyDescent="0.2">
      <c r="V3706" s="5"/>
    </row>
    <row r="3707" spans="22:22" x14ac:dyDescent="0.2">
      <c r="V3707" s="5"/>
    </row>
    <row r="3708" spans="22:22" x14ac:dyDescent="0.2">
      <c r="V3708" s="5"/>
    </row>
    <row r="3709" spans="22:22" x14ac:dyDescent="0.2">
      <c r="V3709" s="5"/>
    </row>
    <row r="3710" spans="22:22" x14ac:dyDescent="0.2">
      <c r="V3710" s="5"/>
    </row>
    <row r="3711" spans="22:22" x14ac:dyDescent="0.2">
      <c r="V3711" s="5"/>
    </row>
    <row r="3712" spans="22:22" x14ac:dyDescent="0.2">
      <c r="V3712" s="5"/>
    </row>
    <row r="3713" spans="22:22" x14ac:dyDescent="0.2">
      <c r="V3713" s="5"/>
    </row>
    <row r="3714" spans="22:22" x14ac:dyDescent="0.2">
      <c r="V3714" s="5"/>
    </row>
    <row r="3715" spans="22:22" x14ac:dyDescent="0.2">
      <c r="V3715" s="5"/>
    </row>
    <row r="3716" spans="22:22" x14ac:dyDescent="0.2">
      <c r="V3716" s="5"/>
    </row>
    <row r="3717" spans="22:22" x14ac:dyDescent="0.2">
      <c r="V3717" s="5"/>
    </row>
    <row r="3718" spans="22:22" x14ac:dyDescent="0.2">
      <c r="V3718" s="5"/>
    </row>
    <row r="3719" spans="22:22" x14ac:dyDescent="0.2">
      <c r="V3719" s="5"/>
    </row>
    <row r="3720" spans="22:22" x14ac:dyDescent="0.2">
      <c r="V3720" s="5"/>
    </row>
    <row r="3721" spans="22:22" x14ac:dyDescent="0.2">
      <c r="V3721" s="5"/>
    </row>
    <row r="3722" spans="22:22" x14ac:dyDescent="0.2">
      <c r="V3722" s="5"/>
    </row>
    <row r="3723" spans="22:22" x14ac:dyDescent="0.2">
      <c r="V3723" s="5"/>
    </row>
    <row r="3724" spans="22:22" x14ac:dyDescent="0.2">
      <c r="V3724" s="5"/>
    </row>
    <row r="3725" spans="22:22" x14ac:dyDescent="0.2">
      <c r="V3725" s="5"/>
    </row>
    <row r="3726" spans="22:22" x14ac:dyDescent="0.2">
      <c r="V3726" s="5"/>
    </row>
    <row r="3727" spans="22:22" x14ac:dyDescent="0.2">
      <c r="V3727" s="5"/>
    </row>
    <row r="3728" spans="22:22" x14ac:dyDescent="0.2">
      <c r="V3728" s="5"/>
    </row>
    <row r="3729" spans="22:22" x14ac:dyDescent="0.2">
      <c r="V3729" s="5"/>
    </row>
    <row r="3730" spans="22:22" x14ac:dyDescent="0.2">
      <c r="V3730" s="5"/>
    </row>
    <row r="3731" spans="22:22" x14ac:dyDescent="0.2">
      <c r="V3731" s="5"/>
    </row>
    <row r="3732" spans="22:22" x14ac:dyDescent="0.2">
      <c r="V3732" s="5"/>
    </row>
    <row r="3733" spans="22:22" x14ac:dyDescent="0.2">
      <c r="V3733" s="5"/>
    </row>
    <row r="3734" spans="22:22" x14ac:dyDescent="0.2">
      <c r="V3734" s="5"/>
    </row>
    <row r="3735" spans="22:22" x14ac:dyDescent="0.2">
      <c r="V3735" s="5"/>
    </row>
    <row r="3736" spans="22:22" x14ac:dyDescent="0.2">
      <c r="V3736" s="5"/>
    </row>
    <row r="3737" spans="22:22" x14ac:dyDescent="0.2">
      <c r="V3737" s="5"/>
    </row>
    <row r="3738" spans="22:22" x14ac:dyDescent="0.2">
      <c r="V3738" s="5"/>
    </row>
    <row r="3739" spans="22:22" x14ac:dyDescent="0.2">
      <c r="V3739" s="5"/>
    </row>
    <row r="3740" spans="22:22" x14ac:dyDescent="0.2">
      <c r="V3740" s="5"/>
    </row>
    <row r="3741" spans="22:22" x14ac:dyDescent="0.2">
      <c r="V3741" s="5"/>
    </row>
    <row r="3742" spans="22:22" x14ac:dyDescent="0.2">
      <c r="V3742" s="5"/>
    </row>
    <row r="3743" spans="22:22" x14ac:dyDescent="0.2">
      <c r="V3743" s="5"/>
    </row>
    <row r="3744" spans="22:22" x14ac:dyDescent="0.2">
      <c r="V3744" s="5"/>
    </row>
    <row r="3745" spans="22:22" x14ac:dyDescent="0.2">
      <c r="V3745" s="5"/>
    </row>
    <row r="3746" spans="22:22" x14ac:dyDescent="0.2">
      <c r="V3746" s="5"/>
    </row>
    <row r="3747" spans="22:22" x14ac:dyDescent="0.2">
      <c r="V3747" s="5"/>
    </row>
    <row r="3748" spans="22:22" x14ac:dyDescent="0.2">
      <c r="V3748" s="5"/>
    </row>
    <row r="3749" spans="22:22" x14ac:dyDescent="0.2">
      <c r="V3749" s="5"/>
    </row>
    <row r="3750" spans="22:22" x14ac:dyDescent="0.2">
      <c r="V3750" s="5"/>
    </row>
    <row r="3751" spans="22:22" x14ac:dyDescent="0.2">
      <c r="V3751" s="5"/>
    </row>
    <row r="3752" spans="22:22" x14ac:dyDescent="0.2">
      <c r="V3752" s="5"/>
    </row>
    <row r="3753" spans="22:22" x14ac:dyDescent="0.2">
      <c r="V3753" s="5"/>
    </row>
    <row r="3754" spans="22:22" x14ac:dyDescent="0.2">
      <c r="V3754" s="5"/>
    </row>
    <row r="3755" spans="22:22" x14ac:dyDescent="0.2">
      <c r="V3755" s="5"/>
    </row>
    <row r="3756" spans="22:22" x14ac:dyDescent="0.2">
      <c r="V3756" s="5"/>
    </row>
    <row r="3757" spans="22:22" x14ac:dyDescent="0.2">
      <c r="V3757" s="5"/>
    </row>
    <row r="3758" spans="22:22" x14ac:dyDescent="0.2">
      <c r="V3758" s="5"/>
    </row>
    <row r="3759" spans="22:22" x14ac:dyDescent="0.2">
      <c r="V3759" s="5"/>
    </row>
    <row r="3760" spans="22:22" x14ac:dyDescent="0.2">
      <c r="V3760" s="5"/>
    </row>
    <row r="3761" spans="22:22" x14ac:dyDescent="0.2">
      <c r="V3761" s="5"/>
    </row>
    <row r="3762" spans="22:22" x14ac:dyDescent="0.2">
      <c r="V3762" s="5"/>
    </row>
    <row r="3763" spans="22:22" x14ac:dyDescent="0.2">
      <c r="V3763" s="5"/>
    </row>
    <row r="3764" spans="22:22" x14ac:dyDescent="0.2">
      <c r="V3764" s="5"/>
    </row>
    <row r="3765" spans="22:22" x14ac:dyDescent="0.2">
      <c r="V3765" s="5"/>
    </row>
    <row r="3766" spans="22:22" x14ac:dyDescent="0.2">
      <c r="V3766" s="5"/>
    </row>
    <row r="3767" spans="22:22" x14ac:dyDescent="0.2">
      <c r="V3767" s="5"/>
    </row>
    <row r="3768" spans="22:22" x14ac:dyDescent="0.2">
      <c r="V3768" s="5"/>
    </row>
    <row r="3769" spans="22:22" x14ac:dyDescent="0.2">
      <c r="V3769" s="5"/>
    </row>
    <row r="3770" spans="22:22" x14ac:dyDescent="0.2">
      <c r="V3770" s="5"/>
    </row>
    <row r="3771" spans="22:22" x14ac:dyDescent="0.2">
      <c r="V3771" s="5"/>
    </row>
    <row r="3772" spans="22:22" x14ac:dyDescent="0.2">
      <c r="V3772" s="5"/>
    </row>
    <row r="3773" spans="22:22" x14ac:dyDescent="0.2">
      <c r="V3773" s="5"/>
    </row>
    <row r="3774" spans="22:22" x14ac:dyDescent="0.2">
      <c r="V3774" s="5"/>
    </row>
    <row r="3775" spans="22:22" x14ac:dyDescent="0.2">
      <c r="V3775" s="5"/>
    </row>
    <row r="3776" spans="22:22" x14ac:dyDescent="0.2">
      <c r="V3776" s="5"/>
    </row>
    <row r="3777" spans="22:22" x14ac:dyDescent="0.2">
      <c r="V3777" s="5"/>
    </row>
    <row r="3778" spans="22:22" x14ac:dyDescent="0.2">
      <c r="V3778" s="5"/>
    </row>
    <row r="3779" spans="22:22" x14ac:dyDescent="0.2">
      <c r="V3779" s="5"/>
    </row>
    <row r="3780" spans="22:22" x14ac:dyDescent="0.2">
      <c r="V3780" s="5"/>
    </row>
    <row r="3781" spans="22:22" x14ac:dyDescent="0.2">
      <c r="V3781" s="5"/>
    </row>
    <row r="3782" spans="22:22" x14ac:dyDescent="0.2">
      <c r="V3782" s="5"/>
    </row>
    <row r="3783" spans="22:22" x14ac:dyDescent="0.2">
      <c r="V3783" s="5"/>
    </row>
    <row r="3784" spans="22:22" x14ac:dyDescent="0.2">
      <c r="V3784" s="5"/>
    </row>
    <row r="3785" spans="22:22" x14ac:dyDescent="0.2">
      <c r="V3785" s="5"/>
    </row>
    <row r="3786" spans="22:22" x14ac:dyDescent="0.2">
      <c r="V3786" s="5"/>
    </row>
    <row r="3787" spans="22:22" x14ac:dyDescent="0.2">
      <c r="V3787" s="5"/>
    </row>
    <row r="3788" spans="22:22" x14ac:dyDescent="0.2">
      <c r="V3788" s="5"/>
    </row>
    <row r="3789" spans="22:22" x14ac:dyDescent="0.2">
      <c r="V3789" s="5"/>
    </row>
    <row r="3790" spans="22:22" x14ac:dyDescent="0.2">
      <c r="V3790" s="5"/>
    </row>
    <row r="3791" spans="22:22" x14ac:dyDescent="0.2">
      <c r="V3791" s="5"/>
    </row>
    <row r="3792" spans="22:22" x14ac:dyDescent="0.2">
      <c r="V3792" s="5"/>
    </row>
    <row r="3793" spans="22:22" x14ac:dyDescent="0.2">
      <c r="V3793" s="5"/>
    </row>
    <row r="3794" spans="22:22" x14ac:dyDescent="0.2">
      <c r="V3794" s="5"/>
    </row>
    <row r="3795" spans="22:22" x14ac:dyDescent="0.2">
      <c r="V3795" s="5"/>
    </row>
    <row r="3796" spans="22:22" x14ac:dyDescent="0.2">
      <c r="V3796" s="5"/>
    </row>
    <row r="3797" spans="22:22" x14ac:dyDescent="0.2">
      <c r="V3797" s="5"/>
    </row>
    <row r="3798" spans="22:22" x14ac:dyDescent="0.2">
      <c r="V3798" s="5"/>
    </row>
    <row r="3799" spans="22:22" x14ac:dyDescent="0.2">
      <c r="V3799" s="5"/>
    </row>
    <row r="3800" spans="22:22" x14ac:dyDescent="0.2">
      <c r="V3800" s="5"/>
    </row>
    <row r="3801" spans="22:22" x14ac:dyDescent="0.2">
      <c r="V3801" s="5"/>
    </row>
    <row r="3802" spans="22:22" x14ac:dyDescent="0.2">
      <c r="V3802" s="5"/>
    </row>
    <row r="3803" spans="22:22" x14ac:dyDescent="0.2">
      <c r="V3803" s="5"/>
    </row>
    <row r="3804" spans="22:22" x14ac:dyDescent="0.2">
      <c r="V3804" s="5"/>
    </row>
    <row r="3805" spans="22:22" x14ac:dyDescent="0.2">
      <c r="V3805" s="5"/>
    </row>
    <row r="3806" spans="22:22" x14ac:dyDescent="0.2">
      <c r="V3806" s="5"/>
    </row>
    <row r="3807" spans="22:22" x14ac:dyDescent="0.2">
      <c r="V3807" s="5"/>
    </row>
    <row r="3808" spans="22:22" x14ac:dyDescent="0.2">
      <c r="V3808" s="5"/>
    </row>
    <row r="3809" spans="22:22" x14ac:dyDescent="0.2">
      <c r="V3809" s="5"/>
    </row>
    <row r="3810" spans="22:22" x14ac:dyDescent="0.2">
      <c r="V3810" s="5"/>
    </row>
    <row r="3811" spans="22:22" x14ac:dyDescent="0.2">
      <c r="V3811" s="5"/>
    </row>
    <row r="3812" spans="22:22" x14ac:dyDescent="0.2">
      <c r="V3812" s="5"/>
    </row>
    <row r="3813" spans="22:22" x14ac:dyDescent="0.2">
      <c r="V3813" s="5"/>
    </row>
    <row r="3814" spans="22:22" x14ac:dyDescent="0.2">
      <c r="V3814" s="5"/>
    </row>
    <row r="3815" spans="22:22" x14ac:dyDescent="0.2">
      <c r="V3815" s="5"/>
    </row>
    <row r="3816" spans="22:22" x14ac:dyDescent="0.2">
      <c r="V3816" s="5"/>
    </row>
    <row r="3817" spans="22:22" x14ac:dyDescent="0.2">
      <c r="V3817" s="5"/>
    </row>
    <row r="3818" spans="22:22" x14ac:dyDescent="0.2">
      <c r="V3818" s="5"/>
    </row>
    <row r="3819" spans="22:22" x14ac:dyDescent="0.2">
      <c r="V3819" s="5"/>
    </row>
    <row r="3820" spans="22:22" x14ac:dyDescent="0.2">
      <c r="V3820" s="5"/>
    </row>
    <row r="3821" spans="22:22" x14ac:dyDescent="0.2">
      <c r="V3821" s="5"/>
    </row>
    <row r="3822" spans="22:22" x14ac:dyDescent="0.2">
      <c r="V3822" s="5"/>
    </row>
    <row r="3823" spans="22:22" x14ac:dyDescent="0.2">
      <c r="V3823" s="5"/>
    </row>
    <row r="3824" spans="22:22" x14ac:dyDescent="0.2">
      <c r="V3824" s="5"/>
    </row>
    <row r="3825" spans="22:22" x14ac:dyDescent="0.2">
      <c r="V3825" s="5"/>
    </row>
    <row r="3826" spans="22:22" x14ac:dyDescent="0.2">
      <c r="V3826" s="5"/>
    </row>
    <row r="3827" spans="22:22" x14ac:dyDescent="0.2">
      <c r="V3827" s="5"/>
    </row>
    <row r="3828" spans="22:22" x14ac:dyDescent="0.2">
      <c r="V3828" s="5"/>
    </row>
    <row r="3829" spans="22:22" x14ac:dyDescent="0.2">
      <c r="V3829" s="5"/>
    </row>
    <row r="3830" spans="22:22" x14ac:dyDescent="0.2">
      <c r="V3830" s="5"/>
    </row>
    <row r="3831" spans="22:22" x14ac:dyDescent="0.2">
      <c r="V3831" s="5"/>
    </row>
    <row r="3832" spans="22:22" x14ac:dyDescent="0.2">
      <c r="V3832" s="5"/>
    </row>
    <row r="3833" spans="22:22" x14ac:dyDescent="0.2">
      <c r="V3833" s="5"/>
    </row>
    <row r="3834" spans="22:22" x14ac:dyDescent="0.2">
      <c r="V3834" s="5"/>
    </row>
    <row r="3835" spans="22:22" x14ac:dyDescent="0.2">
      <c r="V3835" s="5"/>
    </row>
    <row r="3836" spans="22:22" x14ac:dyDescent="0.2">
      <c r="V3836" s="5"/>
    </row>
    <row r="3837" spans="22:22" x14ac:dyDescent="0.2">
      <c r="V3837" s="5"/>
    </row>
    <row r="3838" spans="22:22" x14ac:dyDescent="0.2">
      <c r="V3838" s="5"/>
    </row>
    <row r="3839" spans="22:22" x14ac:dyDescent="0.2">
      <c r="V3839" s="5"/>
    </row>
    <row r="3840" spans="22:22" x14ac:dyDescent="0.2">
      <c r="V3840" s="5"/>
    </row>
    <row r="3841" spans="22:22" x14ac:dyDescent="0.2">
      <c r="V3841" s="5"/>
    </row>
    <row r="3842" spans="22:22" x14ac:dyDescent="0.2">
      <c r="V3842" s="5"/>
    </row>
    <row r="3843" spans="22:22" x14ac:dyDescent="0.2">
      <c r="V3843" s="5"/>
    </row>
    <row r="3844" spans="22:22" x14ac:dyDescent="0.2">
      <c r="V3844" s="5"/>
    </row>
    <row r="3845" spans="22:22" x14ac:dyDescent="0.2">
      <c r="V3845" s="5"/>
    </row>
    <row r="3846" spans="22:22" x14ac:dyDescent="0.2">
      <c r="V3846" s="5"/>
    </row>
    <row r="3847" spans="22:22" x14ac:dyDescent="0.2">
      <c r="V3847" s="5"/>
    </row>
    <row r="3848" spans="22:22" x14ac:dyDescent="0.2">
      <c r="V3848" s="5"/>
    </row>
    <row r="3849" spans="22:22" x14ac:dyDescent="0.2">
      <c r="V3849" s="5"/>
    </row>
    <row r="3850" spans="22:22" x14ac:dyDescent="0.2">
      <c r="V3850" s="5"/>
    </row>
    <row r="3851" spans="22:22" x14ac:dyDescent="0.2">
      <c r="V3851" s="5"/>
    </row>
    <row r="3852" spans="22:22" x14ac:dyDescent="0.2">
      <c r="V3852" s="5"/>
    </row>
    <row r="3853" spans="22:22" x14ac:dyDescent="0.2">
      <c r="V3853" s="5"/>
    </row>
    <row r="3854" spans="22:22" x14ac:dyDescent="0.2">
      <c r="V3854" s="5"/>
    </row>
    <row r="3855" spans="22:22" x14ac:dyDescent="0.2">
      <c r="V3855" s="5"/>
    </row>
    <row r="3856" spans="22:22" x14ac:dyDescent="0.2">
      <c r="V3856" s="5"/>
    </row>
    <row r="3857" spans="22:22" x14ac:dyDescent="0.2">
      <c r="V3857" s="5"/>
    </row>
    <row r="3858" spans="22:22" x14ac:dyDescent="0.2">
      <c r="V3858" s="5"/>
    </row>
    <row r="3859" spans="22:22" x14ac:dyDescent="0.2">
      <c r="V3859" s="5"/>
    </row>
    <row r="3860" spans="22:22" x14ac:dyDescent="0.2">
      <c r="V3860" s="5"/>
    </row>
    <row r="3861" spans="22:22" x14ac:dyDescent="0.2">
      <c r="V3861" s="5"/>
    </row>
    <row r="3862" spans="22:22" x14ac:dyDescent="0.2">
      <c r="V3862" s="5"/>
    </row>
    <row r="3863" spans="22:22" x14ac:dyDescent="0.2">
      <c r="V3863" s="5"/>
    </row>
    <row r="3864" spans="22:22" x14ac:dyDescent="0.2">
      <c r="V3864" s="5"/>
    </row>
    <row r="3865" spans="22:22" x14ac:dyDescent="0.2">
      <c r="V3865" s="5"/>
    </row>
    <row r="3866" spans="22:22" x14ac:dyDescent="0.2">
      <c r="V3866" s="5"/>
    </row>
    <row r="3867" spans="22:22" x14ac:dyDescent="0.2">
      <c r="V3867" s="5"/>
    </row>
    <row r="3868" spans="22:22" x14ac:dyDescent="0.2">
      <c r="V3868" s="5"/>
    </row>
    <row r="3869" spans="22:22" x14ac:dyDescent="0.2">
      <c r="V3869" s="5"/>
    </row>
    <row r="3870" spans="22:22" x14ac:dyDescent="0.2">
      <c r="V3870" s="5"/>
    </row>
    <row r="3871" spans="22:22" x14ac:dyDescent="0.2">
      <c r="V3871" s="5"/>
    </row>
    <row r="3872" spans="22:22" x14ac:dyDescent="0.2">
      <c r="V3872" s="5"/>
    </row>
    <row r="3873" spans="22:22" x14ac:dyDescent="0.2">
      <c r="V3873" s="5"/>
    </row>
    <row r="3874" spans="22:22" x14ac:dyDescent="0.2">
      <c r="V3874" s="5"/>
    </row>
    <row r="3875" spans="22:22" x14ac:dyDescent="0.2">
      <c r="V3875" s="5"/>
    </row>
    <row r="3876" spans="22:22" x14ac:dyDescent="0.2">
      <c r="V3876" s="5"/>
    </row>
    <row r="3877" spans="22:22" x14ac:dyDescent="0.2">
      <c r="V3877" s="5"/>
    </row>
    <row r="3878" spans="22:22" x14ac:dyDescent="0.2">
      <c r="V3878" s="5"/>
    </row>
    <row r="3879" spans="22:22" x14ac:dyDescent="0.2">
      <c r="V3879" s="5"/>
    </row>
    <row r="3880" spans="22:22" x14ac:dyDescent="0.2">
      <c r="V3880" s="5"/>
    </row>
    <row r="3881" spans="22:22" x14ac:dyDescent="0.2">
      <c r="V3881" s="5"/>
    </row>
    <row r="3882" spans="22:22" x14ac:dyDescent="0.2">
      <c r="V3882" s="5"/>
    </row>
    <row r="3883" spans="22:22" x14ac:dyDescent="0.2">
      <c r="V3883" s="5"/>
    </row>
    <row r="3884" spans="22:22" x14ac:dyDescent="0.2">
      <c r="V3884" s="5"/>
    </row>
    <row r="3885" spans="22:22" x14ac:dyDescent="0.2">
      <c r="V3885" s="5"/>
    </row>
    <row r="3886" spans="22:22" x14ac:dyDescent="0.2">
      <c r="V3886" s="5"/>
    </row>
    <row r="3887" spans="22:22" x14ac:dyDescent="0.2">
      <c r="V3887" s="5"/>
    </row>
    <row r="3888" spans="22:22" x14ac:dyDescent="0.2">
      <c r="V3888" s="5"/>
    </row>
    <row r="3889" spans="22:22" x14ac:dyDescent="0.2">
      <c r="V3889" s="5"/>
    </row>
    <row r="3890" spans="22:22" x14ac:dyDescent="0.2">
      <c r="V3890" s="5"/>
    </row>
    <row r="3891" spans="22:22" x14ac:dyDescent="0.2">
      <c r="V3891" s="5"/>
    </row>
    <row r="3892" spans="22:22" x14ac:dyDescent="0.2">
      <c r="V3892" s="5"/>
    </row>
    <row r="3893" spans="22:22" x14ac:dyDescent="0.2">
      <c r="V3893" s="5"/>
    </row>
    <row r="3894" spans="22:22" x14ac:dyDescent="0.2">
      <c r="V3894" s="5"/>
    </row>
    <row r="3895" spans="22:22" x14ac:dyDescent="0.2">
      <c r="V3895" s="5"/>
    </row>
    <row r="3896" spans="22:22" x14ac:dyDescent="0.2">
      <c r="V3896" s="5"/>
    </row>
    <row r="3897" spans="22:22" x14ac:dyDescent="0.2">
      <c r="V3897" s="5"/>
    </row>
    <row r="3898" spans="22:22" x14ac:dyDescent="0.2">
      <c r="V3898" s="5"/>
    </row>
    <row r="3899" spans="22:22" x14ac:dyDescent="0.2">
      <c r="V3899" s="5"/>
    </row>
    <row r="3900" spans="22:22" x14ac:dyDescent="0.2">
      <c r="V3900" s="5"/>
    </row>
    <row r="3901" spans="22:22" x14ac:dyDescent="0.2">
      <c r="V3901" s="5"/>
    </row>
    <row r="3902" spans="22:22" x14ac:dyDescent="0.2">
      <c r="V3902" s="5"/>
    </row>
    <row r="3903" spans="22:22" x14ac:dyDescent="0.2">
      <c r="V3903" s="5"/>
    </row>
    <row r="3904" spans="22:22" x14ac:dyDescent="0.2">
      <c r="V3904" s="5"/>
    </row>
    <row r="3905" spans="22:22" x14ac:dyDescent="0.2">
      <c r="V3905" s="5"/>
    </row>
    <row r="3906" spans="22:22" x14ac:dyDescent="0.2">
      <c r="V3906" s="5"/>
    </row>
    <row r="3907" spans="22:22" x14ac:dyDescent="0.2">
      <c r="V3907" s="5"/>
    </row>
    <row r="3908" spans="22:22" x14ac:dyDescent="0.2">
      <c r="V3908" s="5"/>
    </row>
    <row r="3909" spans="22:22" x14ac:dyDescent="0.2">
      <c r="V3909" s="5"/>
    </row>
    <row r="3910" spans="22:22" x14ac:dyDescent="0.2">
      <c r="V3910" s="5"/>
    </row>
    <row r="3911" spans="22:22" x14ac:dyDescent="0.2">
      <c r="V3911" s="5"/>
    </row>
    <row r="3912" spans="22:22" x14ac:dyDescent="0.2">
      <c r="V3912" s="5"/>
    </row>
    <row r="3913" spans="22:22" x14ac:dyDescent="0.2">
      <c r="V3913" s="5"/>
    </row>
    <row r="3914" spans="22:22" x14ac:dyDescent="0.2">
      <c r="V3914" s="5"/>
    </row>
    <row r="3915" spans="22:22" x14ac:dyDescent="0.2">
      <c r="V3915" s="5"/>
    </row>
    <row r="3916" spans="22:22" x14ac:dyDescent="0.2">
      <c r="V3916" s="5"/>
    </row>
    <row r="3917" spans="22:22" x14ac:dyDescent="0.2">
      <c r="V3917" s="5"/>
    </row>
    <row r="3918" spans="22:22" x14ac:dyDescent="0.2">
      <c r="V3918" s="5"/>
    </row>
    <row r="3919" spans="22:22" x14ac:dyDescent="0.2">
      <c r="V3919" s="5"/>
    </row>
    <row r="3920" spans="22:22" x14ac:dyDescent="0.2">
      <c r="V3920" s="5"/>
    </row>
    <row r="3921" spans="22:22" x14ac:dyDescent="0.2">
      <c r="V3921" s="5"/>
    </row>
    <row r="3922" spans="22:22" x14ac:dyDescent="0.2">
      <c r="V3922" s="5"/>
    </row>
    <row r="3923" spans="22:22" x14ac:dyDescent="0.2">
      <c r="V3923" s="5"/>
    </row>
    <row r="3924" spans="22:22" x14ac:dyDescent="0.2">
      <c r="V3924" s="5"/>
    </row>
    <row r="3925" spans="22:22" x14ac:dyDescent="0.2">
      <c r="V3925" s="5"/>
    </row>
    <row r="3926" spans="22:22" x14ac:dyDescent="0.2">
      <c r="V3926" s="5"/>
    </row>
    <row r="3927" spans="22:22" x14ac:dyDescent="0.2">
      <c r="V3927" s="5"/>
    </row>
    <row r="3928" spans="22:22" x14ac:dyDescent="0.2">
      <c r="V3928" s="5"/>
    </row>
    <row r="3929" spans="22:22" x14ac:dyDescent="0.2">
      <c r="V3929" s="5"/>
    </row>
    <row r="3930" spans="22:22" x14ac:dyDescent="0.2">
      <c r="V3930" s="5"/>
    </row>
    <row r="3931" spans="22:22" x14ac:dyDescent="0.2">
      <c r="V3931" s="5"/>
    </row>
    <row r="3932" spans="22:22" x14ac:dyDescent="0.2">
      <c r="V3932" s="5"/>
    </row>
    <row r="3933" spans="22:22" x14ac:dyDescent="0.2">
      <c r="V3933" s="5"/>
    </row>
    <row r="3934" spans="22:22" x14ac:dyDescent="0.2">
      <c r="V3934" s="5"/>
    </row>
    <row r="3935" spans="22:22" x14ac:dyDescent="0.2">
      <c r="V3935" s="5"/>
    </row>
    <row r="3936" spans="22:22" x14ac:dyDescent="0.2">
      <c r="V3936" s="5"/>
    </row>
    <row r="3937" spans="22:22" x14ac:dyDescent="0.2">
      <c r="V3937" s="5"/>
    </row>
    <row r="3938" spans="22:22" x14ac:dyDescent="0.2">
      <c r="V3938" s="5"/>
    </row>
    <row r="3939" spans="22:22" x14ac:dyDescent="0.2">
      <c r="V3939" s="5"/>
    </row>
    <row r="3940" spans="22:22" x14ac:dyDescent="0.2">
      <c r="V3940" s="5"/>
    </row>
    <row r="3941" spans="22:22" x14ac:dyDescent="0.2">
      <c r="V3941" s="5"/>
    </row>
    <row r="3942" spans="22:22" x14ac:dyDescent="0.2">
      <c r="V3942" s="5"/>
    </row>
    <row r="3943" spans="22:22" x14ac:dyDescent="0.2">
      <c r="V3943" s="5"/>
    </row>
    <row r="3944" spans="22:22" x14ac:dyDescent="0.2">
      <c r="V3944" s="5"/>
    </row>
    <row r="3945" spans="22:22" x14ac:dyDescent="0.2">
      <c r="V3945" s="5"/>
    </row>
    <row r="3946" spans="22:22" x14ac:dyDescent="0.2">
      <c r="V3946" s="5"/>
    </row>
    <row r="3947" spans="22:22" x14ac:dyDescent="0.2">
      <c r="V3947" s="5"/>
    </row>
    <row r="3948" spans="22:22" x14ac:dyDescent="0.2">
      <c r="V3948" s="5"/>
    </row>
    <row r="3949" spans="22:22" x14ac:dyDescent="0.2">
      <c r="V3949" s="5"/>
    </row>
    <row r="3950" spans="22:22" x14ac:dyDescent="0.2">
      <c r="V3950" s="5"/>
    </row>
    <row r="3951" spans="22:22" x14ac:dyDescent="0.2">
      <c r="V3951" s="5"/>
    </row>
    <row r="3952" spans="22:22" x14ac:dyDescent="0.2">
      <c r="V3952" s="5"/>
    </row>
    <row r="3953" spans="22:22" x14ac:dyDescent="0.2">
      <c r="V3953" s="5"/>
    </row>
    <row r="3954" spans="22:22" x14ac:dyDescent="0.2">
      <c r="V3954" s="5"/>
    </row>
    <row r="3955" spans="22:22" x14ac:dyDescent="0.2">
      <c r="V3955" s="5"/>
    </row>
    <row r="3956" spans="22:22" x14ac:dyDescent="0.2">
      <c r="V3956" s="5"/>
    </row>
    <row r="3957" spans="22:22" x14ac:dyDescent="0.2">
      <c r="V3957" s="5"/>
    </row>
    <row r="3958" spans="22:22" x14ac:dyDescent="0.2">
      <c r="V3958" s="5"/>
    </row>
    <row r="3959" spans="22:22" x14ac:dyDescent="0.2">
      <c r="V3959" s="5"/>
    </row>
    <row r="3960" spans="22:22" x14ac:dyDescent="0.2">
      <c r="V3960" s="5"/>
    </row>
    <row r="3961" spans="22:22" x14ac:dyDescent="0.2">
      <c r="V3961" s="5"/>
    </row>
    <row r="3962" spans="22:22" x14ac:dyDescent="0.2">
      <c r="V3962" s="5"/>
    </row>
    <row r="3963" spans="22:22" x14ac:dyDescent="0.2">
      <c r="V3963" s="5"/>
    </row>
    <row r="3964" spans="22:22" x14ac:dyDescent="0.2">
      <c r="V3964" s="5"/>
    </row>
    <row r="3965" spans="22:22" x14ac:dyDescent="0.2">
      <c r="V3965" s="5"/>
    </row>
    <row r="3966" spans="22:22" x14ac:dyDescent="0.2">
      <c r="V3966" s="5"/>
    </row>
    <row r="3967" spans="22:22" x14ac:dyDescent="0.2">
      <c r="V3967" s="5"/>
    </row>
    <row r="3968" spans="22:22" x14ac:dyDescent="0.2">
      <c r="V3968" s="5"/>
    </row>
    <row r="3969" spans="22:22" x14ac:dyDescent="0.2">
      <c r="V3969" s="5"/>
    </row>
    <row r="3970" spans="22:22" x14ac:dyDescent="0.2">
      <c r="V3970" s="5"/>
    </row>
    <row r="3971" spans="22:22" x14ac:dyDescent="0.2">
      <c r="V3971" s="5"/>
    </row>
    <row r="3972" spans="22:22" x14ac:dyDescent="0.2">
      <c r="V3972" s="5"/>
    </row>
    <row r="3973" spans="22:22" x14ac:dyDescent="0.2">
      <c r="V3973" s="5"/>
    </row>
    <row r="3974" spans="22:22" x14ac:dyDescent="0.2">
      <c r="V3974" s="5"/>
    </row>
    <row r="3975" spans="22:22" x14ac:dyDescent="0.2">
      <c r="V3975" s="5"/>
    </row>
    <row r="3976" spans="22:22" x14ac:dyDescent="0.2">
      <c r="V3976" s="5"/>
    </row>
    <row r="3977" spans="22:22" x14ac:dyDescent="0.2">
      <c r="V3977" s="5"/>
    </row>
    <row r="3978" spans="22:22" x14ac:dyDescent="0.2">
      <c r="V3978" s="5"/>
    </row>
    <row r="3979" spans="22:22" x14ac:dyDescent="0.2">
      <c r="V3979" s="5"/>
    </row>
    <row r="3980" spans="22:22" x14ac:dyDescent="0.2">
      <c r="V3980" s="5"/>
    </row>
    <row r="3981" spans="22:22" x14ac:dyDescent="0.2">
      <c r="V3981" s="5"/>
    </row>
    <row r="3982" spans="22:22" x14ac:dyDescent="0.2">
      <c r="V3982" s="5"/>
    </row>
    <row r="3983" spans="22:22" x14ac:dyDescent="0.2">
      <c r="V3983" s="5"/>
    </row>
    <row r="3984" spans="22:22" x14ac:dyDescent="0.2">
      <c r="V3984" s="5"/>
    </row>
    <row r="3985" spans="22:22" x14ac:dyDescent="0.2">
      <c r="V3985" s="5"/>
    </row>
    <row r="3986" spans="22:22" x14ac:dyDescent="0.2">
      <c r="V3986" s="5"/>
    </row>
    <row r="3987" spans="22:22" x14ac:dyDescent="0.2">
      <c r="V3987" s="5"/>
    </row>
    <row r="3988" spans="22:22" x14ac:dyDescent="0.2">
      <c r="V3988" s="5"/>
    </row>
    <row r="3989" spans="22:22" x14ac:dyDescent="0.2">
      <c r="V3989" s="5"/>
    </row>
    <row r="3990" spans="22:22" x14ac:dyDescent="0.2">
      <c r="V3990" s="5"/>
    </row>
    <row r="3991" spans="22:22" x14ac:dyDescent="0.2">
      <c r="V3991" s="5"/>
    </row>
    <row r="3992" spans="22:22" x14ac:dyDescent="0.2">
      <c r="V3992" s="5"/>
    </row>
    <row r="3993" spans="22:22" x14ac:dyDescent="0.2">
      <c r="V3993" s="5"/>
    </row>
    <row r="3994" spans="22:22" x14ac:dyDescent="0.2">
      <c r="V3994" s="5"/>
    </row>
    <row r="3995" spans="22:22" x14ac:dyDescent="0.2">
      <c r="V3995" s="5"/>
    </row>
    <row r="3996" spans="22:22" x14ac:dyDescent="0.2">
      <c r="V3996" s="5"/>
    </row>
    <row r="3997" spans="22:22" x14ac:dyDescent="0.2">
      <c r="V3997" s="5"/>
    </row>
    <row r="3998" spans="22:22" x14ac:dyDescent="0.2">
      <c r="V3998" s="5"/>
    </row>
    <row r="3999" spans="22:22" x14ac:dyDescent="0.2">
      <c r="V3999" s="5"/>
    </row>
    <row r="4000" spans="22:22" x14ac:dyDescent="0.2">
      <c r="V4000" s="5"/>
    </row>
    <row r="4001" spans="22:22" x14ac:dyDescent="0.2">
      <c r="V4001" s="5"/>
    </row>
    <row r="4002" spans="22:22" x14ac:dyDescent="0.2">
      <c r="V4002" s="5"/>
    </row>
    <row r="4003" spans="22:22" x14ac:dyDescent="0.2">
      <c r="V4003" s="5"/>
    </row>
    <row r="4004" spans="22:22" x14ac:dyDescent="0.2">
      <c r="V4004" s="5"/>
    </row>
    <row r="4005" spans="22:22" x14ac:dyDescent="0.2">
      <c r="V4005" s="5"/>
    </row>
    <row r="4006" spans="22:22" x14ac:dyDescent="0.2">
      <c r="V4006" s="5"/>
    </row>
    <row r="4007" spans="22:22" x14ac:dyDescent="0.2">
      <c r="V4007" s="5"/>
    </row>
    <row r="4008" spans="22:22" x14ac:dyDescent="0.2">
      <c r="V4008" s="5"/>
    </row>
    <row r="4009" spans="22:22" x14ac:dyDescent="0.2">
      <c r="V4009" s="5"/>
    </row>
    <row r="4010" spans="22:22" x14ac:dyDescent="0.2">
      <c r="V4010" s="5"/>
    </row>
    <row r="4011" spans="22:22" x14ac:dyDescent="0.2">
      <c r="V4011" s="5"/>
    </row>
    <row r="4012" spans="22:22" x14ac:dyDescent="0.2">
      <c r="V4012" s="5"/>
    </row>
    <row r="4013" spans="22:22" x14ac:dyDescent="0.2">
      <c r="V4013" s="5"/>
    </row>
    <row r="4014" spans="22:22" x14ac:dyDescent="0.2">
      <c r="V4014" s="5"/>
    </row>
    <row r="4015" spans="22:22" x14ac:dyDescent="0.2">
      <c r="V4015" s="5"/>
    </row>
    <row r="4016" spans="22:22" x14ac:dyDescent="0.2">
      <c r="V4016" s="5"/>
    </row>
    <row r="4017" spans="22:22" x14ac:dyDescent="0.2">
      <c r="V4017" s="5"/>
    </row>
    <row r="4018" spans="22:22" x14ac:dyDescent="0.2">
      <c r="V4018" s="5"/>
    </row>
    <row r="4019" spans="22:22" x14ac:dyDescent="0.2">
      <c r="V4019" s="5"/>
    </row>
    <row r="4020" spans="22:22" x14ac:dyDescent="0.2">
      <c r="V4020" s="5"/>
    </row>
    <row r="4021" spans="22:22" x14ac:dyDescent="0.2">
      <c r="V4021" s="5"/>
    </row>
    <row r="4022" spans="22:22" x14ac:dyDescent="0.2">
      <c r="V4022" s="5"/>
    </row>
    <row r="4023" spans="22:22" x14ac:dyDescent="0.2">
      <c r="V4023" s="5"/>
    </row>
    <row r="4024" spans="22:22" x14ac:dyDescent="0.2">
      <c r="V4024" s="5"/>
    </row>
    <row r="4025" spans="22:22" x14ac:dyDescent="0.2">
      <c r="V4025" s="5"/>
    </row>
    <row r="4026" spans="22:22" x14ac:dyDescent="0.2">
      <c r="V4026" s="5"/>
    </row>
    <row r="4027" spans="22:22" x14ac:dyDescent="0.2">
      <c r="V4027" s="5"/>
    </row>
    <row r="4028" spans="22:22" x14ac:dyDescent="0.2">
      <c r="V4028" s="5"/>
    </row>
    <row r="4029" spans="22:22" x14ac:dyDescent="0.2">
      <c r="V4029" s="5"/>
    </row>
    <row r="4030" spans="22:22" x14ac:dyDescent="0.2">
      <c r="V4030" s="5"/>
    </row>
    <row r="4031" spans="22:22" x14ac:dyDescent="0.2">
      <c r="V4031" s="5"/>
    </row>
    <row r="4032" spans="22:22" x14ac:dyDescent="0.2">
      <c r="V4032" s="5"/>
    </row>
    <row r="4033" spans="22:22" x14ac:dyDescent="0.2">
      <c r="V4033" s="5"/>
    </row>
    <row r="4034" spans="22:22" x14ac:dyDescent="0.2">
      <c r="V4034" s="5"/>
    </row>
    <row r="4035" spans="22:22" x14ac:dyDescent="0.2">
      <c r="V4035" s="5"/>
    </row>
    <row r="4036" spans="22:22" x14ac:dyDescent="0.2">
      <c r="V4036" s="5"/>
    </row>
    <row r="4037" spans="22:22" x14ac:dyDescent="0.2">
      <c r="V4037" s="5"/>
    </row>
    <row r="4038" spans="22:22" x14ac:dyDescent="0.2">
      <c r="V4038" s="5"/>
    </row>
    <row r="4039" spans="22:22" x14ac:dyDescent="0.2">
      <c r="V4039" s="5"/>
    </row>
    <row r="4040" spans="22:22" x14ac:dyDescent="0.2">
      <c r="V4040" s="5"/>
    </row>
    <row r="4041" spans="22:22" x14ac:dyDescent="0.2">
      <c r="V4041" s="5"/>
    </row>
    <row r="4042" spans="22:22" x14ac:dyDescent="0.2">
      <c r="V4042" s="5"/>
    </row>
    <row r="4043" spans="22:22" x14ac:dyDescent="0.2">
      <c r="V4043" s="5"/>
    </row>
    <row r="4044" spans="22:22" x14ac:dyDescent="0.2">
      <c r="V4044" s="5"/>
    </row>
    <row r="4045" spans="22:22" x14ac:dyDescent="0.2">
      <c r="V4045" s="5"/>
    </row>
    <row r="4046" spans="22:22" x14ac:dyDescent="0.2">
      <c r="V4046" s="5"/>
    </row>
    <row r="4047" spans="22:22" x14ac:dyDescent="0.2">
      <c r="V4047" s="5"/>
    </row>
    <row r="4048" spans="22:22" x14ac:dyDescent="0.2">
      <c r="V4048" s="5"/>
    </row>
    <row r="4049" spans="22:22" x14ac:dyDescent="0.2">
      <c r="V4049" s="5"/>
    </row>
    <row r="4050" spans="22:22" x14ac:dyDescent="0.2">
      <c r="V4050" s="5"/>
    </row>
    <row r="4051" spans="22:22" x14ac:dyDescent="0.2">
      <c r="V4051" s="5"/>
    </row>
    <row r="4052" spans="22:22" x14ac:dyDescent="0.2">
      <c r="V4052" s="5"/>
    </row>
    <row r="4053" spans="22:22" x14ac:dyDescent="0.2">
      <c r="V4053" s="5"/>
    </row>
    <row r="4054" spans="22:22" x14ac:dyDescent="0.2">
      <c r="V4054" s="5"/>
    </row>
    <row r="4055" spans="22:22" x14ac:dyDescent="0.2">
      <c r="V4055" s="5"/>
    </row>
    <row r="4056" spans="22:22" x14ac:dyDescent="0.2">
      <c r="V4056" s="5"/>
    </row>
    <row r="4057" spans="22:22" x14ac:dyDescent="0.2">
      <c r="V4057" s="5"/>
    </row>
    <row r="4058" spans="22:22" x14ac:dyDescent="0.2">
      <c r="V4058" s="5"/>
    </row>
    <row r="4059" spans="22:22" x14ac:dyDescent="0.2">
      <c r="V4059" s="5"/>
    </row>
    <row r="4060" spans="22:22" x14ac:dyDescent="0.2">
      <c r="V4060" s="5"/>
    </row>
    <row r="4061" spans="22:22" x14ac:dyDescent="0.2">
      <c r="V4061" s="5"/>
    </row>
    <row r="4062" spans="22:22" x14ac:dyDescent="0.2">
      <c r="V4062" s="5"/>
    </row>
    <row r="4063" spans="22:22" x14ac:dyDescent="0.2">
      <c r="V4063" s="5"/>
    </row>
    <row r="4064" spans="22:22" x14ac:dyDescent="0.2">
      <c r="V4064" s="5"/>
    </row>
    <row r="4065" spans="22:22" x14ac:dyDescent="0.2">
      <c r="V4065" s="5"/>
    </row>
    <row r="4066" spans="22:22" x14ac:dyDescent="0.2">
      <c r="V4066" s="5"/>
    </row>
    <row r="4067" spans="22:22" x14ac:dyDescent="0.2">
      <c r="V4067" s="5"/>
    </row>
    <row r="4068" spans="22:22" x14ac:dyDescent="0.2">
      <c r="V4068" s="5"/>
    </row>
    <row r="4069" spans="22:22" x14ac:dyDescent="0.2">
      <c r="V4069" s="5"/>
    </row>
    <row r="4070" spans="22:22" x14ac:dyDescent="0.2">
      <c r="V4070" s="5"/>
    </row>
    <row r="4071" spans="22:22" x14ac:dyDescent="0.2">
      <c r="V4071" s="5"/>
    </row>
    <row r="4072" spans="22:22" x14ac:dyDescent="0.2">
      <c r="V4072" s="5"/>
    </row>
    <row r="4073" spans="22:22" x14ac:dyDescent="0.2">
      <c r="V4073" s="5"/>
    </row>
    <row r="4074" spans="22:22" x14ac:dyDescent="0.2">
      <c r="V4074" s="5"/>
    </row>
    <row r="4075" spans="22:22" x14ac:dyDescent="0.2">
      <c r="V4075" s="5"/>
    </row>
    <row r="4076" spans="22:22" x14ac:dyDescent="0.2">
      <c r="V4076" s="5"/>
    </row>
    <row r="4077" spans="22:22" x14ac:dyDescent="0.2">
      <c r="V4077" s="5"/>
    </row>
    <row r="4078" spans="22:22" x14ac:dyDescent="0.2">
      <c r="V4078" s="5"/>
    </row>
    <row r="4079" spans="22:22" x14ac:dyDescent="0.2">
      <c r="V4079" s="5"/>
    </row>
    <row r="4080" spans="22:22" x14ac:dyDescent="0.2">
      <c r="V4080" s="5"/>
    </row>
    <row r="4081" spans="22:22" x14ac:dyDescent="0.2">
      <c r="V4081" s="5"/>
    </row>
    <row r="4082" spans="22:22" x14ac:dyDescent="0.2">
      <c r="V4082" s="5"/>
    </row>
    <row r="4083" spans="22:22" x14ac:dyDescent="0.2">
      <c r="V4083" s="5"/>
    </row>
    <row r="4084" spans="22:22" x14ac:dyDescent="0.2">
      <c r="V4084" s="5"/>
    </row>
    <row r="4085" spans="22:22" x14ac:dyDescent="0.2">
      <c r="V4085" s="5"/>
    </row>
    <row r="4086" spans="22:22" x14ac:dyDescent="0.2">
      <c r="V4086" s="5"/>
    </row>
    <row r="4087" spans="22:22" x14ac:dyDescent="0.2">
      <c r="V4087" s="5"/>
    </row>
    <row r="4088" spans="22:22" x14ac:dyDescent="0.2">
      <c r="V4088" s="5"/>
    </row>
    <row r="4089" spans="22:22" x14ac:dyDescent="0.2">
      <c r="V4089" s="5"/>
    </row>
    <row r="4090" spans="22:22" x14ac:dyDescent="0.2">
      <c r="V4090" s="5"/>
    </row>
    <row r="4091" spans="22:22" x14ac:dyDescent="0.2">
      <c r="V4091" s="5"/>
    </row>
    <row r="4092" spans="22:22" x14ac:dyDescent="0.2">
      <c r="V4092" s="5"/>
    </row>
    <row r="4093" spans="22:22" x14ac:dyDescent="0.2">
      <c r="V4093" s="5"/>
    </row>
    <row r="4094" spans="22:22" x14ac:dyDescent="0.2">
      <c r="V4094" s="5"/>
    </row>
    <row r="4095" spans="22:22" x14ac:dyDescent="0.2">
      <c r="V4095" s="5"/>
    </row>
    <row r="4096" spans="22:22" x14ac:dyDescent="0.2">
      <c r="V4096" s="5"/>
    </row>
    <row r="4097" spans="22:22" x14ac:dyDescent="0.2">
      <c r="V4097" s="5"/>
    </row>
    <row r="4098" spans="22:22" x14ac:dyDescent="0.2">
      <c r="V4098" s="5"/>
    </row>
    <row r="4099" spans="22:22" x14ac:dyDescent="0.2">
      <c r="V4099" s="5"/>
    </row>
    <row r="4100" spans="22:22" x14ac:dyDescent="0.2">
      <c r="V4100" s="5"/>
    </row>
    <row r="4101" spans="22:22" x14ac:dyDescent="0.2">
      <c r="V4101" s="5"/>
    </row>
    <row r="4102" spans="22:22" x14ac:dyDescent="0.2">
      <c r="V4102" s="5"/>
    </row>
    <row r="4103" spans="22:22" x14ac:dyDescent="0.2">
      <c r="V4103" s="5"/>
    </row>
    <row r="4104" spans="22:22" x14ac:dyDescent="0.2">
      <c r="V4104" s="5"/>
    </row>
    <row r="4105" spans="22:22" x14ac:dyDescent="0.2">
      <c r="V4105" s="5"/>
    </row>
    <row r="4106" spans="22:22" x14ac:dyDescent="0.2">
      <c r="V4106" s="5"/>
    </row>
    <row r="4107" spans="22:22" x14ac:dyDescent="0.2">
      <c r="V4107" s="5"/>
    </row>
    <row r="4108" spans="22:22" x14ac:dyDescent="0.2">
      <c r="V4108" s="5"/>
    </row>
    <row r="4109" spans="22:22" x14ac:dyDescent="0.2">
      <c r="V4109" s="5"/>
    </row>
    <row r="4110" spans="22:22" x14ac:dyDescent="0.2">
      <c r="V4110" s="5"/>
    </row>
    <row r="4111" spans="22:22" x14ac:dyDescent="0.2">
      <c r="V4111" s="5"/>
    </row>
    <row r="4112" spans="22:22" x14ac:dyDescent="0.2">
      <c r="V4112" s="5"/>
    </row>
    <row r="4113" spans="22:22" x14ac:dyDescent="0.2">
      <c r="V4113" s="5"/>
    </row>
    <row r="4114" spans="22:22" x14ac:dyDescent="0.2">
      <c r="V4114" s="5"/>
    </row>
    <row r="4115" spans="22:22" x14ac:dyDescent="0.2">
      <c r="V4115" s="5"/>
    </row>
    <row r="4116" spans="22:22" x14ac:dyDescent="0.2">
      <c r="V4116" s="5"/>
    </row>
    <row r="4117" spans="22:22" x14ac:dyDescent="0.2">
      <c r="V4117" s="5"/>
    </row>
    <row r="4118" spans="22:22" x14ac:dyDescent="0.2">
      <c r="V4118" s="5"/>
    </row>
    <row r="4119" spans="22:22" x14ac:dyDescent="0.2">
      <c r="V4119" s="5"/>
    </row>
    <row r="4120" spans="22:22" x14ac:dyDescent="0.2">
      <c r="V4120" s="5"/>
    </row>
    <row r="4121" spans="22:22" x14ac:dyDescent="0.2">
      <c r="V4121" s="5"/>
    </row>
    <row r="4122" spans="22:22" x14ac:dyDescent="0.2">
      <c r="V4122" s="5"/>
    </row>
    <row r="4123" spans="22:22" x14ac:dyDescent="0.2">
      <c r="V4123" s="5"/>
    </row>
    <row r="4124" spans="22:22" x14ac:dyDescent="0.2">
      <c r="V4124" s="5"/>
    </row>
    <row r="4125" spans="22:22" x14ac:dyDescent="0.2">
      <c r="V4125" s="5"/>
    </row>
    <row r="4126" spans="22:22" x14ac:dyDescent="0.2">
      <c r="V4126" s="5"/>
    </row>
    <row r="4127" spans="22:22" x14ac:dyDescent="0.2">
      <c r="V4127" s="5"/>
    </row>
    <row r="4128" spans="22:22" x14ac:dyDescent="0.2">
      <c r="V4128" s="5"/>
    </row>
    <row r="4129" spans="22:22" x14ac:dyDescent="0.2">
      <c r="V4129" s="5"/>
    </row>
    <row r="4130" spans="22:22" x14ac:dyDescent="0.2">
      <c r="V4130" s="5"/>
    </row>
    <row r="4131" spans="22:22" x14ac:dyDescent="0.2">
      <c r="V4131" s="5"/>
    </row>
    <row r="4132" spans="22:22" x14ac:dyDescent="0.2">
      <c r="V4132" s="5"/>
    </row>
    <row r="4133" spans="22:22" x14ac:dyDescent="0.2">
      <c r="V4133" s="5"/>
    </row>
    <row r="4134" spans="22:22" x14ac:dyDescent="0.2">
      <c r="V4134" s="5"/>
    </row>
    <row r="4135" spans="22:22" x14ac:dyDescent="0.2">
      <c r="V4135" s="5"/>
    </row>
    <row r="4136" spans="22:22" x14ac:dyDescent="0.2">
      <c r="V4136" s="5"/>
    </row>
    <row r="4137" spans="22:22" x14ac:dyDescent="0.2">
      <c r="V4137" s="5"/>
    </row>
    <row r="4138" spans="22:22" x14ac:dyDescent="0.2">
      <c r="V4138" s="5"/>
    </row>
    <row r="4139" spans="22:22" x14ac:dyDescent="0.2">
      <c r="V4139" s="5"/>
    </row>
    <row r="4140" spans="22:22" x14ac:dyDescent="0.2">
      <c r="V4140" s="5"/>
    </row>
    <row r="4141" spans="22:22" x14ac:dyDescent="0.2">
      <c r="V4141" s="5"/>
    </row>
    <row r="4142" spans="22:22" x14ac:dyDescent="0.2">
      <c r="V4142" s="5"/>
    </row>
    <row r="4143" spans="22:22" x14ac:dyDescent="0.2">
      <c r="V4143" s="5"/>
    </row>
    <row r="4144" spans="22:22" x14ac:dyDescent="0.2">
      <c r="V4144" s="5"/>
    </row>
    <row r="4145" spans="22:22" x14ac:dyDescent="0.2">
      <c r="V4145" s="5"/>
    </row>
    <row r="4146" spans="22:22" x14ac:dyDescent="0.2">
      <c r="V4146" s="5"/>
    </row>
    <row r="4147" spans="22:22" x14ac:dyDescent="0.2">
      <c r="V4147" s="5"/>
    </row>
    <row r="4148" spans="22:22" x14ac:dyDescent="0.2">
      <c r="V4148" s="5"/>
    </row>
    <row r="4149" spans="22:22" x14ac:dyDescent="0.2">
      <c r="V4149" s="5"/>
    </row>
    <row r="4150" spans="22:22" x14ac:dyDescent="0.2">
      <c r="V4150" s="5"/>
    </row>
    <row r="4151" spans="22:22" x14ac:dyDescent="0.2">
      <c r="V4151" s="5"/>
    </row>
    <row r="4152" spans="22:22" x14ac:dyDescent="0.2">
      <c r="V4152" s="5"/>
    </row>
    <row r="4153" spans="22:22" x14ac:dyDescent="0.2">
      <c r="V4153" s="5"/>
    </row>
    <row r="4154" spans="22:22" x14ac:dyDescent="0.2">
      <c r="V4154" s="5"/>
    </row>
    <row r="4155" spans="22:22" x14ac:dyDescent="0.2">
      <c r="V4155" s="5"/>
    </row>
    <row r="4156" spans="22:22" x14ac:dyDescent="0.2">
      <c r="V4156" s="5"/>
    </row>
    <row r="4157" spans="22:22" x14ac:dyDescent="0.2">
      <c r="V4157" s="5"/>
    </row>
    <row r="4158" spans="22:22" x14ac:dyDescent="0.2">
      <c r="V4158" s="5"/>
    </row>
    <row r="4159" spans="22:22" x14ac:dyDescent="0.2">
      <c r="V4159" s="5"/>
    </row>
    <row r="4160" spans="22:22" x14ac:dyDescent="0.2">
      <c r="V4160" s="5"/>
    </row>
    <row r="4161" spans="22:22" x14ac:dyDescent="0.2">
      <c r="V4161" s="5"/>
    </row>
    <row r="4162" spans="22:22" x14ac:dyDescent="0.2">
      <c r="V4162" s="5"/>
    </row>
    <row r="4163" spans="22:22" x14ac:dyDescent="0.2">
      <c r="V4163" s="5"/>
    </row>
    <row r="4164" spans="22:22" x14ac:dyDescent="0.2">
      <c r="V4164" s="5"/>
    </row>
    <row r="4165" spans="22:22" x14ac:dyDescent="0.2">
      <c r="V4165" s="5"/>
    </row>
    <row r="4166" spans="22:22" x14ac:dyDescent="0.2">
      <c r="V4166" s="5"/>
    </row>
    <row r="4167" spans="22:22" x14ac:dyDescent="0.2">
      <c r="V4167" s="5"/>
    </row>
    <row r="4168" spans="22:22" x14ac:dyDescent="0.2">
      <c r="V4168" s="5"/>
    </row>
    <row r="4169" spans="22:22" x14ac:dyDescent="0.2">
      <c r="V4169" s="5"/>
    </row>
    <row r="4170" spans="22:22" x14ac:dyDescent="0.2">
      <c r="V4170" s="5"/>
    </row>
    <row r="4171" spans="22:22" x14ac:dyDescent="0.2">
      <c r="V4171" s="5"/>
    </row>
    <row r="4172" spans="22:22" x14ac:dyDescent="0.2">
      <c r="V4172" s="5"/>
    </row>
    <row r="4173" spans="22:22" x14ac:dyDescent="0.2">
      <c r="V4173" s="5"/>
    </row>
    <row r="4174" spans="22:22" x14ac:dyDescent="0.2">
      <c r="V4174" s="5"/>
    </row>
    <row r="4175" spans="22:22" x14ac:dyDescent="0.2">
      <c r="V4175" s="5"/>
    </row>
    <row r="4176" spans="22:22" x14ac:dyDescent="0.2">
      <c r="V4176" s="5"/>
    </row>
    <row r="4177" spans="22:22" x14ac:dyDescent="0.2">
      <c r="V4177" s="5"/>
    </row>
    <row r="4178" spans="22:22" x14ac:dyDescent="0.2">
      <c r="V4178" s="5"/>
    </row>
    <row r="4179" spans="22:22" x14ac:dyDescent="0.2">
      <c r="V4179" s="5"/>
    </row>
    <row r="4180" spans="22:22" x14ac:dyDescent="0.2">
      <c r="V4180" s="5"/>
    </row>
    <row r="4181" spans="22:22" x14ac:dyDescent="0.2">
      <c r="V4181" s="5"/>
    </row>
    <row r="4182" spans="22:22" x14ac:dyDescent="0.2">
      <c r="V4182" s="5"/>
    </row>
    <row r="4183" spans="22:22" x14ac:dyDescent="0.2">
      <c r="V4183" s="5"/>
    </row>
    <row r="4184" spans="22:22" x14ac:dyDescent="0.2">
      <c r="V4184" s="5"/>
    </row>
    <row r="4185" spans="22:22" x14ac:dyDescent="0.2">
      <c r="V4185" s="5"/>
    </row>
    <row r="4186" spans="22:22" x14ac:dyDescent="0.2">
      <c r="V4186" s="5"/>
    </row>
    <row r="4187" spans="22:22" x14ac:dyDescent="0.2">
      <c r="V4187" s="5"/>
    </row>
    <row r="4188" spans="22:22" x14ac:dyDescent="0.2">
      <c r="V4188" s="5"/>
    </row>
    <row r="4189" spans="22:22" x14ac:dyDescent="0.2">
      <c r="V4189" s="5"/>
    </row>
    <row r="4190" spans="22:22" x14ac:dyDescent="0.2">
      <c r="V4190" s="5"/>
    </row>
    <row r="4191" spans="22:22" x14ac:dyDescent="0.2">
      <c r="V4191" s="5"/>
    </row>
    <row r="4192" spans="22:22" x14ac:dyDescent="0.2">
      <c r="V4192" s="5"/>
    </row>
    <row r="4193" spans="22:22" x14ac:dyDescent="0.2">
      <c r="V4193" s="5"/>
    </row>
    <row r="4194" spans="22:22" x14ac:dyDescent="0.2">
      <c r="V4194" s="5"/>
    </row>
    <row r="4195" spans="22:22" x14ac:dyDescent="0.2">
      <c r="V4195" s="5"/>
    </row>
    <row r="4196" spans="22:22" x14ac:dyDescent="0.2">
      <c r="V4196" s="5"/>
    </row>
    <row r="4197" spans="22:22" x14ac:dyDescent="0.2">
      <c r="V4197" s="5"/>
    </row>
    <row r="4198" spans="22:22" x14ac:dyDescent="0.2">
      <c r="V4198" s="5"/>
    </row>
    <row r="4199" spans="22:22" x14ac:dyDescent="0.2">
      <c r="V4199" s="5"/>
    </row>
    <row r="4200" spans="22:22" x14ac:dyDescent="0.2">
      <c r="V4200" s="5"/>
    </row>
    <row r="4201" spans="22:22" x14ac:dyDescent="0.2">
      <c r="V4201" s="5"/>
    </row>
    <row r="4202" spans="22:22" x14ac:dyDescent="0.2">
      <c r="V4202" s="5"/>
    </row>
    <row r="4203" spans="22:22" x14ac:dyDescent="0.2">
      <c r="V4203" s="5"/>
    </row>
    <row r="4204" spans="22:22" x14ac:dyDescent="0.2">
      <c r="V4204" s="5"/>
    </row>
    <row r="4205" spans="22:22" x14ac:dyDescent="0.2">
      <c r="V4205" s="5"/>
    </row>
    <row r="4206" spans="22:22" x14ac:dyDescent="0.2">
      <c r="V4206" s="5"/>
    </row>
    <row r="4207" spans="22:22" x14ac:dyDescent="0.2">
      <c r="V4207" s="5"/>
    </row>
    <row r="4208" spans="22:22" x14ac:dyDescent="0.2">
      <c r="V4208" s="5"/>
    </row>
    <row r="4209" spans="22:22" x14ac:dyDescent="0.2">
      <c r="V4209" s="5"/>
    </row>
    <row r="4210" spans="22:22" x14ac:dyDescent="0.2">
      <c r="V4210" s="5"/>
    </row>
    <row r="4211" spans="22:22" x14ac:dyDescent="0.2">
      <c r="V4211" s="5"/>
    </row>
    <row r="4212" spans="22:22" x14ac:dyDescent="0.2">
      <c r="V4212" s="5"/>
    </row>
    <row r="4213" spans="22:22" x14ac:dyDescent="0.2">
      <c r="V4213" s="5"/>
    </row>
    <row r="4214" spans="22:22" x14ac:dyDescent="0.2">
      <c r="V4214" s="5"/>
    </row>
    <row r="4215" spans="22:22" x14ac:dyDescent="0.2">
      <c r="V4215" s="5"/>
    </row>
    <row r="4216" spans="22:22" x14ac:dyDescent="0.2">
      <c r="V4216" s="5"/>
    </row>
    <row r="4217" spans="22:22" x14ac:dyDescent="0.2">
      <c r="V4217" s="5"/>
    </row>
    <row r="4218" spans="22:22" x14ac:dyDescent="0.2">
      <c r="V4218" s="5"/>
    </row>
    <row r="4219" spans="22:22" x14ac:dyDescent="0.2">
      <c r="V4219" s="5"/>
    </row>
    <row r="4220" spans="22:22" x14ac:dyDescent="0.2">
      <c r="V4220" s="5"/>
    </row>
    <row r="4221" spans="22:22" x14ac:dyDescent="0.2">
      <c r="V4221" s="5"/>
    </row>
    <row r="4222" spans="22:22" x14ac:dyDescent="0.2">
      <c r="V4222" s="5"/>
    </row>
    <row r="4223" spans="22:22" x14ac:dyDescent="0.2">
      <c r="V4223" s="5"/>
    </row>
    <row r="4224" spans="22:22" x14ac:dyDescent="0.2">
      <c r="V4224" s="5"/>
    </row>
    <row r="4225" spans="22:22" x14ac:dyDescent="0.2">
      <c r="V4225" s="5"/>
    </row>
    <row r="4226" spans="22:22" x14ac:dyDescent="0.2">
      <c r="V4226" s="5"/>
    </row>
    <row r="4227" spans="22:22" x14ac:dyDescent="0.2">
      <c r="V4227" s="5"/>
    </row>
    <row r="4228" spans="22:22" x14ac:dyDescent="0.2">
      <c r="V4228" s="5"/>
    </row>
    <row r="4229" spans="22:22" x14ac:dyDescent="0.2">
      <c r="V4229" s="5"/>
    </row>
    <row r="4230" spans="22:22" x14ac:dyDescent="0.2">
      <c r="V4230" s="5"/>
    </row>
    <row r="4231" spans="22:22" x14ac:dyDescent="0.2">
      <c r="V4231" s="5"/>
    </row>
    <row r="4232" spans="22:22" x14ac:dyDescent="0.2">
      <c r="V4232" s="5"/>
    </row>
    <row r="4233" spans="22:22" x14ac:dyDescent="0.2">
      <c r="V4233" s="5"/>
    </row>
    <row r="4234" spans="22:22" x14ac:dyDescent="0.2">
      <c r="V4234" s="5"/>
    </row>
    <row r="4235" spans="22:22" x14ac:dyDescent="0.2">
      <c r="V4235" s="5"/>
    </row>
    <row r="4236" spans="22:22" x14ac:dyDescent="0.2">
      <c r="V4236" s="5"/>
    </row>
    <row r="4237" spans="22:22" x14ac:dyDescent="0.2">
      <c r="V4237" s="5"/>
    </row>
    <row r="4238" spans="22:22" x14ac:dyDescent="0.2">
      <c r="V4238" s="5"/>
    </row>
    <row r="4239" spans="22:22" x14ac:dyDescent="0.2">
      <c r="V4239" s="5"/>
    </row>
    <row r="4240" spans="22:22" x14ac:dyDescent="0.2">
      <c r="V4240" s="5"/>
    </row>
    <row r="4241" spans="22:22" x14ac:dyDescent="0.2">
      <c r="V4241" s="5"/>
    </row>
    <row r="4242" spans="22:22" x14ac:dyDescent="0.2">
      <c r="V4242" s="5"/>
    </row>
    <row r="4243" spans="22:22" x14ac:dyDescent="0.2">
      <c r="V4243" s="5"/>
    </row>
    <row r="4244" spans="22:22" x14ac:dyDescent="0.2">
      <c r="V4244" s="5"/>
    </row>
    <row r="4245" spans="22:22" x14ac:dyDescent="0.2">
      <c r="V4245" s="5"/>
    </row>
    <row r="4246" spans="22:22" x14ac:dyDescent="0.2">
      <c r="V4246" s="5"/>
    </row>
    <row r="4247" spans="22:22" x14ac:dyDescent="0.2">
      <c r="V4247" s="5"/>
    </row>
    <row r="4248" spans="22:22" x14ac:dyDescent="0.2">
      <c r="V4248" s="5"/>
    </row>
    <row r="4249" spans="22:22" x14ac:dyDescent="0.2">
      <c r="V4249" s="5"/>
    </row>
    <row r="4250" spans="22:22" x14ac:dyDescent="0.2">
      <c r="V4250" s="5"/>
    </row>
    <row r="4251" spans="22:22" x14ac:dyDescent="0.2">
      <c r="V4251" s="5"/>
    </row>
    <row r="4252" spans="22:22" x14ac:dyDescent="0.2">
      <c r="V4252" s="5"/>
    </row>
    <row r="4253" spans="22:22" x14ac:dyDescent="0.2">
      <c r="V4253" s="5"/>
    </row>
    <row r="4254" spans="22:22" x14ac:dyDescent="0.2">
      <c r="V4254" s="5"/>
    </row>
    <row r="4255" spans="22:22" x14ac:dyDescent="0.2">
      <c r="V4255" s="5"/>
    </row>
    <row r="4256" spans="22:22" x14ac:dyDescent="0.2">
      <c r="V4256" s="5"/>
    </row>
    <row r="4257" spans="22:22" x14ac:dyDescent="0.2">
      <c r="V4257" s="5"/>
    </row>
    <row r="4258" spans="22:22" x14ac:dyDescent="0.2">
      <c r="V4258" s="5"/>
    </row>
    <row r="4259" spans="22:22" x14ac:dyDescent="0.2">
      <c r="V4259" s="5"/>
    </row>
    <row r="4260" spans="22:22" x14ac:dyDescent="0.2">
      <c r="V4260" s="5"/>
    </row>
    <row r="4261" spans="22:22" x14ac:dyDescent="0.2">
      <c r="V4261" s="5"/>
    </row>
    <row r="4262" spans="22:22" x14ac:dyDescent="0.2">
      <c r="V4262" s="5"/>
    </row>
    <row r="4263" spans="22:22" x14ac:dyDescent="0.2">
      <c r="V4263" s="5"/>
    </row>
    <row r="4264" spans="22:22" x14ac:dyDescent="0.2">
      <c r="V4264" s="5"/>
    </row>
    <row r="4265" spans="22:22" x14ac:dyDescent="0.2">
      <c r="V4265" s="5"/>
    </row>
    <row r="4266" spans="22:22" x14ac:dyDescent="0.2">
      <c r="V4266" s="5"/>
    </row>
    <row r="4267" spans="22:22" x14ac:dyDescent="0.2">
      <c r="V4267" s="5"/>
    </row>
    <row r="4268" spans="22:22" x14ac:dyDescent="0.2">
      <c r="V4268" s="5"/>
    </row>
    <row r="4269" spans="22:22" x14ac:dyDescent="0.2">
      <c r="V4269" s="5"/>
    </row>
    <row r="4270" spans="22:22" x14ac:dyDescent="0.2">
      <c r="V4270" s="5"/>
    </row>
    <row r="4271" spans="22:22" x14ac:dyDescent="0.2">
      <c r="V4271" s="5"/>
    </row>
    <row r="4272" spans="22:22" x14ac:dyDescent="0.2">
      <c r="V4272" s="5"/>
    </row>
    <row r="4273" spans="22:22" x14ac:dyDescent="0.2">
      <c r="V4273" s="5"/>
    </row>
    <row r="4274" spans="22:22" x14ac:dyDescent="0.2">
      <c r="V4274" s="5"/>
    </row>
    <row r="4275" spans="22:22" x14ac:dyDescent="0.2">
      <c r="V4275" s="5"/>
    </row>
    <row r="4276" spans="22:22" x14ac:dyDescent="0.2">
      <c r="V4276" s="5"/>
    </row>
    <row r="4277" spans="22:22" x14ac:dyDescent="0.2">
      <c r="V4277" s="5"/>
    </row>
    <row r="4278" spans="22:22" x14ac:dyDescent="0.2">
      <c r="V4278" s="5"/>
    </row>
    <row r="4279" spans="22:22" x14ac:dyDescent="0.2">
      <c r="V4279" s="5"/>
    </row>
    <row r="4280" spans="22:22" x14ac:dyDescent="0.2">
      <c r="V4280" s="5"/>
    </row>
    <row r="4281" spans="22:22" x14ac:dyDescent="0.2">
      <c r="V4281" s="5"/>
    </row>
    <row r="4282" spans="22:22" x14ac:dyDescent="0.2">
      <c r="V4282" s="5"/>
    </row>
    <row r="4283" spans="22:22" x14ac:dyDescent="0.2">
      <c r="V4283" s="5"/>
    </row>
    <row r="4284" spans="22:22" x14ac:dyDescent="0.2">
      <c r="V4284" s="5"/>
    </row>
    <row r="4285" spans="22:22" x14ac:dyDescent="0.2">
      <c r="V4285" s="5"/>
    </row>
    <row r="4286" spans="22:22" x14ac:dyDescent="0.2">
      <c r="V4286" s="5"/>
    </row>
    <row r="4287" spans="22:22" x14ac:dyDescent="0.2">
      <c r="V4287" s="5"/>
    </row>
    <row r="4288" spans="22:22" x14ac:dyDescent="0.2">
      <c r="V4288" s="5"/>
    </row>
    <row r="4289" spans="22:22" x14ac:dyDescent="0.2">
      <c r="V4289" s="5"/>
    </row>
    <row r="4290" spans="22:22" x14ac:dyDescent="0.2">
      <c r="V4290" s="5"/>
    </row>
    <row r="4291" spans="22:22" x14ac:dyDescent="0.2">
      <c r="V4291" s="5"/>
    </row>
    <row r="4292" spans="22:22" x14ac:dyDescent="0.2">
      <c r="V4292" s="5"/>
    </row>
    <row r="4293" spans="22:22" x14ac:dyDescent="0.2">
      <c r="V4293" s="5"/>
    </row>
    <row r="4294" spans="22:22" x14ac:dyDescent="0.2">
      <c r="V4294" s="5"/>
    </row>
    <row r="4295" spans="22:22" x14ac:dyDescent="0.2">
      <c r="V4295" s="5"/>
    </row>
    <row r="4296" spans="22:22" x14ac:dyDescent="0.2">
      <c r="V4296" s="5"/>
    </row>
    <row r="4297" spans="22:22" x14ac:dyDescent="0.2">
      <c r="V4297" s="5"/>
    </row>
    <row r="4298" spans="22:22" x14ac:dyDescent="0.2">
      <c r="V4298" s="5"/>
    </row>
    <row r="4299" spans="22:22" x14ac:dyDescent="0.2">
      <c r="V4299" s="5"/>
    </row>
    <row r="4300" spans="22:22" x14ac:dyDescent="0.2">
      <c r="V4300" s="5"/>
    </row>
    <row r="4301" spans="22:22" x14ac:dyDescent="0.2">
      <c r="V4301" s="5"/>
    </row>
    <row r="4302" spans="22:22" x14ac:dyDescent="0.2">
      <c r="V4302" s="5"/>
    </row>
    <row r="4303" spans="22:22" x14ac:dyDescent="0.2">
      <c r="V4303" s="5"/>
    </row>
    <row r="4304" spans="22:22" x14ac:dyDescent="0.2">
      <c r="V4304" s="5"/>
    </row>
    <row r="4305" spans="22:22" x14ac:dyDescent="0.2">
      <c r="V4305" s="5"/>
    </row>
    <row r="4306" spans="22:22" x14ac:dyDescent="0.2">
      <c r="V4306" s="5"/>
    </row>
    <row r="4307" spans="22:22" x14ac:dyDescent="0.2">
      <c r="V4307" s="5"/>
    </row>
    <row r="4308" spans="22:22" x14ac:dyDescent="0.2">
      <c r="V4308" s="5"/>
    </row>
    <row r="4309" spans="22:22" x14ac:dyDescent="0.2">
      <c r="V4309" s="5"/>
    </row>
    <row r="4310" spans="22:22" x14ac:dyDescent="0.2">
      <c r="V4310" s="5"/>
    </row>
    <row r="4311" spans="22:22" x14ac:dyDescent="0.2">
      <c r="V4311" s="5"/>
    </row>
    <row r="4312" spans="22:22" x14ac:dyDescent="0.2">
      <c r="V4312" s="5"/>
    </row>
    <row r="4313" spans="22:22" x14ac:dyDescent="0.2">
      <c r="V4313" s="5"/>
    </row>
    <row r="4314" spans="22:22" x14ac:dyDescent="0.2">
      <c r="V4314" s="5"/>
    </row>
    <row r="4315" spans="22:22" x14ac:dyDescent="0.2">
      <c r="V4315" s="5"/>
    </row>
    <row r="4316" spans="22:22" x14ac:dyDescent="0.2">
      <c r="V4316" s="5"/>
    </row>
    <row r="4317" spans="22:22" x14ac:dyDescent="0.2">
      <c r="V4317" s="5"/>
    </row>
    <row r="4318" spans="22:22" x14ac:dyDescent="0.2">
      <c r="V4318" s="5"/>
    </row>
    <row r="4319" spans="22:22" x14ac:dyDescent="0.2">
      <c r="V4319" s="5"/>
    </row>
    <row r="4320" spans="22:22" x14ac:dyDescent="0.2">
      <c r="V4320" s="5"/>
    </row>
    <row r="4321" spans="22:22" x14ac:dyDescent="0.2">
      <c r="V4321" s="5"/>
    </row>
    <row r="4322" spans="22:22" x14ac:dyDescent="0.2">
      <c r="V4322" s="5"/>
    </row>
    <row r="4323" spans="22:22" x14ac:dyDescent="0.2">
      <c r="V4323" s="5"/>
    </row>
    <row r="4324" spans="22:22" x14ac:dyDescent="0.2">
      <c r="V4324" s="5"/>
    </row>
    <row r="4325" spans="22:22" x14ac:dyDescent="0.2">
      <c r="V4325" s="5"/>
    </row>
    <row r="4326" spans="22:22" x14ac:dyDescent="0.2">
      <c r="V4326" s="5"/>
    </row>
    <row r="4327" spans="22:22" x14ac:dyDescent="0.2">
      <c r="V4327" s="5"/>
    </row>
    <row r="4328" spans="22:22" x14ac:dyDescent="0.2">
      <c r="V4328" s="5"/>
    </row>
    <row r="4329" spans="22:22" x14ac:dyDescent="0.2">
      <c r="V4329" s="5"/>
    </row>
    <row r="4330" spans="22:22" x14ac:dyDescent="0.2">
      <c r="V4330" s="5"/>
    </row>
    <row r="4331" spans="22:22" x14ac:dyDescent="0.2">
      <c r="V4331" s="5"/>
    </row>
    <row r="4332" spans="22:22" x14ac:dyDescent="0.2">
      <c r="V4332" s="5"/>
    </row>
    <row r="4333" spans="22:22" x14ac:dyDescent="0.2">
      <c r="V4333" s="5"/>
    </row>
    <row r="4334" spans="22:22" x14ac:dyDescent="0.2">
      <c r="V4334" s="5"/>
    </row>
    <row r="4335" spans="22:22" x14ac:dyDescent="0.2">
      <c r="V4335" s="5"/>
    </row>
    <row r="4336" spans="22:22" x14ac:dyDescent="0.2">
      <c r="V4336" s="5"/>
    </row>
    <row r="4337" spans="22:22" x14ac:dyDescent="0.2">
      <c r="V4337" s="5"/>
    </row>
    <row r="4338" spans="22:22" x14ac:dyDescent="0.2">
      <c r="V4338" s="5"/>
    </row>
    <row r="4339" spans="22:22" x14ac:dyDescent="0.2">
      <c r="V4339" s="5"/>
    </row>
    <row r="4340" spans="22:22" x14ac:dyDescent="0.2">
      <c r="V4340" s="5"/>
    </row>
    <row r="4341" spans="22:22" x14ac:dyDescent="0.2">
      <c r="V4341" s="5"/>
    </row>
    <row r="4342" spans="22:22" x14ac:dyDescent="0.2">
      <c r="V4342" s="5"/>
    </row>
    <row r="4343" spans="22:22" x14ac:dyDescent="0.2">
      <c r="V4343" s="5"/>
    </row>
    <row r="4344" spans="22:22" x14ac:dyDescent="0.2">
      <c r="V4344" s="5"/>
    </row>
    <row r="4345" spans="22:22" x14ac:dyDescent="0.2">
      <c r="V4345" s="5"/>
    </row>
    <row r="4346" spans="22:22" x14ac:dyDescent="0.2">
      <c r="V4346" s="5"/>
    </row>
    <row r="4347" spans="22:22" x14ac:dyDescent="0.2">
      <c r="V4347" s="5"/>
    </row>
    <row r="4348" spans="22:22" x14ac:dyDescent="0.2">
      <c r="V4348" s="5"/>
    </row>
    <row r="4349" spans="22:22" x14ac:dyDescent="0.2">
      <c r="V4349" s="5"/>
    </row>
    <row r="4350" spans="22:22" x14ac:dyDescent="0.2">
      <c r="V4350" s="5"/>
    </row>
    <row r="4351" spans="22:22" x14ac:dyDescent="0.2">
      <c r="V4351" s="5"/>
    </row>
    <row r="4352" spans="22:22" x14ac:dyDescent="0.2">
      <c r="V4352" s="5"/>
    </row>
    <row r="4353" spans="22:22" x14ac:dyDescent="0.2">
      <c r="V4353" s="5"/>
    </row>
    <row r="4354" spans="22:22" x14ac:dyDescent="0.2">
      <c r="V4354" s="5"/>
    </row>
    <row r="4355" spans="22:22" x14ac:dyDescent="0.2">
      <c r="V4355" s="5"/>
    </row>
    <row r="4356" spans="22:22" x14ac:dyDescent="0.2">
      <c r="V4356" s="5"/>
    </row>
    <row r="4357" spans="22:22" x14ac:dyDescent="0.2">
      <c r="V4357" s="5"/>
    </row>
    <row r="4358" spans="22:22" x14ac:dyDescent="0.2">
      <c r="V4358" s="5"/>
    </row>
    <row r="4359" spans="22:22" x14ac:dyDescent="0.2">
      <c r="V4359" s="5"/>
    </row>
    <row r="4360" spans="22:22" x14ac:dyDescent="0.2">
      <c r="V4360" s="5"/>
    </row>
    <row r="4361" spans="22:22" x14ac:dyDescent="0.2">
      <c r="V4361" s="5"/>
    </row>
    <row r="4362" spans="22:22" x14ac:dyDescent="0.2">
      <c r="V4362" s="5"/>
    </row>
    <row r="4363" spans="22:22" x14ac:dyDescent="0.2">
      <c r="V4363" s="5"/>
    </row>
    <row r="4364" spans="22:22" x14ac:dyDescent="0.2">
      <c r="V4364" s="5"/>
    </row>
    <row r="4365" spans="22:22" x14ac:dyDescent="0.2">
      <c r="V4365" s="5"/>
    </row>
    <row r="4366" spans="22:22" x14ac:dyDescent="0.2">
      <c r="V4366" s="5"/>
    </row>
    <row r="4367" spans="22:22" x14ac:dyDescent="0.2">
      <c r="V4367" s="5"/>
    </row>
    <row r="4368" spans="22:22" x14ac:dyDescent="0.2">
      <c r="V4368" s="5"/>
    </row>
    <row r="4369" spans="22:22" x14ac:dyDescent="0.2">
      <c r="V4369" s="5"/>
    </row>
    <row r="4370" spans="22:22" x14ac:dyDescent="0.2">
      <c r="V4370" s="5"/>
    </row>
    <row r="4371" spans="22:22" x14ac:dyDescent="0.2">
      <c r="V4371" s="5"/>
    </row>
    <row r="4372" spans="22:22" x14ac:dyDescent="0.2">
      <c r="V4372" s="5"/>
    </row>
    <row r="4373" spans="22:22" x14ac:dyDescent="0.2">
      <c r="V4373" s="5"/>
    </row>
    <row r="4374" spans="22:22" x14ac:dyDescent="0.2">
      <c r="V4374" s="5"/>
    </row>
    <row r="4375" spans="22:22" x14ac:dyDescent="0.2">
      <c r="V4375" s="5"/>
    </row>
    <row r="4376" spans="22:22" x14ac:dyDescent="0.2">
      <c r="V4376" s="5"/>
    </row>
    <row r="4377" spans="22:22" x14ac:dyDescent="0.2">
      <c r="V4377" s="5"/>
    </row>
    <row r="4378" spans="22:22" x14ac:dyDescent="0.2">
      <c r="V4378" s="5"/>
    </row>
    <row r="4379" spans="22:22" x14ac:dyDescent="0.2">
      <c r="V4379" s="5"/>
    </row>
    <row r="4380" spans="22:22" x14ac:dyDescent="0.2">
      <c r="V4380" s="5"/>
    </row>
    <row r="4381" spans="22:22" x14ac:dyDescent="0.2">
      <c r="V4381" s="5"/>
    </row>
    <row r="4382" spans="22:22" x14ac:dyDescent="0.2">
      <c r="V4382" s="5"/>
    </row>
    <row r="4383" spans="22:22" x14ac:dyDescent="0.2">
      <c r="V4383" s="5"/>
    </row>
    <row r="4384" spans="22:22" x14ac:dyDescent="0.2">
      <c r="V4384" s="5"/>
    </row>
    <row r="4385" spans="22:22" x14ac:dyDescent="0.2">
      <c r="V4385" s="5"/>
    </row>
    <row r="4386" spans="22:22" x14ac:dyDescent="0.2">
      <c r="V4386" s="5"/>
    </row>
    <row r="4387" spans="22:22" x14ac:dyDescent="0.2">
      <c r="V4387" s="5"/>
    </row>
    <row r="4388" spans="22:22" x14ac:dyDescent="0.2">
      <c r="V4388" s="5"/>
    </row>
    <row r="4389" spans="22:22" x14ac:dyDescent="0.2">
      <c r="V4389" s="5"/>
    </row>
    <row r="4390" spans="22:22" x14ac:dyDescent="0.2">
      <c r="V4390" s="5"/>
    </row>
    <row r="4391" spans="22:22" x14ac:dyDescent="0.2">
      <c r="V4391" s="5"/>
    </row>
    <row r="4392" spans="22:22" x14ac:dyDescent="0.2">
      <c r="V4392" s="5"/>
    </row>
    <row r="4393" spans="22:22" x14ac:dyDescent="0.2">
      <c r="V4393" s="5"/>
    </row>
    <row r="4394" spans="22:22" x14ac:dyDescent="0.2">
      <c r="V4394" s="5"/>
    </row>
    <row r="4395" spans="22:22" x14ac:dyDescent="0.2">
      <c r="V4395" s="5"/>
    </row>
    <row r="4396" spans="22:22" x14ac:dyDescent="0.2">
      <c r="V4396" s="5"/>
    </row>
    <row r="4397" spans="22:22" x14ac:dyDescent="0.2">
      <c r="V4397" s="5"/>
    </row>
    <row r="4398" spans="22:22" x14ac:dyDescent="0.2">
      <c r="V4398" s="5"/>
    </row>
    <row r="4399" spans="22:22" x14ac:dyDescent="0.2">
      <c r="V4399" s="5"/>
    </row>
    <row r="4400" spans="22:22" x14ac:dyDescent="0.2">
      <c r="V4400" s="5"/>
    </row>
    <row r="4401" spans="22:22" x14ac:dyDescent="0.2">
      <c r="V4401" s="5"/>
    </row>
    <row r="4402" spans="22:22" x14ac:dyDescent="0.2">
      <c r="V4402" s="5"/>
    </row>
    <row r="4403" spans="22:22" x14ac:dyDescent="0.2">
      <c r="V4403" s="5"/>
    </row>
    <row r="4404" spans="22:22" x14ac:dyDescent="0.2">
      <c r="V4404" s="5"/>
    </row>
    <row r="4405" spans="22:22" x14ac:dyDescent="0.2">
      <c r="V4405" s="5"/>
    </row>
    <row r="4406" spans="22:22" x14ac:dyDescent="0.2">
      <c r="V4406" s="5"/>
    </row>
    <row r="4407" spans="22:22" x14ac:dyDescent="0.2">
      <c r="V4407" s="5"/>
    </row>
    <row r="4408" spans="22:22" x14ac:dyDescent="0.2">
      <c r="V4408" s="5"/>
    </row>
    <row r="4409" spans="22:22" x14ac:dyDescent="0.2">
      <c r="V4409" s="5"/>
    </row>
    <row r="4410" spans="22:22" x14ac:dyDescent="0.2">
      <c r="V4410" s="5"/>
    </row>
    <row r="4411" spans="22:22" x14ac:dyDescent="0.2">
      <c r="V4411" s="5"/>
    </row>
    <row r="4412" spans="22:22" x14ac:dyDescent="0.2">
      <c r="V4412" s="5"/>
    </row>
    <row r="4413" spans="22:22" x14ac:dyDescent="0.2">
      <c r="V4413" s="5"/>
    </row>
    <row r="4414" spans="22:22" x14ac:dyDescent="0.2">
      <c r="V4414" s="5"/>
    </row>
    <row r="4415" spans="22:22" x14ac:dyDescent="0.2">
      <c r="V4415" s="5"/>
    </row>
    <row r="4416" spans="22:22" x14ac:dyDescent="0.2">
      <c r="V4416" s="5"/>
    </row>
    <row r="4417" spans="22:22" x14ac:dyDescent="0.2">
      <c r="V4417" s="5"/>
    </row>
    <row r="4418" spans="22:22" x14ac:dyDescent="0.2">
      <c r="V4418" s="5"/>
    </row>
    <row r="4419" spans="22:22" x14ac:dyDescent="0.2">
      <c r="V4419" s="5"/>
    </row>
    <row r="4420" spans="22:22" x14ac:dyDescent="0.2">
      <c r="V4420" s="5"/>
    </row>
    <row r="4421" spans="22:22" x14ac:dyDescent="0.2">
      <c r="V4421" s="5"/>
    </row>
    <row r="4422" spans="22:22" x14ac:dyDescent="0.2">
      <c r="V4422" s="5"/>
    </row>
    <row r="4423" spans="22:22" x14ac:dyDescent="0.2">
      <c r="V4423" s="5"/>
    </row>
    <row r="4424" spans="22:22" x14ac:dyDescent="0.2">
      <c r="V4424" s="5"/>
    </row>
    <row r="4425" spans="22:22" x14ac:dyDescent="0.2">
      <c r="V4425" s="5"/>
    </row>
    <row r="4426" spans="22:22" x14ac:dyDescent="0.2">
      <c r="V4426" s="5"/>
    </row>
    <row r="4427" spans="22:22" x14ac:dyDescent="0.2">
      <c r="V4427" s="5"/>
    </row>
    <row r="4428" spans="22:22" x14ac:dyDescent="0.2">
      <c r="V4428" s="5"/>
    </row>
    <row r="4429" spans="22:22" x14ac:dyDescent="0.2">
      <c r="V4429" s="5"/>
    </row>
    <row r="4430" spans="22:22" x14ac:dyDescent="0.2">
      <c r="V4430" s="5"/>
    </row>
    <row r="4431" spans="22:22" x14ac:dyDescent="0.2">
      <c r="V4431" s="5"/>
    </row>
    <row r="4432" spans="22:22" x14ac:dyDescent="0.2">
      <c r="V4432" s="5"/>
    </row>
    <row r="4433" spans="22:22" x14ac:dyDescent="0.2">
      <c r="V4433" s="5"/>
    </row>
    <row r="4434" spans="22:22" x14ac:dyDescent="0.2">
      <c r="V4434" s="5"/>
    </row>
    <row r="4435" spans="22:22" x14ac:dyDescent="0.2">
      <c r="V4435" s="5"/>
    </row>
    <row r="4436" spans="22:22" x14ac:dyDescent="0.2">
      <c r="V4436" s="5"/>
    </row>
    <row r="4437" spans="22:22" x14ac:dyDescent="0.2">
      <c r="V4437" s="5"/>
    </row>
    <row r="4438" spans="22:22" x14ac:dyDescent="0.2">
      <c r="V4438" s="5"/>
    </row>
    <row r="4439" spans="22:22" x14ac:dyDescent="0.2">
      <c r="V4439" s="5"/>
    </row>
    <row r="4440" spans="22:22" x14ac:dyDescent="0.2">
      <c r="V4440" s="5"/>
    </row>
    <row r="4441" spans="22:22" x14ac:dyDescent="0.2">
      <c r="V4441" s="5"/>
    </row>
    <row r="4442" spans="22:22" x14ac:dyDescent="0.2">
      <c r="V4442" s="5"/>
    </row>
    <row r="4443" spans="22:22" x14ac:dyDescent="0.2">
      <c r="V4443" s="5"/>
    </row>
    <row r="4444" spans="22:22" x14ac:dyDescent="0.2">
      <c r="V4444" s="5"/>
    </row>
    <row r="4445" spans="22:22" x14ac:dyDescent="0.2">
      <c r="V4445" s="5"/>
    </row>
    <row r="4446" spans="22:22" x14ac:dyDescent="0.2">
      <c r="V4446" s="5"/>
    </row>
    <row r="4447" spans="22:22" x14ac:dyDescent="0.2">
      <c r="V4447" s="5"/>
    </row>
    <row r="4448" spans="22:22" x14ac:dyDescent="0.2">
      <c r="V4448" s="5"/>
    </row>
    <row r="4449" spans="22:22" x14ac:dyDescent="0.2">
      <c r="V4449" s="5"/>
    </row>
    <row r="4450" spans="22:22" x14ac:dyDescent="0.2">
      <c r="V4450" s="5"/>
    </row>
    <row r="4451" spans="22:22" x14ac:dyDescent="0.2">
      <c r="V4451" s="5"/>
    </row>
    <row r="4452" spans="22:22" x14ac:dyDescent="0.2">
      <c r="V4452" s="5"/>
    </row>
    <row r="4453" spans="22:22" x14ac:dyDescent="0.2">
      <c r="V4453" s="5"/>
    </row>
    <row r="4454" spans="22:22" x14ac:dyDescent="0.2">
      <c r="V4454" s="5"/>
    </row>
    <row r="4455" spans="22:22" x14ac:dyDescent="0.2">
      <c r="V4455" s="5"/>
    </row>
    <row r="4456" spans="22:22" x14ac:dyDescent="0.2">
      <c r="V4456" s="5"/>
    </row>
    <row r="4457" spans="22:22" x14ac:dyDescent="0.2">
      <c r="V4457" s="5"/>
    </row>
    <row r="4458" spans="22:22" x14ac:dyDescent="0.2">
      <c r="V4458" s="5"/>
    </row>
    <row r="4459" spans="22:22" x14ac:dyDescent="0.2">
      <c r="V4459" s="5"/>
    </row>
    <row r="4460" spans="22:22" x14ac:dyDescent="0.2">
      <c r="V4460" s="5"/>
    </row>
    <row r="4461" spans="22:22" x14ac:dyDescent="0.2">
      <c r="V4461" s="5"/>
    </row>
    <row r="4462" spans="22:22" x14ac:dyDescent="0.2">
      <c r="V4462" s="5"/>
    </row>
    <row r="4463" spans="22:22" x14ac:dyDescent="0.2">
      <c r="V4463" s="5"/>
    </row>
    <row r="4464" spans="22:22" x14ac:dyDescent="0.2">
      <c r="V4464" s="5"/>
    </row>
    <row r="4465" spans="22:22" x14ac:dyDescent="0.2">
      <c r="V4465" s="5"/>
    </row>
    <row r="4466" spans="22:22" x14ac:dyDescent="0.2">
      <c r="V4466" s="5"/>
    </row>
    <row r="4467" spans="22:22" x14ac:dyDescent="0.2">
      <c r="V4467" s="5"/>
    </row>
    <row r="4468" spans="22:22" x14ac:dyDescent="0.2">
      <c r="V4468" s="5"/>
    </row>
    <row r="4469" spans="22:22" x14ac:dyDescent="0.2">
      <c r="V4469" s="5"/>
    </row>
    <row r="4470" spans="22:22" x14ac:dyDescent="0.2">
      <c r="V4470" s="5"/>
    </row>
    <row r="4471" spans="22:22" x14ac:dyDescent="0.2">
      <c r="V4471" s="5"/>
    </row>
    <row r="4472" spans="22:22" x14ac:dyDescent="0.2">
      <c r="V4472" s="5"/>
    </row>
    <row r="4473" spans="22:22" x14ac:dyDescent="0.2">
      <c r="V4473" s="5"/>
    </row>
    <row r="4474" spans="22:22" x14ac:dyDescent="0.2">
      <c r="V4474" s="5"/>
    </row>
    <row r="4475" spans="22:22" x14ac:dyDescent="0.2">
      <c r="V4475" s="5"/>
    </row>
    <row r="4476" spans="22:22" x14ac:dyDescent="0.2">
      <c r="V4476" s="5"/>
    </row>
    <row r="4477" spans="22:22" x14ac:dyDescent="0.2">
      <c r="V4477" s="5"/>
    </row>
    <row r="4478" spans="22:22" x14ac:dyDescent="0.2">
      <c r="V4478" s="5"/>
    </row>
    <row r="4479" spans="22:22" x14ac:dyDescent="0.2">
      <c r="V4479" s="5"/>
    </row>
    <row r="4480" spans="22:22" x14ac:dyDescent="0.2">
      <c r="V4480" s="5"/>
    </row>
    <row r="4481" spans="22:22" x14ac:dyDescent="0.2">
      <c r="V4481" s="5"/>
    </row>
    <row r="4482" spans="22:22" x14ac:dyDescent="0.2">
      <c r="V4482" s="5"/>
    </row>
    <row r="4483" spans="22:22" x14ac:dyDescent="0.2">
      <c r="V4483" s="5"/>
    </row>
    <row r="4484" spans="22:22" x14ac:dyDescent="0.2">
      <c r="V4484" s="5"/>
    </row>
    <row r="4485" spans="22:22" x14ac:dyDescent="0.2">
      <c r="V4485" s="5"/>
    </row>
    <row r="4486" spans="22:22" x14ac:dyDescent="0.2">
      <c r="V4486" s="5"/>
    </row>
    <row r="4487" spans="22:22" x14ac:dyDescent="0.2">
      <c r="V4487" s="5"/>
    </row>
    <row r="4488" spans="22:22" x14ac:dyDescent="0.2">
      <c r="V4488" s="5"/>
    </row>
    <row r="4489" spans="22:22" x14ac:dyDescent="0.2">
      <c r="V4489" s="5"/>
    </row>
    <row r="4490" spans="22:22" x14ac:dyDescent="0.2">
      <c r="V4490" s="5"/>
    </row>
    <row r="4491" spans="22:22" x14ac:dyDescent="0.2">
      <c r="V4491" s="5"/>
    </row>
    <row r="4492" spans="22:22" x14ac:dyDescent="0.2">
      <c r="V4492" s="5"/>
    </row>
    <row r="4493" spans="22:22" x14ac:dyDescent="0.2">
      <c r="V4493" s="5"/>
    </row>
    <row r="4494" spans="22:22" x14ac:dyDescent="0.2">
      <c r="V4494" s="5"/>
    </row>
    <row r="4495" spans="22:22" x14ac:dyDescent="0.2">
      <c r="V4495" s="5"/>
    </row>
    <row r="4496" spans="22:22" x14ac:dyDescent="0.2">
      <c r="V4496" s="5"/>
    </row>
    <row r="4497" spans="22:22" x14ac:dyDescent="0.2">
      <c r="V4497" s="5"/>
    </row>
    <row r="4498" spans="22:22" x14ac:dyDescent="0.2">
      <c r="V4498" s="5"/>
    </row>
    <row r="4499" spans="22:22" x14ac:dyDescent="0.2">
      <c r="V4499" s="5"/>
    </row>
    <row r="4500" spans="22:22" x14ac:dyDescent="0.2">
      <c r="V4500" s="5"/>
    </row>
    <row r="4501" spans="22:22" x14ac:dyDescent="0.2">
      <c r="V4501" s="5"/>
    </row>
    <row r="4502" spans="22:22" x14ac:dyDescent="0.2">
      <c r="V4502" s="5"/>
    </row>
    <row r="4503" spans="22:22" x14ac:dyDescent="0.2">
      <c r="V4503" s="5"/>
    </row>
    <row r="4504" spans="22:22" x14ac:dyDescent="0.2">
      <c r="V4504" s="5"/>
    </row>
    <row r="4505" spans="22:22" x14ac:dyDescent="0.2">
      <c r="V4505" s="5"/>
    </row>
    <row r="4506" spans="22:22" x14ac:dyDescent="0.2">
      <c r="V4506" s="5"/>
    </row>
    <row r="4507" spans="22:22" x14ac:dyDescent="0.2">
      <c r="V4507" s="5"/>
    </row>
    <row r="4508" spans="22:22" x14ac:dyDescent="0.2">
      <c r="V4508" s="5"/>
    </row>
    <row r="4509" spans="22:22" x14ac:dyDescent="0.2">
      <c r="V4509" s="5"/>
    </row>
    <row r="4510" spans="22:22" x14ac:dyDescent="0.2">
      <c r="V4510" s="5"/>
    </row>
    <row r="4511" spans="22:22" x14ac:dyDescent="0.2">
      <c r="V4511" s="5"/>
    </row>
    <row r="4512" spans="22:22" x14ac:dyDescent="0.2">
      <c r="V4512" s="5"/>
    </row>
    <row r="4513" spans="22:22" x14ac:dyDescent="0.2">
      <c r="V4513" s="5"/>
    </row>
    <row r="4514" spans="22:22" x14ac:dyDescent="0.2">
      <c r="V4514" s="5"/>
    </row>
    <row r="4515" spans="22:22" x14ac:dyDescent="0.2">
      <c r="V4515" s="5"/>
    </row>
    <row r="4516" spans="22:22" x14ac:dyDescent="0.2">
      <c r="V4516" s="5"/>
    </row>
    <row r="4517" spans="22:22" x14ac:dyDescent="0.2">
      <c r="V4517" s="5"/>
    </row>
    <row r="4518" spans="22:22" x14ac:dyDescent="0.2">
      <c r="V4518" s="5"/>
    </row>
    <row r="4519" spans="22:22" x14ac:dyDescent="0.2">
      <c r="V4519" s="5"/>
    </row>
    <row r="4520" spans="22:22" x14ac:dyDescent="0.2">
      <c r="V4520" s="5"/>
    </row>
    <row r="4521" spans="22:22" x14ac:dyDescent="0.2">
      <c r="V4521" s="5"/>
    </row>
    <row r="4522" spans="22:22" x14ac:dyDescent="0.2">
      <c r="V4522" s="5"/>
    </row>
    <row r="4523" spans="22:22" x14ac:dyDescent="0.2">
      <c r="V4523" s="5"/>
    </row>
    <row r="4524" spans="22:22" x14ac:dyDescent="0.2">
      <c r="V4524" s="5"/>
    </row>
    <row r="4525" spans="22:22" x14ac:dyDescent="0.2">
      <c r="V4525" s="5"/>
    </row>
    <row r="4526" spans="22:22" x14ac:dyDescent="0.2">
      <c r="V4526" s="5"/>
    </row>
    <row r="4527" spans="22:22" x14ac:dyDescent="0.2">
      <c r="V4527" s="5"/>
    </row>
    <row r="4528" spans="22:22" x14ac:dyDescent="0.2">
      <c r="V4528" s="5"/>
    </row>
    <row r="4529" spans="22:22" x14ac:dyDescent="0.2">
      <c r="V4529" s="5"/>
    </row>
    <row r="4530" spans="22:22" x14ac:dyDescent="0.2">
      <c r="V4530" s="5"/>
    </row>
    <row r="4531" spans="22:22" x14ac:dyDescent="0.2">
      <c r="V4531" s="5"/>
    </row>
    <row r="4532" spans="22:22" x14ac:dyDescent="0.2">
      <c r="V4532" s="5"/>
    </row>
    <row r="4533" spans="22:22" x14ac:dyDescent="0.2">
      <c r="V4533" s="5"/>
    </row>
    <row r="4534" spans="22:22" x14ac:dyDescent="0.2">
      <c r="V4534" s="5"/>
    </row>
    <row r="4535" spans="22:22" x14ac:dyDescent="0.2">
      <c r="V4535" s="5"/>
    </row>
    <row r="4536" spans="22:22" x14ac:dyDescent="0.2">
      <c r="V4536" s="5"/>
    </row>
    <row r="4537" spans="22:22" x14ac:dyDescent="0.2">
      <c r="V4537" s="5"/>
    </row>
    <row r="4538" spans="22:22" x14ac:dyDescent="0.2">
      <c r="V4538" s="5"/>
    </row>
    <row r="4539" spans="22:22" x14ac:dyDescent="0.2">
      <c r="V4539" s="5"/>
    </row>
    <row r="4540" spans="22:22" x14ac:dyDescent="0.2">
      <c r="V4540" s="5"/>
    </row>
    <row r="4541" spans="22:22" x14ac:dyDescent="0.2">
      <c r="V4541" s="5"/>
    </row>
    <row r="4542" spans="22:22" x14ac:dyDescent="0.2">
      <c r="V4542" s="5"/>
    </row>
    <row r="4543" spans="22:22" x14ac:dyDescent="0.2">
      <c r="V4543" s="5"/>
    </row>
    <row r="4544" spans="22:22" x14ac:dyDescent="0.2">
      <c r="V4544" s="5"/>
    </row>
    <row r="4545" spans="22:22" x14ac:dyDescent="0.2">
      <c r="V4545" s="5"/>
    </row>
    <row r="4546" spans="22:22" x14ac:dyDescent="0.2">
      <c r="V4546" s="5"/>
    </row>
    <row r="4547" spans="22:22" x14ac:dyDescent="0.2">
      <c r="V4547" s="5"/>
    </row>
    <row r="4548" spans="22:22" x14ac:dyDescent="0.2">
      <c r="V4548" s="5"/>
    </row>
    <row r="4549" spans="22:22" x14ac:dyDescent="0.2">
      <c r="V4549" s="5"/>
    </row>
    <row r="4550" spans="22:22" x14ac:dyDescent="0.2">
      <c r="V4550" s="5"/>
    </row>
    <row r="4551" spans="22:22" x14ac:dyDescent="0.2">
      <c r="V4551" s="5"/>
    </row>
    <row r="4552" spans="22:22" x14ac:dyDescent="0.2">
      <c r="V4552" s="5"/>
    </row>
    <row r="4553" spans="22:22" x14ac:dyDescent="0.2">
      <c r="V4553" s="5"/>
    </row>
    <row r="4554" spans="22:22" x14ac:dyDescent="0.2">
      <c r="V4554" s="5"/>
    </row>
    <row r="4555" spans="22:22" x14ac:dyDescent="0.2">
      <c r="V4555" s="5"/>
    </row>
    <row r="4556" spans="22:22" x14ac:dyDescent="0.2">
      <c r="V4556" s="5"/>
    </row>
    <row r="4557" spans="22:22" x14ac:dyDescent="0.2">
      <c r="V4557" s="5"/>
    </row>
    <row r="4558" spans="22:22" x14ac:dyDescent="0.2">
      <c r="V4558" s="5"/>
    </row>
    <row r="4559" spans="22:22" x14ac:dyDescent="0.2">
      <c r="V4559" s="5"/>
    </row>
    <row r="4560" spans="22:22" x14ac:dyDescent="0.2">
      <c r="V4560" s="5"/>
    </row>
    <row r="4561" spans="22:22" x14ac:dyDescent="0.2">
      <c r="V4561" s="5"/>
    </row>
    <row r="4562" spans="22:22" x14ac:dyDescent="0.2">
      <c r="V4562" s="5"/>
    </row>
    <row r="4563" spans="22:22" x14ac:dyDescent="0.2">
      <c r="V4563" s="5"/>
    </row>
    <row r="4564" spans="22:22" x14ac:dyDescent="0.2">
      <c r="V4564" s="5"/>
    </row>
    <row r="4565" spans="22:22" x14ac:dyDescent="0.2">
      <c r="V4565" s="5"/>
    </row>
    <row r="4566" spans="22:22" x14ac:dyDescent="0.2">
      <c r="V4566" s="5"/>
    </row>
    <row r="4567" spans="22:22" x14ac:dyDescent="0.2">
      <c r="V4567" s="5"/>
    </row>
    <row r="4568" spans="22:22" x14ac:dyDescent="0.2">
      <c r="V4568" s="5"/>
    </row>
    <row r="4569" spans="22:22" x14ac:dyDescent="0.2">
      <c r="V4569" s="5"/>
    </row>
    <row r="4570" spans="22:22" x14ac:dyDescent="0.2">
      <c r="V4570" s="5"/>
    </row>
    <row r="4571" spans="22:22" x14ac:dyDescent="0.2">
      <c r="V4571" s="5"/>
    </row>
    <row r="4572" spans="22:22" x14ac:dyDescent="0.2">
      <c r="V4572" s="5"/>
    </row>
    <row r="4573" spans="22:22" x14ac:dyDescent="0.2">
      <c r="V4573" s="5"/>
    </row>
    <row r="4574" spans="22:22" x14ac:dyDescent="0.2">
      <c r="V4574" s="5"/>
    </row>
    <row r="4575" spans="22:22" x14ac:dyDescent="0.2">
      <c r="V4575" s="5"/>
    </row>
    <row r="4576" spans="22:22" x14ac:dyDescent="0.2">
      <c r="V4576" s="5"/>
    </row>
    <row r="4577" spans="22:22" x14ac:dyDescent="0.2">
      <c r="V4577" s="5"/>
    </row>
    <row r="4578" spans="22:22" x14ac:dyDescent="0.2">
      <c r="V4578" s="5"/>
    </row>
    <row r="4579" spans="22:22" x14ac:dyDescent="0.2">
      <c r="V4579" s="5"/>
    </row>
    <row r="4580" spans="22:22" x14ac:dyDescent="0.2">
      <c r="V4580" s="5"/>
    </row>
    <row r="4581" spans="22:22" x14ac:dyDescent="0.2">
      <c r="V4581" s="5"/>
    </row>
    <row r="4582" spans="22:22" x14ac:dyDescent="0.2">
      <c r="V4582" s="5"/>
    </row>
    <row r="4583" spans="22:22" x14ac:dyDescent="0.2">
      <c r="V4583" s="5"/>
    </row>
    <row r="4584" spans="22:22" x14ac:dyDescent="0.2">
      <c r="V4584" s="5"/>
    </row>
    <row r="4585" spans="22:22" x14ac:dyDescent="0.2">
      <c r="V4585" s="5"/>
    </row>
    <row r="4586" spans="22:22" x14ac:dyDescent="0.2">
      <c r="V4586" s="5"/>
    </row>
    <row r="4587" spans="22:22" x14ac:dyDescent="0.2">
      <c r="V4587" s="5"/>
    </row>
    <row r="4588" spans="22:22" x14ac:dyDescent="0.2">
      <c r="V4588" s="5"/>
    </row>
    <row r="4589" spans="22:22" x14ac:dyDescent="0.2">
      <c r="V4589" s="5"/>
    </row>
    <row r="4590" spans="22:22" x14ac:dyDescent="0.2">
      <c r="V4590" s="5"/>
    </row>
    <row r="4591" spans="22:22" x14ac:dyDescent="0.2">
      <c r="V4591" s="5"/>
    </row>
    <row r="4592" spans="22:22" x14ac:dyDescent="0.2">
      <c r="V4592" s="5"/>
    </row>
    <row r="4593" spans="22:22" x14ac:dyDescent="0.2">
      <c r="V4593" s="5"/>
    </row>
    <row r="4594" spans="22:22" x14ac:dyDescent="0.2">
      <c r="V4594" s="5"/>
    </row>
    <row r="4595" spans="22:22" x14ac:dyDescent="0.2">
      <c r="V4595" s="5"/>
    </row>
    <row r="4596" spans="22:22" x14ac:dyDescent="0.2">
      <c r="V4596" s="5"/>
    </row>
    <row r="4597" spans="22:22" x14ac:dyDescent="0.2">
      <c r="V4597" s="5"/>
    </row>
    <row r="4598" spans="22:22" x14ac:dyDescent="0.2">
      <c r="V4598" s="5"/>
    </row>
    <row r="4599" spans="22:22" x14ac:dyDescent="0.2">
      <c r="V4599" s="5"/>
    </row>
    <row r="4600" spans="22:22" x14ac:dyDescent="0.2">
      <c r="V4600" s="5"/>
    </row>
    <row r="4601" spans="22:22" x14ac:dyDescent="0.2">
      <c r="V4601" s="5"/>
    </row>
    <row r="4602" spans="22:22" x14ac:dyDescent="0.2">
      <c r="V4602" s="5"/>
    </row>
    <row r="4603" spans="22:22" x14ac:dyDescent="0.2">
      <c r="V4603" s="5"/>
    </row>
    <row r="4604" spans="22:22" x14ac:dyDescent="0.2">
      <c r="V4604" s="5"/>
    </row>
    <row r="4605" spans="22:22" x14ac:dyDescent="0.2">
      <c r="V4605" s="5"/>
    </row>
    <row r="4606" spans="22:22" x14ac:dyDescent="0.2">
      <c r="V4606" s="5"/>
    </row>
    <row r="4607" spans="22:22" x14ac:dyDescent="0.2">
      <c r="V4607" s="5"/>
    </row>
    <row r="4608" spans="22:22" x14ac:dyDescent="0.2">
      <c r="V4608" s="5"/>
    </row>
    <row r="4609" spans="22:22" x14ac:dyDescent="0.2">
      <c r="V4609" s="5"/>
    </row>
    <row r="4610" spans="22:22" x14ac:dyDescent="0.2">
      <c r="V4610" s="5"/>
    </row>
    <row r="4611" spans="22:22" x14ac:dyDescent="0.2">
      <c r="V4611" s="5"/>
    </row>
    <row r="4612" spans="22:22" x14ac:dyDescent="0.2">
      <c r="V4612" s="5"/>
    </row>
    <row r="4613" spans="22:22" x14ac:dyDescent="0.2">
      <c r="V4613" s="5"/>
    </row>
    <row r="4614" spans="22:22" x14ac:dyDescent="0.2">
      <c r="V4614" s="5"/>
    </row>
    <row r="4615" spans="22:22" x14ac:dyDescent="0.2">
      <c r="V4615" s="5"/>
    </row>
    <row r="4616" spans="22:22" x14ac:dyDescent="0.2">
      <c r="V4616" s="5"/>
    </row>
    <row r="4617" spans="22:22" x14ac:dyDescent="0.2">
      <c r="V4617" s="5"/>
    </row>
    <row r="4618" spans="22:22" x14ac:dyDescent="0.2">
      <c r="V4618" s="5"/>
    </row>
    <row r="4619" spans="22:22" x14ac:dyDescent="0.2">
      <c r="V4619" s="5"/>
    </row>
    <row r="4620" spans="22:22" x14ac:dyDescent="0.2">
      <c r="V4620" s="5"/>
    </row>
    <row r="4621" spans="22:22" x14ac:dyDescent="0.2">
      <c r="V4621" s="5"/>
    </row>
    <row r="4622" spans="22:22" x14ac:dyDescent="0.2">
      <c r="V4622" s="5"/>
    </row>
    <row r="4623" spans="22:22" x14ac:dyDescent="0.2">
      <c r="V4623" s="5"/>
    </row>
    <row r="4624" spans="22:22" x14ac:dyDescent="0.2">
      <c r="V4624" s="5"/>
    </row>
    <row r="4625" spans="22:22" x14ac:dyDescent="0.2">
      <c r="V4625" s="5"/>
    </row>
    <row r="4626" spans="22:22" x14ac:dyDescent="0.2">
      <c r="V4626" s="5"/>
    </row>
    <row r="4627" spans="22:22" x14ac:dyDescent="0.2">
      <c r="V4627" s="5"/>
    </row>
    <row r="4628" spans="22:22" x14ac:dyDescent="0.2">
      <c r="V4628" s="5"/>
    </row>
    <row r="4629" spans="22:22" x14ac:dyDescent="0.2">
      <c r="V4629" s="5"/>
    </row>
    <row r="4630" spans="22:22" x14ac:dyDescent="0.2">
      <c r="V4630" s="5"/>
    </row>
    <row r="4631" spans="22:22" x14ac:dyDescent="0.2">
      <c r="V4631" s="5"/>
    </row>
    <row r="4632" spans="22:22" x14ac:dyDescent="0.2">
      <c r="V4632" s="5"/>
    </row>
    <row r="4633" spans="22:22" x14ac:dyDescent="0.2">
      <c r="V4633" s="5"/>
    </row>
    <row r="4634" spans="22:22" x14ac:dyDescent="0.2">
      <c r="V4634" s="5"/>
    </row>
    <row r="4635" spans="22:22" x14ac:dyDescent="0.2">
      <c r="V4635" s="5"/>
    </row>
    <row r="4636" spans="22:22" x14ac:dyDescent="0.2">
      <c r="V4636" s="5"/>
    </row>
    <row r="4637" spans="22:22" x14ac:dyDescent="0.2">
      <c r="V4637" s="5"/>
    </row>
    <row r="4638" spans="22:22" x14ac:dyDescent="0.2">
      <c r="V4638" s="5"/>
    </row>
    <row r="4639" spans="22:22" x14ac:dyDescent="0.2">
      <c r="V4639" s="5"/>
    </row>
    <row r="4640" spans="22:22" x14ac:dyDescent="0.2">
      <c r="V4640" s="5"/>
    </row>
    <row r="4641" spans="22:22" x14ac:dyDescent="0.2">
      <c r="V4641" s="5"/>
    </row>
    <row r="4642" spans="22:22" x14ac:dyDescent="0.2">
      <c r="V4642" s="5"/>
    </row>
    <row r="4643" spans="22:22" x14ac:dyDescent="0.2">
      <c r="V4643" s="5"/>
    </row>
    <row r="4644" spans="22:22" x14ac:dyDescent="0.2">
      <c r="V4644" s="5"/>
    </row>
    <row r="4645" spans="22:22" x14ac:dyDescent="0.2">
      <c r="V4645" s="5"/>
    </row>
    <row r="4646" spans="22:22" x14ac:dyDescent="0.2">
      <c r="V4646" s="5"/>
    </row>
    <row r="4647" spans="22:22" x14ac:dyDescent="0.2">
      <c r="V4647" s="5"/>
    </row>
    <row r="4648" spans="22:22" x14ac:dyDescent="0.2">
      <c r="V4648" s="5"/>
    </row>
    <row r="4649" spans="22:22" x14ac:dyDescent="0.2">
      <c r="V4649" s="5"/>
    </row>
    <row r="4650" spans="22:22" x14ac:dyDescent="0.2">
      <c r="V4650" s="5"/>
    </row>
    <row r="4651" spans="22:22" x14ac:dyDescent="0.2">
      <c r="V4651" s="5"/>
    </row>
    <row r="4652" spans="22:22" x14ac:dyDescent="0.2">
      <c r="V4652" s="5"/>
    </row>
    <row r="4653" spans="22:22" x14ac:dyDescent="0.2">
      <c r="V4653" s="5"/>
    </row>
    <row r="4654" spans="22:22" x14ac:dyDescent="0.2">
      <c r="V4654" s="5"/>
    </row>
    <row r="4655" spans="22:22" x14ac:dyDescent="0.2">
      <c r="V4655" s="5"/>
    </row>
    <row r="4656" spans="22:22" x14ac:dyDescent="0.2">
      <c r="V4656" s="5"/>
    </row>
    <row r="4657" spans="22:22" x14ac:dyDescent="0.2">
      <c r="V4657" s="5"/>
    </row>
    <row r="4658" spans="22:22" x14ac:dyDescent="0.2">
      <c r="V4658" s="5"/>
    </row>
    <row r="4659" spans="22:22" x14ac:dyDescent="0.2">
      <c r="V4659" s="5"/>
    </row>
    <row r="4660" spans="22:22" x14ac:dyDescent="0.2">
      <c r="V4660" s="5"/>
    </row>
    <row r="4661" spans="22:22" x14ac:dyDescent="0.2">
      <c r="V4661" s="5"/>
    </row>
    <row r="4662" spans="22:22" x14ac:dyDescent="0.2">
      <c r="V4662" s="5"/>
    </row>
    <row r="4663" spans="22:22" x14ac:dyDescent="0.2">
      <c r="V4663" s="5"/>
    </row>
    <row r="4664" spans="22:22" x14ac:dyDescent="0.2">
      <c r="V4664" s="5"/>
    </row>
    <row r="4665" spans="22:22" x14ac:dyDescent="0.2">
      <c r="V4665" s="5"/>
    </row>
    <row r="4666" spans="22:22" x14ac:dyDescent="0.2">
      <c r="V4666" s="5"/>
    </row>
    <row r="4667" spans="22:22" x14ac:dyDescent="0.2">
      <c r="V4667" s="5"/>
    </row>
    <row r="4668" spans="22:22" x14ac:dyDescent="0.2">
      <c r="V4668" s="5"/>
    </row>
    <row r="4669" spans="22:22" x14ac:dyDescent="0.2">
      <c r="V4669" s="5"/>
    </row>
    <row r="4670" spans="22:22" x14ac:dyDescent="0.2">
      <c r="V4670" s="5"/>
    </row>
    <row r="4671" spans="22:22" x14ac:dyDescent="0.2">
      <c r="V4671" s="5"/>
    </row>
    <row r="4672" spans="22:22" x14ac:dyDescent="0.2">
      <c r="V4672" s="5"/>
    </row>
    <row r="4673" spans="22:22" x14ac:dyDescent="0.2">
      <c r="V4673" s="5"/>
    </row>
    <row r="4674" spans="22:22" x14ac:dyDescent="0.2">
      <c r="V4674" s="5"/>
    </row>
    <row r="4675" spans="22:22" x14ac:dyDescent="0.2">
      <c r="V4675" s="5"/>
    </row>
    <row r="4676" spans="22:22" x14ac:dyDescent="0.2">
      <c r="V4676" s="5"/>
    </row>
    <row r="4677" spans="22:22" x14ac:dyDescent="0.2">
      <c r="V4677" s="5"/>
    </row>
    <row r="4678" spans="22:22" x14ac:dyDescent="0.2">
      <c r="V4678" s="5"/>
    </row>
    <row r="4679" spans="22:22" x14ac:dyDescent="0.2">
      <c r="V4679" s="5"/>
    </row>
    <row r="4680" spans="22:22" x14ac:dyDescent="0.2">
      <c r="V4680" s="5"/>
    </row>
    <row r="4681" spans="22:22" x14ac:dyDescent="0.2">
      <c r="V4681" s="5"/>
    </row>
    <row r="4682" spans="22:22" x14ac:dyDescent="0.2">
      <c r="V4682" s="5"/>
    </row>
    <row r="4683" spans="22:22" x14ac:dyDescent="0.2">
      <c r="V4683" s="5"/>
    </row>
    <row r="4684" spans="22:22" x14ac:dyDescent="0.2">
      <c r="V4684" s="5"/>
    </row>
    <row r="4685" spans="22:22" x14ac:dyDescent="0.2">
      <c r="V4685" s="5"/>
    </row>
    <row r="4686" spans="22:22" x14ac:dyDescent="0.2">
      <c r="V4686" s="5"/>
    </row>
    <row r="4687" spans="22:22" x14ac:dyDescent="0.2">
      <c r="V4687" s="5"/>
    </row>
    <row r="4688" spans="22:22" x14ac:dyDescent="0.2">
      <c r="V4688" s="5"/>
    </row>
    <row r="4689" spans="22:22" x14ac:dyDescent="0.2">
      <c r="V4689" s="5"/>
    </row>
    <row r="4690" spans="22:22" x14ac:dyDescent="0.2">
      <c r="V4690" s="5"/>
    </row>
    <row r="4691" spans="22:22" x14ac:dyDescent="0.2">
      <c r="V4691" s="5"/>
    </row>
    <row r="4692" spans="22:22" x14ac:dyDescent="0.2">
      <c r="V4692" s="5"/>
    </row>
    <row r="4693" spans="22:22" x14ac:dyDescent="0.2">
      <c r="V4693" s="5"/>
    </row>
    <row r="4694" spans="22:22" x14ac:dyDescent="0.2">
      <c r="V4694" s="5"/>
    </row>
    <row r="4695" spans="22:22" x14ac:dyDescent="0.2">
      <c r="V4695" s="5"/>
    </row>
    <row r="4696" spans="22:22" x14ac:dyDescent="0.2">
      <c r="V4696" s="5"/>
    </row>
    <row r="4697" spans="22:22" x14ac:dyDescent="0.2">
      <c r="V4697" s="5"/>
    </row>
    <row r="4698" spans="22:22" x14ac:dyDescent="0.2">
      <c r="V4698" s="5"/>
    </row>
    <row r="4699" spans="22:22" x14ac:dyDescent="0.2">
      <c r="V4699" s="5"/>
    </row>
    <row r="4700" spans="22:22" x14ac:dyDescent="0.2">
      <c r="V4700" s="5"/>
    </row>
    <row r="4701" spans="22:22" x14ac:dyDescent="0.2">
      <c r="V4701" s="5"/>
    </row>
    <row r="4702" spans="22:22" x14ac:dyDescent="0.2">
      <c r="V4702" s="5"/>
    </row>
    <row r="4703" spans="22:22" x14ac:dyDescent="0.2">
      <c r="V4703" s="5"/>
    </row>
    <row r="4704" spans="22:22" x14ac:dyDescent="0.2">
      <c r="V4704" s="5"/>
    </row>
    <row r="4705" spans="22:22" x14ac:dyDescent="0.2">
      <c r="V4705" s="5"/>
    </row>
    <row r="4706" spans="22:22" x14ac:dyDescent="0.2">
      <c r="V4706" s="5"/>
    </row>
    <row r="4707" spans="22:22" x14ac:dyDescent="0.2">
      <c r="V4707" s="5"/>
    </row>
    <row r="4708" spans="22:22" x14ac:dyDescent="0.2">
      <c r="V4708" s="5"/>
    </row>
    <row r="4709" spans="22:22" x14ac:dyDescent="0.2">
      <c r="V4709" s="5"/>
    </row>
    <row r="4710" spans="22:22" x14ac:dyDescent="0.2">
      <c r="V4710" s="5"/>
    </row>
    <row r="4711" spans="22:22" x14ac:dyDescent="0.2">
      <c r="V4711" s="5"/>
    </row>
    <row r="4712" spans="22:22" x14ac:dyDescent="0.2">
      <c r="V4712" s="5"/>
    </row>
    <row r="4713" spans="22:22" x14ac:dyDescent="0.2">
      <c r="V4713" s="5"/>
    </row>
    <row r="4714" spans="22:22" x14ac:dyDescent="0.2">
      <c r="V4714" s="5"/>
    </row>
    <row r="4715" spans="22:22" x14ac:dyDescent="0.2">
      <c r="V4715" s="5"/>
    </row>
    <row r="4716" spans="22:22" x14ac:dyDescent="0.2">
      <c r="V4716" s="5"/>
    </row>
    <row r="4717" spans="22:22" x14ac:dyDescent="0.2">
      <c r="V4717" s="5"/>
    </row>
    <row r="4718" spans="22:22" x14ac:dyDescent="0.2">
      <c r="V4718" s="5"/>
    </row>
    <row r="4719" spans="22:22" x14ac:dyDescent="0.2">
      <c r="V4719" s="5"/>
    </row>
    <row r="4720" spans="22:22" x14ac:dyDescent="0.2">
      <c r="V4720" s="5"/>
    </row>
    <row r="4721" spans="22:22" x14ac:dyDescent="0.2">
      <c r="V4721" s="5"/>
    </row>
    <row r="4722" spans="22:22" x14ac:dyDescent="0.2">
      <c r="V4722" s="5"/>
    </row>
    <row r="4723" spans="22:22" x14ac:dyDescent="0.2">
      <c r="V4723" s="5"/>
    </row>
    <row r="4724" spans="22:22" x14ac:dyDescent="0.2">
      <c r="V4724" s="5"/>
    </row>
    <row r="4725" spans="22:22" x14ac:dyDescent="0.2">
      <c r="V4725" s="5"/>
    </row>
    <row r="4726" spans="22:22" x14ac:dyDescent="0.2">
      <c r="V4726" s="5"/>
    </row>
    <row r="4727" spans="22:22" x14ac:dyDescent="0.2">
      <c r="V4727" s="5"/>
    </row>
    <row r="4728" spans="22:22" x14ac:dyDescent="0.2">
      <c r="V4728" s="5"/>
    </row>
    <row r="4729" spans="22:22" x14ac:dyDescent="0.2">
      <c r="V4729" s="5"/>
    </row>
    <row r="4730" spans="22:22" x14ac:dyDescent="0.2">
      <c r="V4730" s="5"/>
    </row>
    <row r="4731" spans="22:22" x14ac:dyDescent="0.2">
      <c r="V4731" s="5"/>
    </row>
    <row r="4732" spans="22:22" x14ac:dyDescent="0.2">
      <c r="V4732" s="5"/>
    </row>
    <row r="4733" spans="22:22" x14ac:dyDescent="0.2">
      <c r="V4733" s="5"/>
    </row>
    <row r="4734" spans="22:22" x14ac:dyDescent="0.2">
      <c r="V4734" s="5"/>
    </row>
    <row r="4735" spans="22:22" x14ac:dyDescent="0.2">
      <c r="V4735" s="5"/>
    </row>
    <row r="4736" spans="22:22" x14ac:dyDescent="0.2">
      <c r="V4736" s="5"/>
    </row>
    <row r="4737" spans="22:22" x14ac:dyDescent="0.2">
      <c r="V4737" s="5"/>
    </row>
    <row r="4738" spans="22:22" x14ac:dyDescent="0.2">
      <c r="V4738" s="5"/>
    </row>
    <row r="4739" spans="22:22" x14ac:dyDescent="0.2">
      <c r="V4739" s="5"/>
    </row>
    <row r="4740" spans="22:22" x14ac:dyDescent="0.2">
      <c r="V4740" s="5"/>
    </row>
    <row r="4741" spans="22:22" x14ac:dyDescent="0.2">
      <c r="V4741" s="5"/>
    </row>
    <row r="4742" spans="22:22" x14ac:dyDescent="0.2">
      <c r="V4742" s="5"/>
    </row>
    <row r="4743" spans="22:22" x14ac:dyDescent="0.2">
      <c r="V4743" s="5"/>
    </row>
    <row r="4744" spans="22:22" x14ac:dyDescent="0.2">
      <c r="V4744" s="5"/>
    </row>
    <row r="4745" spans="22:22" x14ac:dyDescent="0.2">
      <c r="V4745" s="5"/>
    </row>
    <row r="4746" spans="22:22" x14ac:dyDescent="0.2">
      <c r="V4746" s="5"/>
    </row>
    <row r="4747" spans="22:22" x14ac:dyDescent="0.2">
      <c r="V4747" s="5"/>
    </row>
    <row r="4748" spans="22:22" x14ac:dyDescent="0.2">
      <c r="V4748" s="5"/>
    </row>
    <row r="4749" spans="22:22" x14ac:dyDescent="0.2">
      <c r="V4749" s="5"/>
    </row>
    <row r="4750" spans="22:22" x14ac:dyDescent="0.2">
      <c r="V4750" s="5"/>
    </row>
    <row r="4751" spans="22:22" x14ac:dyDescent="0.2">
      <c r="V4751" s="5"/>
    </row>
    <row r="4752" spans="22:22" x14ac:dyDescent="0.2">
      <c r="V4752" s="5"/>
    </row>
    <row r="4753" spans="22:22" x14ac:dyDescent="0.2">
      <c r="V4753" s="5"/>
    </row>
    <row r="4754" spans="22:22" x14ac:dyDescent="0.2">
      <c r="V4754" s="5"/>
    </row>
    <row r="4755" spans="22:22" x14ac:dyDescent="0.2">
      <c r="V4755" s="5"/>
    </row>
    <row r="4756" spans="22:22" x14ac:dyDescent="0.2">
      <c r="V4756" s="5"/>
    </row>
    <row r="4757" spans="22:22" x14ac:dyDescent="0.2">
      <c r="V4757" s="5"/>
    </row>
    <row r="4758" spans="22:22" x14ac:dyDescent="0.2">
      <c r="V4758" s="5"/>
    </row>
    <row r="4759" spans="22:22" x14ac:dyDescent="0.2">
      <c r="V4759" s="5"/>
    </row>
    <row r="4760" spans="22:22" x14ac:dyDescent="0.2">
      <c r="V4760" s="5"/>
    </row>
    <row r="4761" spans="22:22" x14ac:dyDescent="0.2">
      <c r="V4761" s="5"/>
    </row>
    <row r="4762" spans="22:22" x14ac:dyDescent="0.2">
      <c r="V4762" s="5"/>
    </row>
    <row r="4763" spans="22:22" x14ac:dyDescent="0.2">
      <c r="V4763" s="5"/>
    </row>
    <row r="4764" spans="22:22" x14ac:dyDescent="0.2">
      <c r="V4764" s="5"/>
    </row>
    <row r="4765" spans="22:22" x14ac:dyDescent="0.2">
      <c r="V4765" s="5"/>
    </row>
    <row r="4766" spans="22:22" x14ac:dyDescent="0.2">
      <c r="V4766" s="5"/>
    </row>
    <row r="4767" spans="22:22" x14ac:dyDescent="0.2">
      <c r="V4767" s="5"/>
    </row>
    <row r="4768" spans="22:22" x14ac:dyDescent="0.2">
      <c r="V4768" s="5"/>
    </row>
    <row r="4769" spans="22:22" x14ac:dyDescent="0.2">
      <c r="V4769" s="5"/>
    </row>
    <row r="4770" spans="22:22" x14ac:dyDescent="0.2">
      <c r="V4770" s="5"/>
    </row>
    <row r="4771" spans="22:22" x14ac:dyDescent="0.2">
      <c r="V4771" s="5"/>
    </row>
    <row r="4772" spans="22:22" x14ac:dyDescent="0.2">
      <c r="V4772" s="5"/>
    </row>
    <row r="4773" spans="22:22" x14ac:dyDescent="0.2">
      <c r="V4773" s="5"/>
    </row>
    <row r="4774" spans="22:22" x14ac:dyDescent="0.2">
      <c r="V4774" s="5"/>
    </row>
    <row r="4775" spans="22:22" x14ac:dyDescent="0.2">
      <c r="V4775" s="5"/>
    </row>
    <row r="4776" spans="22:22" x14ac:dyDescent="0.2">
      <c r="V4776" s="5"/>
    </row>
    <row r="4777" spans="22:22" x14ac:dyDescent="0.2">
      <c r="V4777" s="5"/>
    </row>
    <row r="4778" spans="22:22" x14ac:dyDescent="0.2">
      <c r="V4778" s="5"/>
    </row>
    <row r="4779" spans="22:22" x14ac:dyDescent="0.2">
      <c r="V4779" s="5"/>
    </row>
    <row r="4780" spans="22:22" x14ac:dyDescent="0.2">
      <c r="V4780" s="5"/>
    </row>
    <row r="4781" spans="22:22" x14ac:dyDescent="0.2">
      <c r="V4781" s="5"/>
    </row>
    <row r="4782" spans="22:22" x14ac:dyDescent="0.2">
      <c r="V4782" s="5"/>
    </row>
    <row r="4783" spans="22:22" x14ac:dyDescent="0.2">
      <c r="V4783" s="5"/>
    </row>
    <row r="4784" spans="22:22" x14ac:dyDescent="0.2">
      <c r="V4784" s="5"/>
    </row>
    <row r="4785" spans="22:22" x14ac:dyDescent="0.2">
      <c r="V4785" s="5"/>
    </row>
    <row r="4786" spans="22:22" x14ac:dyDescent="0.2">
      <c r="V4786" s="5"/>
    </row>
    <row r="4787" spans="22:22" x14ac:dyDescent="0.2">
      <c r="V4787" s="5"/>
    </row>
    <row r="4788" spans="22:22" x14ac:dyDescent="0.2">
      <c r="V4788" s="5"/>
    </row>
    <row r="4789" spans="22:22" x14ac:dyDescent="0.2">
      <c r="V4789" s="5"/>
    </row>
    <row r="4790" spans="22:22" x14ac:dyDescent="0.2">
      <c r="V4790" s="5"/>
    </row>
    <row r="4791" spans="22:22" x14ac:dyDescent="0.2">
      <c r="V4791" s="5"/>
    </row>
    <row r="4792" spans="22:22" x14ac:dyDescent="0.2">
      <c r="V4792" s="5"/>
    </row>
    <row r="4793" spans="22:22" x14ac:dyDescent="0.2">
      <c r="V4793" s="5"/>
    </row>
    <row r="4794" spans="22:22" x14ac:dyDescent="0.2">
      <c r="V4794" s="5"/>
    </row>
    <row r="4795" spans="22:22" x14ac:dyDescent="0.2">
      <c r="V4795" s="5"/>
    </row>
    <row r="4796" spans="22:22" x14ac:dyDescent="0.2">
      <c r="V4796" s="5"/>
    </row>
    <row r="4797" spans="22:22" x14ac:dyDescent="0.2">
      <c r="V4797" s="5"/>
    </row>
    <row r="4798" spans="22:22" x14ac:dyDescent="0.2">
      <c r="V4798" s="5"/>
    </row>
    <row r="4799" spans="22:22" x14ac:dyDescent="0.2">
      <c r="V4799" s="5"/>
    </row>
    <row r="4800" spans="22:22" x14ac:dyDescent="0.2">
      <c r="V4800" s="5"/>
    </row>
    <row r="4801" spans="22:22" x14ac:dyDescent="0.2">
      <c r="V4801" s="5"/>
    </row>
    <row r="4802" spans="22:22" x14ac:dyDescent="0.2">
      <c r="V4802" s="5"/>
    </row>
    <row r="4803" spans="22:22" x14ac:dyDescent="0.2">
      <c r="V4803" s="5"/>
    </row>
    <row r="4804" spans="22:22" x14ac:dyDescent="0.2">
      <c r="V4804" s="5"/>
    </row>
    <row r="4805" spans="22:22" x14ac:dyDescent="0.2">
      <c r="V4805" s="5"/>
    </row>
    <row r="4806" spans="22:22" x14ac:dyDescent="0.2">
      <c r="V4806" s="5"/>
    </row>
    <row r="4807" spans="22:22" x14ac:dyDescent="0.2">
      <c r="V4807" s="5"/>
    </row>
    <row r="4808" spans="22:22" x14ac:dyDescent="0.2">
      <c r="V4808" s="5"/>
    </row>
    <row r="4809" spans="22:22" x14ac:dyDescent="0.2">
      <c r="V4809" s="5"/>
    </row>
    <row r="4810" spans="22:22" x14ac:dyDescent="0.2">
      <c r="V4810" s="5"/>
    </row>
    <row r="4811" spans="22:22" x14ac:dyDescent="0.2">
      <c r="V4811" s="5"/>
    </row>
    <row r="4812" spans="22:22" x14ac:dyDescent="0.2">
      <c r="V4812" s="5"/>
    </row>
    <row r="4813" spans="22:22" x14ac:dyDescent="0.2">
      <c r="V4813" s="5"/>
    </row>
    <row r="4814" spans="22:22" x14ac:dyDescent="0.2">
      <c r="V4814" s="5"/>
    </row>
    <row r="4815" spans="22:22" x14ac:dyDescent="0.2">
      <c r="V4815" s="5"/>
    </row>
    <row r="4816" spans="22:22" x14ac:dyDescent="0.2">
      <c r="V4816" s="5"/>
    </row>
    <row r="4817" spans="22:22" x14ac:dyDescent="0.2">
      <c r="V4817" s="5"/>
    </row>
    <row r="4818" spans="22:22" x14ac:dyDescent="0.2">
      <c r="V4818" s="5"/>
    </row>
    <row r="4819" spans="22:22" x14ac:dyDescent="0.2">
      <c r="V4819" s="5"/>
    </row>
    <row r="4820" spans="22:22" x14ac:dyDescent="0.2">
      <c r="V4820" s="5"/>
    </row>
    <row r="4821" spans="22:22" x14ac:dyDescent="0.2">
      <c r="V4821" s="5"/>
    </row>
    <row r="4822" spans="22:22" x14ac:dyDescent="0.2">
      <c r="V4822" s="5"/>
    </row>
    <row r="4823" spans="22:22" x14ac:dyDescent="0.2">
      <c r="V4823" s="5"/>
    </row>
    <row r="4824" spans="22:22" x14ac:dyDescent="0.2">
      <c r="V4824" s="5"/>
    </row>
    <row r="4825" spans="22:22" x14ac:dyDescent="0.2">
      <c r="V4825" s="5"/>
    </row>
    <row r="4826" spans="22:22" x14ac:dyDescent="0.2">
      <c r="V4826" s="5"/>
    </row>
    <row r="4827" spans="22:22" x14ac:dyDescent="0.2">
      <c r="V4827" s="5"/>
    </row>
    <row r="4828" spans="22:22" x14ac:dyDescent="0.2">
      <c r="V4828" s="5"/>
    </row>
    <row r="4829" spans="22:22" x14ac:dyDescent="0.2">
      <c r="V4829" s="5"/>
    </row>
    <row r="4830" spans="22:22" x14ac:dyDescent="0.2">
      <c r="V4830" s="5"/>
    </row>
    <row r="4831" spans="22:22" x14ac:dyDescent="0.2">
      <c r="V4831" s="5"/>
    </row>
    <row r="4832" spans="22:22" x14ac:dyDescent="0.2">
      <c r="V4832" s="5"/>
    </row>
    <row r="4833" spans="22:22" x14ac:dyDescent="0.2">
      <c r="V4833" s="5"/>
    </row>
    <row r="4834" spans="22:22" x14ac:dyDescent="0.2">
      <c r="V4834" s="5"/>
    </row>
    <row r="4835" spans="22:22" x14ac:dyDescent="0.2">
      <c r="V4835" s="5"/>
    </row>
    <row r="4836" spans="22:22" x14ac:dyDescent="0.2">
      <c r="V4836" s="5"/>
    </row>
    <row r="4837" spans="22:22" x14ac:dyDescent="0.2">
      <c r="V4837" s="5"/>
    </row>
    <row r="4838" spans="22:22" x14ac:dyDescent="0.2">
      <c r="V4838" s="5"/>
    </row>
    <row r="4839" spans="22:22" x14ac:dyDescent="0.2">
      <c r="V4839" s="5"/>
    </row>
    <row r="4840" spans="22:22" x14ac:dyDescent="0.2">
      <c r="V4840" s="5"/>
    </row>
    <row r="4841" spans="22:22" x14ac:dyDescent="0.2">
      <c r="V4841" s="5"/>
    </row>
    <row r="4842" spans="22:22" x14ac:dyDescent="0.2">
      <c r="V4842" s="5"/>
    </row>
    <row r="4843" spans="22:22" x14ac:dyDescent="0.2">
      <c r="V4843" s="5"/>
    </row>
    <row r="4844" spans="22:22" x14ac:dyDescent="0.2">
      <c r="V4844" s="5"/>
    </row>
    <row r="4845" spans="22:22" x14ac:dyDescent="0.2">
      <c r="V4845" s="5"/>
    </row>
    <row r="4846" spans="22:22" x14ac:dyDescent="0.2">
      <c r="V4846" s="5"/>
    </row>
    <row r="4847" spans="22:22" x14ac:dyDescent="0.2">
      <c r="V4847" s="5"/>
    </row>
    <row r="4848" spans="22:22" x14ac:dyDescent="0.2">
      <c r="V4848" s="5"/>
    </row>
    <row r="4849" spans="22:22" x14ac:dyDescent="0.2">
      <c r="V4849" s="5"/>
    </row>
    <row r="4850" spans="22:22" x14ac:dyDescent="0.2">
      <c r="V4850" s="5"/>
    </row>
    <row r="4851" spans="22:22" x14ac:dyDescent="0.2">
      <c r="V4851" s="5"/>
    </row>
    <row r="4852" spans="22:22" x14ac:dyDescent="0.2">
      <c r="V4852" s="5"/>
    </row>
    <row r="4853" spans="22:22" x14ac:dyDescent="0.2">
      <c r="V4853" s="5"/>
    </row>
    <row r="4854" spans="22:22" x14ac:dyDescent="0.2">
      <c r="V4854" s="5"/>
    </row>
    <row r="4855" spans="22:22" x14ac:dyDescent="0.2">
      <c r="V4855" s="5"/>
    </row>
    <row r="4856" spans="22:22" x14ac:dyDescent="0.2">
      <c r="V4856" s="5"/>
    </row>
    <row r="4857" spans="22:22" x14ac:dyDescent="0.2">
      <c r="V4857" s="5"/>
    </row>
    <row r="4858" spans="22:22" x14ac:dyDescent="0.2">
      <c r="V4858" s="5"/>
    </row>
    <row r="4859" spans="22:22" x14ac:dyDescent="0.2">
      <c r="V4859" s="5"/>
    </row>
    <row r="4860" spans="22:22" x14ac:dyDescent="0.2">
      <c r="V4860" s="5"/>
    </row>
    <row r="4861" spans="22:22" x14ac:dyDescent="0.2">
      <c r="V4861" s="5"/>
    </row>
    <row r="4862" spans="22:22" x14ac:dyDescent="0.2">
      <c r="V4862" s="5"/>
    </row>
    <row r="4863" spans="22:22" x14ac:dyDescent="0.2">
      <c r="V4863" s="5"/>
    </row>
    <row r="4864" spans="22:22" x14ac:dyDescent="0.2">
      <c r="V4864" s="5"/>
    </row>
    <row r="4865" spans="22:22" x14ac:dyDescent="0.2">
      <c r="V4865" s="5"/>
    </row>
    <row r="4866" spans="22:22" x14ac:dyDescent="0.2">
      <c r="V4866" s="5"/>
    </row>
    <row r="4867" spans="22:22" x14ac:dyDescent="0.2">
      <c r="V4867" s="5"/>
    </row>
    <row r="4868" spans="22:22" x14ac:dyDescent="0.2">
      <c r="V4868" s="5"/>
    </row>
    <row r="4869" spans="22:22" x14ac:dyDescent="0.2">
      <c r="V4869" s="5"/>
    </row>
    <row r="4870" spans="22:22" x14ac:dyDescent="0.2">
      <c r="V4870" s="5"/>
    </row>
    <row r="4871" spans="22:22" x14ac:dyDescent="0.2">
      <c r="V4871" s="5"/>
    </row>
    <row r="4872" spans="22:22" x14ac:dyDescent="0.2">
      <c r="V4872" s="5"/>
    </row>
    <row r="4873" spans="22:22" x14ac:dyDescent="0.2">
      <c r="V4873" s="5"/>
    </row>
    <row r="4874" spans="22:22" x14ac:dyDescent="0.2">
      <c r="V4874" s="5"/>
    </row>
    <row r="4875" spans="22:22" x14ac:dyDescent="0.2">
      <c r="V4875" s="5"/>
    </row>
    <row r="4876" spans="22:22" x14ac:dyDescent="0.2">
      <c r="V4876" s="5"/>
    </row>
    <row r="4877" spans="22:22" x14ac:dyDescent="0.2">
      <c r="V4877" s="5"/>
    </row>
    <row r="4878" spans="22:22" x14ac:dyDescent="0.2">
      <c r="V4878" s="5"/>
    </row>
    <row r="4879" spans="22:22" x14ac:dyDescent="0.2">
      <c r="V4879" s="5"/>
    </row>
    <row r="4880" spans="22:22" x14ac:dyDescent="0.2">
      <c r="V4880" s="5"/>
    </row>
    <row r="4881" spans="22:22" x14ac:dyDescent="0.2">
      <c r="V4881" s="5"/>
    </row>
    <row r="4882" spans="22:22" x14ac:dyDescent="0.2">
      <c r="V4882" s="5"/>
    </row>
    <row r="4883" spans="22:22" x14ac:dyDescent="0.2">
      <c r="V4883" s="5"/>
    </row>
    <row r="4884" spans="22:22" x14ac:dyDescent="0.2">
      <c r="V4884" s="5"/>
    </row>
    <row r="4885" spans="22:22" x14ac:dyDescent="0.2">
      <c r="V4885" s="5"/>
    </row>
    <row r="4886" spans="22:22" x14ac:dyDescent="0.2">
      <c r="V4886" s="5"/>
    </row>
    <row r="4887" spans="22:22" x14ac:dyDescent="0.2">
      <c r="V4887" s="5"/>
    </row>
    <row r="4888" spans="22:22" x14ac:dyDescent="0.2">
      <c r="V4888" s="5"/>
    </row>
    <row r="4889" spans="22:22" x14ac:dyDescent="0.2">
      <c r="V4889" s="5"/>
    </row>
    <row r="4890" spans="22:22" x14ac:dyDescent="0.2">
      <c r="V4890" s="5"/>
    </row>
    <row r="4891" spans="22:22" x14ac:dyDescent="0.2">
      <c r="V4891" s="5"/>
    </row>
    <row r="4892" spans="22:22" x14ac:dyDescent="0.2">
      <c r="V4892" s="5"/>
    </row>
    <row r="4893" spans="22:22" x14ac:dyDescent="0.2">
      <c r="V4893" s="5"/>
    </row>
    <row r="4894" spans="22:22" x14ac:dyDescent="0.2">
      <c r="V4894" s="5"/>
    </row>
    <row r="4895" spans="22:22" x14ac:dyDescent="0.2">
      <c r="V4895" s="5"/>
    </row>
    <row r="4896" spans="22:22" x14ac:dyDescent="0.2">
      <c r="V4896" s="5"/>
    </row>
    <row r="4897" spans="22:22" x14ac:dyDescent="0.2">
      <c r="V4897" s="5"/>
    </row>
    <row r="4898" spans="22:22" x14ac:dyDescent="0.2">
      <c r="V4898" s="5"/>
    </row>
    <row r="4899" spans="22:22" x14ac:dyDescent="0.2">
      <c r="V4899" s="5"/>
    </row>
    <row r="4900" spans="22:22" x14ac:dyDescent="0.2">
      <c r="V4900" s="5"/>
    </row>
    <row r="4901" spans="22:22" x14ac:dyDescent="0.2">
      <c r="V4901" s="5"/>
    </row>
    <row r="4902" spans="22:22" x14ac:dyDescent="0.2">
      <c r="V4902" s="5"/>
    </row>
    <row r="4903" spans="22:22" x14ac:dyDescent="0.2">
      <c r="V4903" s="5"/>
    </row>
    <row r="4904" spans="22:22" x14ac:dyDescent="0.2">
      <c r="V4904" s="5"/>
    </row>
    <row r="4905" spans="22:22" x14ac:dyDescent="0.2">
      <c r="V4905" s="5"/>
    </row>
    <row r="4906" spans="22:22" x14ac:dyDescent="0.2">
      <c r="V4906" s="5"/>
    </row>
    <row r="4907" spans="22:22" x14ac:dyDescent="0.2">
      <c r="V4907" s="5"/>
    </row>
    <row r="4908" spans="22:22" x14ac:dyDescent="0.2">
      <c r="V4908" s="5"/>
    </row>
    <row r="4909" spans="22:22" x14ac:dyDescent="0.2">
      <c r="V4909" s="5"/>
    </row>
    <row r="4910" spans="22:22" x14ac:dyDescent="0.2">
      <c r="V4910" s="5"/>
    </row>
    <row r="4911" spans="22:22" x14ac:dyDescent="0.2">
      <c r="V4911" s="5"/>
    </row>
    <row r="4912" spans="22:22" x14ac:dyDescent="0.2">
      <c r="V4912" s="5"/>
    </row>
    <row r="4913" spans="22:22" x14ac:dyDescent="0.2">
      <c r="V4913" s="5"/>
    </row>
    <row r="4914" spans="22:22" x14ac:dyDescent="0.2">
      <c r="V4914" s="5"/>
    </row>
    <row r="4915" spans="22:22" x14ac:dyDescent="0.2">
      <c r="V4915" s="5"/>
    </row>
    <row r="4916" spans="22:22" x14ac:dyDescent="0.2">
      <c r="V4916" s="5"/>
    </row>
    <row r="4917" spans="22:22" x14ac:dyDescent="0.2">
      <c r="V4917" s="5"/>
    </row>
    <row r="4918" spans="22:22" x14ac:dyDescent="0.2">
      <c r="V4918" s="5"/>
    </row>
    <row r="4919" spans="22:22" x14ac:dyDescent="0.2">
      <c r="V4919" s="5"/>
    </row>
    <row r="4920" spans="22:22" x14ac:dyDescent="0.2">
      <c r="V4920" s="5"/>
    </row>
    <row r="4921" spans="22:22" x14ac:dyDescent="0.2">
      <c r="V4921" s="5"/>
    </row>
    <row r="4922" spans="22:22" x14ac:dyDescent="0.2">
      <c r="V4922" s="5"/>
    </row>
    <row r="4923" spans="22:22" x14ac:dyDescent="0.2">
      <c r="V4923" s="5"/>
    </row>
    <row r="4924" spans="22:22" x14ac:dyDescent="0.2">
      <c r="V4924" s="5"/>
    </row>
    <row r="4925" spans="22:22" x14ac:dyDescent="0.2">
      <c r="V4925" s="5"/>
    </row>
    <row r="4926" spans="22:22" x14ac:dyDescent="0.2">
      <c r="V4926" s="5"/>
    </row>
    <row r="4927" spans="22:22" x14ac:dyDescent="0.2">
      <c r="V4927" s="5"/>
    </row>
    <row r="4928" spans="22:22" x14ac:dyDescent="0.2">
      <c r="V4928" s="5"/>
    </row>
    <row r="4929" spans="22:22" x14ac:dyDescent="0.2">
      <c r="V4929" s="5"/>
    </row>
    <row r="4930" spans="22:22" x14ac:dyDescent="0.2">
      <c r="V4930" s="5"/>
    </row>
    <row r="4931" spans="22:22" x14ac:dyDescent="0.2">
      <c r="V4931" s="5"/>
    </row>
    <row r="4932" spans="22:22" x14ac:dyDescent="0.2">
      <c r="V4932" s="5"/>
    </row>
    <row r="4933" spans="22:22" x14ac:dyDescent="0.2">
      <c r="V4933" s="5"/>
    </row>
    <row r="4934" spans="22:22" x14ac:dyDescent="0.2">
      <c r="V4934" s="5"/>
    </row>
    <row r="4935" spans="22:22" x14ac:dyDescent="0.2">
      <c r="V4935" s="5"/>
    </row>
    <row r="4936" spans="22:22" x14ac:dyDescent="0.2">
      <c r="V4936" s="5"/>
    </row>
    <row r="4937" spans="22:22" x14ac:dyDescent="0.2">
      <c r="V4937" s="5"/>
    </row>
    <row r="4938" spans="22:22" x14ac:dyDescent="0.2">
      <c r="V4938" s="5"/>
    </row>
    <row r="4939" spans="22:22" x14ac:dyDescent="0.2">
      <c r="V4939" s="5"/>
    </row>
    <row r="4940" spans="22:22" x14ac:dyDescent="0.2">
      <c r="V4940" s="5"/>
    </row>
    <row r="4941" spans="22:22" x14ac:dyDescent="0.2">
      <c r="V4941" s="5"/>
    </row>
    <row r="4942" spans="22:22" x14ac:dyDescent="0.2">
      <c r="V4942" s="5"/>
    </row>
    <row r="4943" spans="22:22" x14ac:dyDescent="0.2">
      <c r="V4943" s="5"/>
    </row>
    <row r="4944" spans="22:22" x14ac:dyDescent="0.2">
      <c r="V4944" s="5"/>
    </row>
    <row r="4945" spans="22:22" x14ac:dyDescent="0.2">
      <c r="V4945" s="5"/>
    </row>
    <row r="4946" spans="22:22" x14ac:dyDescent="0.2">
      <c r="V4946" s="5"/>
    </row>
    <row r="4947" spans="22:22" x14ac:dyDescent="0.2">
      <c r="V4947" s="5"/>
    </row>
    <row r="4948" spans="22:22" x14ac:dyDescent="0.2">
      <c r="V4948" s="5"/>
    </row>
    <row r="4949" spans="22:22" x14ac:dyDescent="0.2">
      <c r="V4949" s="5"/>
    </row>
    <row r="4950" spans="22:22" x14ac:dyDescent="0.2">
      <c r="V4950" s="5"/>
    </row>
    <row r="4951" spans="22:22" x14ac:dyDescent="0.2">
      <c r="V4951" s="5"/>
    </row>
    <row r="4952" spans="22:22" x14ac:dyDescent="0.2">
      <c r="V4952" s="5"/>
    </row>
    <row r="4953" spans="22:22" x14ac:dyDescent="0.2">
      <c r="V4953" s="5"/>
    </row>
    <row r="4954" spans="22:22" x14ac:dyDescent="0.2">
      <c r="V4954" s="5"/>
    </row>
    <row r="4955" spans="22:22" x14ac:dyDescent="0.2">
      <c r="V4955" s="5"/>
    </row>
    <row r="4956" spans="22:22" x14ac:dyDescent="0.2">
      <c r="V4956" s="5"/>
    </row>
    <row r="4957" spans="22:22" x14ac:dyDescent="0.2">
      <c r="V4957" s="5"/>
    </row>
    <row r="4958" spans="22:22" x14ac:dyDescent="0.2">
      <c r="V4958" s="5"/>
    </row>
    <row r="4959" spans="22:22" x14ac:dyDescent="0.2">
      <c r="V4959" s="5"/>
    </row>
    <row r="4960" spans="22:22" x14ac:dyDescent="0.2">
      <c r="V4960" s="5"/>
    </row>
    <row r="4961" spans="22:22" x14ac:dyDescent="0.2">
      <c r="V4961" s="5"/>
    </row>
    <row r="4962" spans="22:22" x14ac:dyDescent="0.2">
      <c r="V4962" s="5"/>
    </row>
    <row r="4963" spans="22:22" x14ac:dyDescent="0.2">
      <c r="V4963" s="5"/>
    </row>
    <row r="4964" spans="22:22" x14ac:dyDescent="0.2">
      <c r="V4964" s="5"/>
    </row>
    <row r="4965" spans="22:22" x14ac:dyDescent="0.2">
      <c r="V4965" s="5"/>
    </row>
    <row r="4966" spans="22:22" x14ac:dyDescent="0.2">
      <c r="V4966" s="5"/>
    </row>
    <row r="4967" spans="22:22" x14ac:dyDescent="0.2">
      <c r="V4967" s="5"/>
    </row>
    <row r="4968" spans="22:22" x14ac:dyDescent="0.2">
      <c r="V4968" s="5"/>
    </row>
    <row r="4969" spans="22:22" x14ac:dyDescent="0.2">
      <c r="V4969" s="5"/>
    </row>
    <row r="4970" spans="22:22" x14ac:dyDescent="0.2">
      <c r="V4970" s="5"/>
    </row>
    <row r="4971" spans="22:22" x14ac:dyDescent="0.2">
      <c r="V4971" s="5"/>
    </row>
    <row r="4972" spans="22:22" x14ac:dyDescent="0.2">
      <c r="V4972" s="5"/>
    </row>
    <row r="4973" spans="22:22" x14ac:dyDescent="0.2">
      <c r="V4973" s="5"/>
    </row>
    <row r="4974" spans="22:22" x14ac:dyDescent="0.2">
      <c r="V4974" s="5"/>
    </row>
    <row r="4975" spans="22:22" x14ac:dyDescent="0.2">
      <c r="V4975" s="5"/>
    </row>
    <row r="4976" spans="22:22" x14ac:dyDescent="0.2">
      <c r="V4976" s="5"/>
    </row>
    <row r="4977" spans="22:22" x14ac:dyDescent="0.2">
      <c r="V4977" s="5"/>
    </row>
    <row r="4978" spans="22:22" x14ac:dyDescent="0.2">
      <c r="V4978" s="5"/>
    </row>
    <row r="4979" spans="22:22" x14ac:dyDescent="0.2">
      <c r="V4979" s="5"/>
    </row>
    <row r="4980" spans="22:22" x14ac:dyDescent="0.2">
      <c r="V4980" s="5"/>
    </row>
    <row r="4981" spans="22:22" x14ac:dyDescent="0.2">
      <c r="V4981" s="5"/>
    </row>
    <row r="4982" spans="22:22" x14ac:dyDescent="0.2">
      <c r="V4982" s="5"/>
    </row>
    <row r="4983" spans="22:22" x14ac:dyDescent="0.2">
      <c r="V4983" s="5"/>
    </row>
    <row r="4984" spans="22:22" x14ac:dyDescent="0.2">
      <c r="V4984" s="5"/>
    </row>
    <row r="4985" spans="22:22" x14ac:dyDescent="0.2">
      <c r="V4985" s="5"/>
    </row>
    <row r="4986" spans="22:22" x14ac:dyDescent="0.2">
      <c r="V4986" s="5"/>
    </row>
    <row r="4987" spans="22:22" x14ac:dyDescent="0.2">
      <c r="V4987" s="5"/>
    </row>
    <row r="4988" spans="22:22" x14ac:dyDescent="0.2">
      <c r="V4988" s="5"/>
    </row>
    <row r="4989" spans="22:22" x14ac:dyDescent="0.2">
      <c r="V4989" s="5"/>
    </row>
    <row r="4990" spans="22:22" x14ac:dyDescent="0.2">
      <c r="V4990" s="5"/>
    </row>
    <row r="4991" spans="22:22" x14ac:dyDescent="0.2">
      <c r="V4991" s="5"/>
    </row>
    <row r="4992" spans="22:22" x14ac:dyDescent="0.2">
      <c r="V4992" s="5"/>
    </row>
    <row r="4993" spans="22:22" x14ac:dyDescent="0.2">
      <c r="V4993" s="5"/>
    </row>
    <row r="4994" spans="22:22" x14ac:dyDescent="0.2">
      <c r="V4994" s="5"/>
    </row>
    <row r="4995" spans="22:22" x14ac:dyDescent="0.2">
      <c r="V4995" s="5"/>
    </row>
    <row r="4996" spans="22:22" x14ac:dyDescent="0.2">
      <c r="V4996" s="5"/>
    </row>
    <row r="4997" spans="22:22" x14ac:dyDescent="0.2">
      <c r="V4997" s="5"/>
    </row>
    <row r="4998" spans="22:22" x14ac:dyDescent="0.2">
      <c r="V4998" s="5"/>
    </row>
    <row r="4999" spans="22:22" x14ac:dyDescent="0.2">
      <c r="V4999" s="5"/>
    </row>
    <row r="5000" spans="22:22" x14ac:dyDescent="0.2">
      <c r="V5000" s="5"/>
    </row>
    <row r="5001" spans="22:22" x14ac:dyDescent="0.2">
      <c r="V5001" s="5"/>
    </row>
    <row r="5002" spans="22:22" x14ac:dyDescent="0.2">
      <c r="V5002" s="5"/>
    </row>
    <row r="5003" spans="22:22" x14ac:dyDescent="0.2">
      <c r="V5003" s="5"/>
    </row>
    <row r="5004" spans="22:22" x14ac:dyDescent="0.2">
      <c r="V5004" s="5"/>
    </row>
    <row r="5005" spans="22:22" x14ac:dyDescent="0.2">
      <c r="V5005" s="5"/>
    </row>
    <row r="5006" spans="22:22" x14ac:dyDescent="0.2">
      <c r="V5006" s="5"/>
    </row>
    <row r="5007" spans="22:22" x14ac:dyDescent="0.2">
      <c r="V5007" s="5"/>
    </row>
    <row r="5008" spans="22:22" x14ac:dyDescent="0.2">
      <c r="V5008" s="5"/>
    </row>
    <row r="5009" spans="22:22" x14ac:dyDescent="0.2">
      <c r="V5009" s="5"/>
    </row>
    <row r="5010" spans="22:22" x14ac:dyDescent="0.2">
      <c r="V5010" s="5"/>
    </row>
    <row r="5011" spans="22:22" x14ac:dyDescent="0.2">
      <c r="V5011" s="5"/>
    </row>
    <row r="5012" spans="22:22" x14ac:dyDescent="0.2">
      <c r="V5012" s="5"/>
    </row>
    <row r="5013" spans="22:22" x14ac:dyDescent="0.2">
      <c r="V5013" s="5"/>
    </row>
    <row r="5014" spans="22:22" x14ac:dyDescent="0.2">
      <c r="V5014" s="5"/>
    </row>
    <row r="5015" spans="22:22" x14ac:dyDescent="0.2">
      <c r="V5015" s="5"/>
    </row>
    <row r="5016" spans="22:22" x14ac:dyDescent="0.2">
      <c r="V5016" s="5"/>
    </row>
    <row r="5017" spans="22:22" x14ac:dyDescent="0.2">
      <c r="V5017" s="5"/>
    </row>
    <row r="5018" spans="22:22" x14ac:dyDescent="0.2">
      <c r="V5018" s="5"/>
    </row>
    <row r="5019" spans="22:22" x14ac:dyDescent="0.2">
      <c r="V5019" s="5"/>
    </row>
    <row r="5020" spans="22:22" x14ac:dyDescent="0.2">
      <c r="V5020" s="5"/>
    </row>
    <row r="5021" spans="22:22" x14ac:dyDescent="0.2">
      <c r="V5021" s="5"/>
    </row>
    <row r="5022" spans="22:22" x14ac:dyDescent="0.2">
      <c r="V5022" s="5"/>
    </row>
    <row r="5023" spans="22:22" x14ac:dyDescent="0.2">
      <c r="V5023" s="5"/>
    </row>
    <row r="5024" spans="22:22" x14ac:dyDescent="0.2">
      <c r="V5024" s="5"/>
    </row>
    <row r="5025" spans="22:22" x14ac:dyDescent="0.2">
      <c r="V5025" s="5"/>
    </row>
    <row r="5026" spans="22:22" x14ac:dyDescent="0.2">
      <c r="V5026" s="5"/>
    </row>
    <row r="5027" spans="22:22" x14ac:dyDescent="0.2">
      <c r="V5027" s="5"/>
    </row>
    <row r="5028" spans="22:22" x14ac:dyDescent="0.2">
      <c r="V5028" s="5"/>
    </row>
    <row r="5029" spans="22:22" x14ac:dyDescent="0.2">
      <c r="V5029" s="5"/>
    </row>
    <row r="5030" spans="22:22" x14ac:dyDescent="0.2">
      <c r="V5030" s="5"/>
    </row>
    <row r="5031" spans="22:22" x14ac:dyDescent="0.2">
      <c r="V5031" s="5"/>
    </row>
    <row r="5032" spans="22:22" x14ac:dyDescent="0.2">
      <c r="V5032" s="5"/>
    </row>
    <row r="5033" spans="22:22" x14ac:dyDescent="0.2">
      <c r="V5033" s="5"/>
    </row>
    <row r="5034" spans="22:22" x14ac:dyDescent="0.2">
      <c r="V5034" s="5"/>
    </row>
    <row r="5035" spans="22:22" x14ac:dyDescent="0.2">
      <c r="V5035" s="5"/>
    </row>
    <row r="5036" spans="22:22" x14ac:dyDescent="0.2">
      <c r="V5036" s="5"/>
    </row>
    <row r="5037" spans="22:22" x14ac:dyDescent="0.2">
      <c r="V5037" s="5"/>
    </row>
    <row r="5038" spans="22:22" x14ac:dyDescent="0.2">
      <c r="V5038" s="5"/>
    </row>
    <row r="5039" spans="22:22" x14ac:dyDescent="0.2">
      <c r="V5039" s="5"/>
    </row>
    <row r="5040" spans="22:22" x14ac:dyDescent="0.2">
      <c r="V5040" s="5"/>
    </row>
    <row r="5041" spans="22:22" x14ac:dyDescent="0.2">
      <c r="V5041" s="5"/>
    </row>
    <row r="5042" spans="22:22" x14ac:dyDescent="0.2">
      <c r="V5042" s="5"/>
    </row>
    <row r="5043" spans="22:22" x14ac:dyDescent="0.2">
      <c r="V5043" s="5"/>
    </row>
    <row r="5044" spans="22:22" x14ac:dyDescent="0.2">
      <c r="V5044" s="5"/>
    </row>
    <row r="5045" spans="22:22" x14ac:dyDescent="0.2">
      <c r="V5045" s="5"/>
    </row>
    <row r="5046" spans="22:22" x14ac:dyDescent="0.2">
      <c r="V5046" s="5"/>
    </row>
    <row r="5047" spans="22:22" x14ac:dyDescent="0.2">
      <c r="V5047" s="5"/>
    </row>
    <row r="5048" spans="22:22" x14ac:dyDescent="0.2">
      <c r="V5048" s="5"/>
    </row>
    <row r="5049" spans="22:22" x14ac:dyDescent="0.2">
      <c r="V5049" s="5"/>
    </row>
    <row r="5050" spans="22:22" x14ac:dyDescent="0.2">
      <c r="V5050" s="5"/>
    </row>
    <row r="5051" spans="22:22" x14ac:dyDescent="0.2">
      <c r="V5051" s="5"/>
    </row>
    <row r="5052" spans="22:22" x14ac:dyDescent="0.2">
      <c r="V5052" s="5"/>
    </row>
    <row r="5053" spans="22:22" x14ac:dyDescent="0.2">
      <c r="V5053" s="5"/>
    </row>
    <row r="5054" spans="22:22" x14ac:dyDescent="0.2">
      <c r="V5054" s="5"/>
    </row>
    <row r="5055" spans="22:22" x14ac:dyDescent="0.2">
      <c r="V5055" s="5"/>
    </row>
    <row r="5056" spans="22:22" x14ac:dyDescent="0.2">
      <c r="V5056" s="5"/>
    </row>
    <row r="5057" spans="22:22" x14ac:dyDescent="0.2">
      <c r="V5057" s="5"/>
    </row>
    <row r="5058" spans="22:22" x14ac:dyDescent="0.2">
      <c r="V5058" s="5"/>
    </row>
    <row r="5059" spans="22:22" x14ac:dyDescent="0.2">
      <c r="V5059" s="5"/>
    </row>
    <row r="5060" spans="22:22" x14ac:dyDescent="0.2">
      <c r="V5060" s="5"/>
    </row>
    <row r="5061" spans="22:22" x14ac:dyDescent="0.2">
      <c r="V5061" s="5"/>
    </row>
    <row r="5062" spans="22:22" x14ac:dyDescent="0.2">
      <c r="V5062" s="5"/>
    </row>
    <row r="5063" spans="22:22" x14ac:dyDescent="0.2">
      <c r="V5063" s="5"/>
    </row>
    <row r="5064" spans="22:22" x14ac:dyDescent="0.2">
      <c r="V5064" s="5"/>
    </row>
    <row r="5065" spans="22:22" x14ac:dyDescent="0.2">
      <c r="V5065" s="5"/>
    </row>
    <row r="5066" spans="22:22" x14ac:dyDescent="0.2">
      <c r="V5066" s="5"/>
    </row>
    <row r="5067" spans="22:22" x14ac:dyDescent="0.2">
      <c r="V5067" s="5"/>
    </row>
    <row r="5068" spans="22:22" x14ac:dyDescent="0.2">
      <c r="V5068" s="5"/>
    </row>
    <row r="5069" spans="22:22" x14ac:dyDescent="0.2">
      <c r="V5069" s="5"/>
    </row>
    <row r="5070" spans="22:22" x14ac:dyDescent="0.2">
      <c r="V5070" s="5"/>
    </row>
    <row r="5071" spans="22:22" x14ac:dyDescent="0.2">
      <c r="V5071" s="5"/>
    </row>
    <row r="5072" spans="22:22" x14ac:dyDescent="0.2">
      <c r="V5072" s="5"/>
    </row>
    <row r="5073" spans="22:22" x14ac:dyDescent="0.2">
      <c r="V5073" s="5"/>
    </row>
    <row r="5074" spans="22:22" x14ac:dyDescent="0.2">
      <c r="V5074" s="5"/>
    </row>
    <row r="5075" spans="22:22" x14ac:dyDescent="0.2">
      <c r="V5075" s="5"/>
    </row>
    <row r="5076" spans="22:22" x14ac:dyDescent="0.2">
      <c r="V5076" s="5"/>
    </row>
    <row r="5077" spans="22:22" x14ac:dyDescent="0.2">
      <c r="V5077" s="5"/>
    </row>
    <row r="5078" spans="22:22" x14ac:dyDescent="0.2">
      <c r="V5078" s="5"/>
    </row>
    <row r="5079" spans="22:22" x14ac:dyDescent="0.2">
      <c r="V5079" s="5"/>
    </row>
    <row r="5080" spans="22:22" x14ac:dyDescent="0.2">
      <c r="V5080" s="5"/>
    </row>
    <row r="5081" spans="22:22" x14ac:dyDescent="0.2">
      <c r="V5081" s="5"/>
    </row>
    <row r="5082" spans="22:22" x14ac:dyDescent="0.2">
      <c r="V5082" s="5"/>
    </row>
    <row r="5083" spans="22:22" x14ac:dyDescent="0.2">
      <c r="V5083" s="5"/>
    </row>
    <row r="5084" spans="22:22" x14ac:dyDescent="0.2">
      <c r="V5084" s="5"/>
    </row>
    <row r="5085" spans="22:22" x14ac:dyDescent="0.2">
      <c r="V5085" s="5"/>
    </row>
    <row r="5086" spans="22:22" x14ac:dyDescent="0.2">
      <c r="V5086" s="5"/>
    </row>
    <row r="5087" spans="22:22" x14ac:dyDescent="0.2">
      <c r="V5087" s="5"/>
    </row>
    <row r="5088" spans="22:22" x14ac:dyDescent="0.2">
      <c r="V5088" s="5"/>
    </row>
    <row r="5089" spans="22:22" x14ac:dyDescent="0.2">
      <c r="V5089" s="5"/>
    </row>
    <row r="5090" spans="22:22" x14ac:dyDescent="0.2">
      <c r="V5090" s="5"/>
    </row>
    <row r="5091" spans="22:22" x14ac:dyDescent="0.2">
      <c r="V5091" s="5"/>
    </row>
    <row r="5092" spans="22:22" x14ac:dyDescent="0.2">
      <c r="V5092" s="5"/>
    </row>
    <row r="5093" spans="22:22" x14ac:dyDescent="0.2">
      <c r="V5093" s="5"/>
    </row>
    <row r="5094" spans="22:22" x14ac:dyDescent="0.2">
      <c r="V5094" s="5"/>
    </row>
    <row r="5095" spans="22:22" x14ac:dyDescent="0.2">
      <c r="V5095" s="5"/>
    </row>
    <row r="5096" spans="22:22" x14ac:dyDescent="0.2">
      <c r="V5096" s="5"/>
    </row>
    <row r="5097" spans="22:22" x14ac:dyDescent="0.2">
      <c r="V5097" s="5"/>
    </row>
    <row r="5098" spans="22:22" x14ac:dyDescent="0.2">
      <c r="V5098" s="5"/>
    </row>
    <row r="5099" spans="22:22" x14ac:dyDescent="0.2">
      <c r="V5099" s="5"/>
    </row>
    <row r="5100" spans="22:22" x14ac:dyDescent="0.2">
      <c r="V5100" s="5"/>
    </row>
    <row r="5101" spans="22:22" x14ac:dyDescent="0.2">
      <c r="V5101" s="5"/>
    </row>
    <row r="5102" spans="22:22" x14ac:dyDescent="0.2">
      <c r="V5102" s="5"/>
    </row>
    <row r="5103" spans="22:22" x14ac:dyDescent="0.2">
      <c r="V5103" s="5"/>
    </row>
    <row r="5104" spans="22:22" x14ac:dyDescent="0.2">
      <c r="V5104" s="5"/>
    </row>
    <row r="5105" spans="22:22" x14ac:dyDescent="0.2">
      <c r="V5105" s="5"/>
    </row>
    <row r="5106" spans="22:22" x14ac:dyDescent="0.2">
      <c r="V5106" s="5"/>
    </row>
    <row r="5107" spans="22:22" x14ac:dyDescent="0.2">
      <c r="V5107" s="5"/>
    </row>
    <row r="5108" spans="22:22" x14ac:dyDescent="0.2">
      <c r="V5108" s="5"/>
    </row>
    <row r="5109" spans="22:22" x14ac:dyDescent="0.2">
      <c r="V5109" s="5"/>
    </row>
    <row r="5110" spans="22:22" x14ac:dyDescent="0.2">
      <c r="V5110" s="5"/>
    </row>
    <row r="5111" spans="22:22" x14ac:dyDescent="0.2">
      <c r="V5111" s="5"/>
    </row>
    <row r="5112" spans="22:22" x14ac:dyDescent="0.2">
      <c r="V5112" s="5"/>
    </row>
    <row r="5113" spans="22:22" x14ac:dyDescent="0.2">
      <c r="V5113" s="5"/>
    </row>
    <row r="5114" spans="22:22" x14ac:dyDescent="0.2">
      <c r="V5114" s="5"/>
    </row>
    <row r="5115" spans="22:22" x14ac:dyDescent="0.2">
      <c r="V5115" s="5"/>
    </row>
    <row r="5116" spans="22:22" x14ac:dyDescent="0.2">
      <c r="V5116" s="5"/>
    </row>
    <row r="5117" spans="22:22" x14ac:dyDescent="0.2">
      <c r="V5117" s="5"/>
    </row>
    <row r="5118" spans="22:22" x14ac:dyDescent="0.2">
      <c r="V5118" s="5"/>
    </row>
    <row r="5119" spans="22:22" x14ac:dyDescent="0.2">
      <c r="V5119" s="5"/>
    </row>
    <row r="5120" spans="22:22" x14ac:dyDescent="0.2">
      <c r="V5120" s="5"/>
    </row>
    <row r="5121" spans="22:22" x14ac:dyDescent="0.2">
      <c r="V5121" s="5"/>
    </row>
    <row r="5122" spans="22:22" x14ac:dyDescent="0.2">
      <c r="V5122" s="5"/>
    </row>
    <row r="5123" spans="22:22" x14ac:dyDescent="0.2">
      <c r="V5123" s="5"/>
    </row>
    <row r="5124" spans="22:22" x14ac:dyDescent="0.2">
      <c r="V5124" s="5"/>
    </row>
    <row r="5125" spans="22:22" x14ac:dyDescent="0.2">
      <c r="V5125" s="5"/>
    </row>
    <row r="5126" spans="22:22" x14ac:dyDescent="0.2">
      <c r="V5126" s="5"/>
    </row>
    <row r="5127" spans="22:22" x14ac:dyDescent="0.2">
      <c r="V5127" s="5"/>
    </row>
    <row r="5128" spans="22:22" x14ac:dyDescent="0.2">
      <c r="V5128" s="5"/>
    </row>
    <row r="5129" spans="22:22" x14ac:dyDescent="0.2">
      <c r="V5129" s="5"/>
    </row>
    <row r="5130" spans="22:22" x14ac:dyDescent="0.2">
      <c r="V5130" s="5"/>
    </row>
    <row r="5131" spans="22:22" x14ac:dyDescent="0.2">
      <c r="V5131" s="5"/>
    </row>
    <row r="5132" spans="22:22" x14ac:dyDescent="0.2">
      <c r="V5132" s="5"/>
    </row>
    <row r="5133" spans="22:22" x14ac:dyDescent="0.2">
      <c r="V5133" s="5"/>
    </row>
    <row r="5134" spans="22:22" x14ac:dyDescent="0.2">
      <c r="V5134" s="5"/>
    </row>
    <row r="5135" spans="22:22" x14ac:dyDescent="0.2">
      <c r="V5135" s="5"/>
    </row>
    <row r="5136" spans="22:22" x14ac:dyDescent="0.2">
      <c r="V5136" s="5"/>
    </row>
    <row r="5137" spans="22:22" x14ac:dyDescent="0.2">
      <c r="V5137" s="5"/>
    </row>
    <row r="5138" spans="22:22" x14ac:dyDescent="0.2">
      <c r="V5138" s="5"/>
    </row>
    <row r="5139" spans="22:22" x14ac:dyDescent="0.2">
      <c r="V5139" s="5"/>
    </row>
    <row r="5140" spans="22:22" x14ac:dyDescent="0.2">
      <c r="V5140" s="5"/>
    </row>
    <row r="5141" spans="22:22" x14ac:dyDescent="0.2">
      <c r="V5141" s="5"/>
    </row>
    <row r="5142" spans="22:22" x14ac:dyDescent="0.2">
      <c r="V5142" s="5"/>
    </row>
    <row r="5143" spans="22:22" x14ac:dyDescent="0.2">
      <c r="V5143" s="5"/>
    </row>
    <row r="5144" spans="22:22" x14ac:dyDescent="0.2">
      <c r="V5144" s="5"/>
    </row>
    <row r="5145" spans="22:22" x14ac:dyDescent="0.2">
      <c r="V5145" s="5"/>
    </row>
    <row r="5146" spans="22:22" x14ac:dyDescent="0.2">
      <c r="V5146" s="5"/>
    </row>
    <row r="5147" spans="22:22" x14ac:dyDescent="0.2">
      <c r="V5147" s="5"/>
    </row>
    <row r="5148" spans="22:22" x14ac:dyDescent="0.2">
      <c r="V5148" s="5"/>
    </row>
    <row r="5149" spans="22:22" x14ac:dyDescent="0.2">
      <c r="V5149" s="5"/>
    </row>
    <row r="5150" spans="22:22" x14ac:dyDescent="0.2">
      <c r="V5150" s="5"/>
    </row>
    <row r="5151" spans="22:22" x14ac:dyDescent="0.2">
      <c r="V5151" s="5"/>
    </row>
    <row r="5152" spans="22:22" x14ac:dyDescent="0.2">
      <c r="V5152" s="5"/>
    </row>
    <row r="5153" spans="22:22" x14ac:dyDescent="0.2">
      <c r="V5153" s="5"/>
    </row>
    <row r="5154" spans="22:22" x14ac:dyDescent="0.2">
      <c r="V5154" s="5"/>
    </row>
    <row r="5155" spans="22:22" x14ac:dyDescent="0.2">
      <c r="V5155" s="5"/>
    </row>
    <row r="5156" spans="22:22" x14ac:dyDescent="0.2">
      <c r="V5156" s="5"/>
    </row>
    <row r="5157" spans="22:22" x14ac:dyDescent="0.2">
      <c r="V5157" s="5"/>
    </row>
    <row r="5158" spans="22:22" x14ac:dyDescent="0.2">
      <c r="V5158" s="5"/>
    </row>
    <row r="5159" spans="22:22" x14ac:dyDescent="0.2">
      <c r="V5159" s="5"/>
    </row>
    <row r="5160" spans="22:22" x14ac:dyDescent="0.2">
      <c r="V5160" s="5"/>
    </row>
    <row r="5161" spans="22:22" x14ac:dyDescent="0.2">
      <c r="V5161" s="5"/>
    </row>
    <row r="5162" spans="22:22" x14ac:dyDescent="0.2">
      <c r="V5162" s="5"/>
    </row>
    <row r="5163" spans="22:22" x14ac:dyDescent="0.2">
      <c r="V5163" s="5"/>
    </row>
    <row r="5164" spans="22:22" x14ac:dyDescent="0.2">
      <c r="V5164" s="5"/>
    </row>
    <row r="5165" spans="22:22" x14ac:dyDescent="0.2">
      <c r="V5165" s="5"/>
    </row>
    <row r="5166" spans="22:22" x14ac:dyDescent="0.2">
      <c r="V5166" s="5"/>
    </row>
    <row r="5167" spans="22:22" x14ac:dyDescent="0.2">
      <c r="V5167" s="5"/>
    </row>
    <row r="5168" spans="22:22" x14ac:dyDescent="0.2">
      <c r="V5168" s="5"/>
    </row>
    <row r="5169" spans="22:22" x14ac:dyDescent="0.2">
      <c r="V5169" s="5"/>
    </row>
    <row r="5170" spans="22:22" x14ac:dyDescent="0.2">
      <c r="V5170" s="5"/>
    </row>
    <row r="5171" spans="22:22" x14ac:dyDescent="0.2">
      <c r="V5171" s="5"/>
    </row>
    <row r="5172" spans="22:22" x14ac:dyDescent="0.2">
      <c r="V5172" s="5"/>
    </row>
    <row r="5173" spans="22:22" x14ac:dyDescent="0.2">
      <c r="V5173" s="5"/>
    </row>
    <row r="5174" spans="22:22" x14ac:dyDescent="0.2">
      <c r="V5174" s="5"/>
    </row>
    <row r="5175" spans="22:22" x14ac:dyDescent="0.2">
      <c r="V5175" s="5"/>
    </row>
    <row r="5176" spans="22:22" x14ac:dyDescent="0.2">
      <c r="V5176" s="5"/>
    </row>
    <row r="5177" spans="22:22" x14ac:dyDescent="0.2">
      <c r="V5177" s="5"/>
    </row>
    <row r="5178" spans="22:22" x14ac:dyDescent="0.2">
      <c r="V5178" s="5"/>
    </row>
    <row r="5179" spans="22:22" x14ac:dyDescent="0.2">
      <c r="V5179" s="5"/>
    </row>
    <row r="5180" spans="22:22" x14ac:dyDescent="0.2">
      <c r="V5180" s="5"/>
    </row>
    <row r="5181" spans="22:22" x14ac:dyDescent="0.2">
      <c r="V5181" s="5"/>
    </row>
    <row r="5182" spans="22:22" x14ac:dyDescent="0.2">
      <c r="V5182" s="5"/>
    </row>
    <row r="5183" spans="22:22" x14ac:dyDescent="0.2">
      <c r="V5183" s="5"/>
    </row>
    <row r="5184" spans="22:22" x14ac:dyDescent="0.2">
      <c r="V5184" s="5"/>
    </row>
    <row r="5185" spans="22:22" x14ac:dyDescent="0.2">
      <c r="V5185" s="5"/>
    </row>
    <row r="5186" spans="22:22" x14ac:dyDescent="0.2">
      <c r="V5186" s="5"/>
    </row>
    <row r="5187" spans="22:22" x14ac:dyDescent="0.2">
      <c r="V5187" s="5"/>
    </row>
    <row r="5188" spans="22:22" x14ac:dyDescent="0.2">
      <c r="V5188" s="5"/>
    </row>
    <row r="5189" spans="22:22" x14ac:dyDescent="0.2">
      <c r="V5189" s="5"/>
    </row>
    <row r="5190" spans="22:22" x14ac:dyDescent="0.2">
      <c r="V5190" s="5"/>
    </row>
    <row r="5191" spans="22:22" x14ac:dyDescent="0.2">
      <c r="V5191" s="5"/>
    </row>
    <row r="5192" spans="22:22" x14ac:dyDescent="0.2">
      <c r="V5192" s="5"/>
    </row>
    <row r="5193" spans="22:22" x14ac:dyDescent="0.2">
      <c r="V5193" s="5"/>
    </row>
    <row r="5194" spans="22:22" x14ac:dyDescent="0.2">
      <c r="V5194" s="5"/>
    </row>
    <row r="5195" spans="22:22" x14ac:dyDescent="0.2">
      <c r="V5195" s="5"/>
    </row>
    <row r="5196" spans="22:22" x14ac:dyDescent="0.2">
      <c r="V5196" s="5"/>
    </row>
    <row r="5197" spans="22:22" x14ac:dyDescent="0.2">
      <c r="V5197" s="5"/>
    </row>
    <row r="5198" spans="22:22" x14ac:dyDescent="0.2">
      <c r="V5198" s="5"/>
    </row>
    <row r="5199" spans="22:22" x14ac:dyDescent="0.2">
      <c r="V5199" s="5"/>
    </row>
    <row r="5200" spans="22:22" x14ac:dyDescent="0.2">
      <c r="V5200" s="5"/>
    </row>
    <row r="5201" spans="22:22" x14ac:dyDescent="0.2">
      <c r="V5201" s="5"/>
    </row>
    <row r="5202" spans="22:22" x14ac:dyDescent="0.2">
      <c r="V5202" s="5"/>
    </row>
    <row r="5203" spans="22:22" x14ac:dyDescent="0.2">
      <c r="V5203" s="5"/>
    </row>
    <row r="5204" spans="22:22" x14ac:dyDescent="0.2">
      <c r="V5204" s="5"/>
    </row>
    <row r="5205" spans="22:22" x14ac:dyDescent="0.2">
      <c r="V5205" s="5"/>
    </row>
    <row r="5206" spans="22:22" x14ac:dyDescent="0.2">
      <c r="V5206" s="5"/>
    </row>
    <row r="5207" spans="22:22" x14ac:dyDescent="0.2">
      <c r="V5207" s="5"/>
    </row>
    <row r="5208" spans="22:22" x14ac:dyDescent="0.2">
      <c r="V5208" s="5"/>
    </row>
    <row r="5209" spans="22:22" x14ac:dyDescent="0.2">
      <c r="V5209" s="5"/>
    </row>
    <row r="5210" spans="22:22" x14ac:dyDescent="0.2">
      <c r="V5210" s="5"/>
    </row>
    <row r="5211" spans="22:22" x14ac:dyDescent="0.2">
      <c r="V5211" s="5"/>
    </row>
    <row r="5212" spans="22:22" x14ac:dyDescent="0.2">
      <c r="V5212" s="5"/>
    </row>
    <row r="5213" spans="22:22" x14ac:dyDescent="0.2">
      <c r="V5213" s="5"/>
    </row>
    <row r="5214" spans="22:22" x14ac:dyDescent="0.2">
      <c r="V5214" s="5"/>
    </row>
    <row r="5215" spans="22:22" x14ac:dyDescent="0.2">
      <c r="V5215" s="5"/>
    </row>
    <row r="5216" spans="22:22" x14ac:dyDescent="0.2">
      <c r="V5216" s="5"/>
    </row>
    <row r="5217" spans="22:22" x14ac:dyDescent="0.2">
      <c r="V5217" s="5"/>
    </row>
    <row r="5218" spans="22:22" x14ac:dyDescent="0.2">
      <c r="V5218" s="5"/>
    </row>
    <row r="5219" spans="22:22" x14ac:dyDescent="0.2">
      <c r="V5219" s="5"/>
    </row>
    <row r="5220" spans="22:22" x14ac:dyDescent="0.2">
      <c r="V5220" s="5"/>
    </row>
    <row r="5221" spans="22:22" x14ac:dyDescent="0.2">
      <c r="V5221" s="5"/>
    </row>
    <row r="5222" spans="22:22" x14ac:dyDescent="0.2">
      <c r="V5222" s="5"/>
    </row>
    <row r="5223" spans="22:22" x14ac:dyDescent="0.2">
      <c r="V5223" s="5"/>
    </row>
    <row r="5224" spans="22:22" x14ac:dyDescent="0.2">
      <c r="V5224" s="5"/>
    </row>
    <row r="5225" spans="22:22" x14ac:dyDescent="0.2">
      <c r="V5225" s="5"/>
    </row>
    <row r="5226" spans="22:22" x14ac:dyDescent="0.2">
      <c r="V5226" s="5"/>
    </row>
    <row r="5227" spans="22:22" x14ac:dyDescent="0.2">
      <c r="V5227" s="5"/>
    </row>
    <row r="5228" spans="22:22" x14ac:dyDescent="0.2">
      <c r="V5228" s="5"/>
    </row>
    <row r="5229" spans="22:22" x14ac:dyDescent="0.2">
      <c r="V5229" s="5"/>
    </row>
    <row r="5230" spans="22:22" x14ac:dyDescent="0.2">
      <c r="V5230" s="5"/>
    </row>
    <row r="5231" spans="22:22" x14ac:dyDescent="0.2">
      <c r="V5231" s="5"/>
    </row>
    <row r="5232" spans="22:22" x14ac:dyDescent="0.2">
      <c r="V5232" s="5"/>
    </row>
    <row r="5233" spans="22:22" x14ac:dyDescent="0.2">
      <c r="V5233" s="5"/>
    </row>
    <row r="5234" spans="22:22" x14ac:dyDescent="0.2">
      <c r="V5234" s="5"/>
    </row>
    <row r="5235" spans="22:22" x14ac:dyDescent="0.2">
      <c r="V5235" s="5"/>
    </row>
    <row r="5236" spans="22:22" x14ac:dyDescent="0.2">
      <c r="V5236" s="5"/>
    </row>
    <row r="5237" spans="22:22" x14ac:dyDescent="0.2">
      <c r="V5237" s="5"/>
    </row>
    <row r="5238" spans="22:22" x14ac:dyDescent="0.2">
      <c r="V5238" s="5"/>
    </row>
    <row r="5239" spans="22:22" x14ac:dyDescent="0.2">
      <c r="V5239" s="5"/>
    </row>
    <row r="5240" spans="22:22" x14ac:dyDescent="0.2">
      <c r="V5240" s="5"/>
    </row>
    <row r="5241" spans="22:22" x14ac:dyDescent="0.2">
      <c r="V5241" s="5"/>
    </row>
    <row r="5242" spans="22:22" x14ac:dyDescent="0.2">
      <c r="V5242" s="5"/>
    </row>
    <row r="5243" spans="22:22" x14ac:dyDescent="0.2">
      <c r="V5243" s="5"/>
    </row>
    <row r="5244" spans="22:22" x14ac:dyDescent="0.2">
      <c r="V5244" s="5"/>
    </row>
    <row r="5245" spans="22:22" x14ac:dyDescent="0.2">
      <c r="V5245" s="5"/>
    </row>
    <row r="5246" spans="22:22" x14ac:dyDescent="0.2">
      <c r="V5246" s="5"/>
    </row>
    <row r="5247" spans="22:22" x14ac:dyDescent="0.2">
      <c r="V5247" s="5"/>
    </row>
    <row r="5248" spans="22:22" x14ac:dyDescent="0.2">
      <c r="V5248" s="5"/>
    </row>
    <row r="5249" spans="22:22" x14ac:dyDescent="0.2">
      <c r="V5249" s="5"/>
    </row>
    <row r="5250" spans="22:22" x14ac:dyDescent="0.2">
      <c r="V5250" s="5"/>
    </row>
    <row r="5251" spans="22:22" x14ac:dyDescent="0.2">
      <c r="V5251" s="5"/>
    </row>
    <row r="5252" spans="22:22" x14ac:dyDescent="0.2">
      <c r="V5252" s="5"/>
    </row>
    <row r="5253" spans="22:22" x14ac:dyDescent="0.2">
      <c r="V5253" s="5"/>
    </row>
    <row r="5254" spans="22:22" x14ac:dyDescent="0.2">
      <c r="V5254" s="5"/>
    </row>
    <row r="5255" spans="22:22" x14ac:dyDescent="0.2">
      <c r="V5255" s="5"/>
    </row>
    <row r="5256" spans="22:22" x14ac:dyDescent="0.2">
      <c r="V5256" s="5"/>
    </row>
    <row r="5257" spans="22:22" x14ac:dyDescent="0.2">
      <c r="V5257" s="5"/>
    </row>
    <row r="5258" spans="22:22" x14ac:dyDescent="0.2">
      <c r="V5258" s="5"/>
    </row>
    <row r="5259" spans="22:22" x14ac:dyDescent="0.2">
      <c r="V5259" s="5"/>
    </row>
    <row r="5260" spans="22:22" x14ac:dyDescent="0.2">
      <c r="V5260" s="5"/>
    </row>
    <row r="5261" spans="22:22" x14ac:dyDescent="0.2">
      <c r="V5261" s="5"/>
    </row>
    <row r="5262" spans="22:22" x14ac:dyDescent="0.2">
      <c r="V5262" s="5"/>
    </row>
    <row r="5263" spans="22:22" x14ac:dyDescent="0.2">
      <c r="V5263" s="5"/>
    </row>
    <row r="5264" spans="22:22" x14ac:dyDescent="0.2">
      <c r="V5264" s="5"/>
    </row>
    <row r="5265" spans="22:22" x14ac:dyDescent="0.2">
      <c r="V5265" s="5"/>
    </row>
    <row r="5266" spans="22:22" x14ac:dyDescent="0.2">
      <c r="V5266" s="5"/>
    </row>
    <row r="5267" spans="22:22" x14ac:dyDescent="0.2">
      <c r="V5267" s="5"/>
    </row>
    <row r="5268" spans="22:22" x14ac:dyDescent="0.2">
      <c r="V5268" s="5"/>
    </row>
    <row r="5269" spans="22:22" x14ac:dyDescent="0.2">
      <c r="V5269" s="5"/>
    </row>
    <row r="5270" spans="22:22" x14ac:dyDescent="0.2">
      <c r="V5270" s="5"/>
    </row>
    <row r="5271" spans="22:22" x14ac:dyDescent="0.2">
      <c r="V5271" s="5"/>
    </row>
    <row r="5272" spans="22:22" x14ac:dyDescent="0.2">
      <c r="V5272" s="5"/>
    </row>
    <row r="5273" spans="22:22" x14ac:dyDescent="0.2">
      <c r="V5273" s="5"/>
    </row>
    <row r="5274" spans="22:22" x14ac:dyDescent="0.2">
      <c r="V5274" s="5"/>
    </row>
    <row r="5275" spans="22:22" x14ac:dyDescent="0.2">
      <c r="V5275" s="5"/>
    </row>
    <row r="5276" spans="22:22" x14ac:dyDescent="0.2">
      <c r="V5276" s="5"/>
    </row>
    <row r="5277" spans="22:22" x14ac:dyDescent="0.2">
      <c r="V5277" s="5"/>
    </row>
    <row r="5278" spans="22:22" x14ac:dyDescent="0.2">
      <c r="V5278" s="5"/>
    </row>
    <row r="5279" spans="22:22" x14ac:dyDescent="0.2">
      <c r="V5279" s="5"/>
    </row>
    <row r="5280" spans="22:22" x14ac:dyDescent="0.2">
      <c r="V5280" s="5"/>
    </row>
    <row r="5281" spans="22:22" x14ac:dyDescent="0.2">
      <c r="V5281" s="5"/>
    </row>
    <row r="5282" spans="22:22" x14ac:dyDescent="0.2">
      <c r="V5282" s="5"/>
    </row>
    <row r="5283" spans="22:22" x14ac:dyDescent="0.2">
      <c r="V5283" s="5"/>
    </row>
    <row r="5284" spans="22:22" x14ac:dyDescent="0.2">
      <c r="V5284" s="5"/>
    </row>
    <row r="5285" spans="22:22" x14ac:dyDescent="0.2">
      <c r="V5285" s="5"/>
    </row>
    <row r="5286" spans="22:22" x14ac:dyDescent="0.2">
      <c r="V5286" s="5"/>
    </row>
    <row r="5287" spans="22:22" x14ac:dyDescent="0.2">
      <c r="V5287" s="5"/>
    </row>
    <row r="5288" spans="22:22" x14ac:dyDescent="0.2">
      <c r="V5288" s="5"/>
    </row>
    <row r="5289" spans="22:22" x14ac:dyDescent="0.2">
      <c r="V5289" s="5"/>
    </row>
    <row r="5290" spans="22:22" x14ac:dyDescent="0.2">
      <c r="V5290" s="5"/>
    </row>
    <row r="5291" spans="22:22" x14ac:dyDescent="0.2">
      <c r="V5291" s="5"/>
    </row>
    <row r="5292" spans="22:22" x14ac:dyDescent="0.2">
      <c r="V5292" s="5"/>
    </row>
    <row r="5293" spans="22:22" x14ac:dyDescent="0.2">
      <c r="V5293" s="5"/>
    </row>
    <row r="5294" spans="22:22" x14ac:dyDescent="0.2">
      <c r="V5294" s="5"/>
    </row>
    <row r="5295" spans="22:22" x14ac:dyDescent="0.2">
      <c r="V5295" s="5"/>
    </row>
    <row r="5296" spans="22:22" x14ac:dyDescent="0.2">
      <c r="V5296" s="5"/>
    </row>
    <row r="5297" spans="22:22" x14ac:dyDescent="0.2">
      <c r="V5297" s="5"/>
    </row>
    <row r="5298" spans="22:22" x14ac:dyDescent="0.2">
      <c r="V5298" s="5"/>
    </row>
    <row r="5299" spans="22:22" x14ac:dyDescent="0.2">
      <c r="V5299" s="5"/>
    </row>
    <row r="5300" spans="22:22" x14ac:dyDescent="0.2">
      <c r="V5300" s="5"/>
    </row>
    <row r="5301" spans="22:22" x14ac:dyDescent="0.2">
      <c r="V5301" s="5"/>
    </row>
    <row r="5302" spans="22:22" x14ac:dyDescent="0.2">
      <c r="V5302" s="5"/>
    </row>
    <row r="5303" spans="22:22" x14ac:dyDescent="0.2">
      <c r="V5303" s="5"/>
    </row>
    <row r="5304" spans="22:22" x14ac:dyDescent="0.2">
      <c r="V5304" s="5"/>
    </row>
    <row r="5305" spans="22:22" x14ac:dyDescent="0.2">
      <c r="V5305" s="5"/>
    </row>
    <row r="5306" spans="22:22" x14ac:dyDescent="0.2">
      <c r="V5306" s="5"/>
    </row>
    <row r="5307" spans="22:22" x14ac:dyDescent="0.2">
      <c r="V5307" s="5"/>
    </row>
    <row r="5308" spans="22:22" x14ac:dyDescent="0.2">
      <c r="V5308" s="5"/>
    </row>
    <row r="5309" spans="22:22" x14ac:dyDescent="0.2">
      <c r="V5309" s="5"/>
    </row>
    <row r="5310" spans="22:22" x14ac:dyDescent="0.2">
      <c r="V5310" s="5"/>
    </row>
    <row r="5311" spans="22:22" x14ac:dyDescent="0.2">
      <c r="V5311" s="5"/>
    </row>
    <row r="5312" spans="22:22" x14ac:dyDescent="0.2">
      <c r="V5312" s="5"/>
    </row>
    <row r="5313" spans="22:22" x14ac:dyDescent="0.2">
      <c r="V5313" s="5"/>
    </row>
    <row r="5314" spans="22:22" x14ac:dyDescent="0.2">
      <c r="V5314" s="5"/>
    </row>
    <row r="5315" spans="22:22" x14ac:dyDescent="0.2">
      <c r="V5315" s="5"/>
    </row>
    <row r="5316" spans="22:22" x14ac:dyDescent="0.2">
      <c r="V5316" s="5"/>
    </row>
    <row r="5317" spans="22:22" x14ac:dyDescent="0.2">
      <c r="V5317" s="5"/>
    </row>
    <row r="5318" spans="22:22" x14ac:dyDescent="0.2">
      <c r="V5318" s="5"/>
    </row>
    <row r="5319" spans="22:22" x14ac:dyDescent="0.2">
      <c r="V5319" s="5"/>
    </row>
    <row r="5320" spans="22:22" x14ac:dyDescent="0.2">
      <c r="V5320" s="5"/>
    </row>
    <row r="5321" spans="22:22" x14ac:dyDescent="0.2">
      <c r="V5321" s="5"/>
    </row>
    <row r="5322" spans="22:22" x14ac:dyDescent="0.2">
      <c r="V5322" s="5"/>
    </row>
    <row r="5323" spans="22:22" x14ac:dyDescent="0.2">
      <c r="V5323" s="5"/>
    </row>
    <row r="5324" spans="22:22" x14ac:dyDescent="0.2">
      <c r="V5324" s="5"/>
    </row>
    <row r="5325" spans="22:22" x14ac:dyDescent="0.2">
      <c r="V5325" s="5"/>
    </row>
    <row r="5326" spans="22:22" x14ac:dyDescent="0.2">
      <c r="V5326" s="5"/>
    </row>
    <row r="5327" spans="22:22" x14ac:dyDescent="0.2">
      <c r="V5327" s="5"/>
    </row>
    <row r="5328" spans="22:22" x14ac:dyDescent="0.2">
      <c r="V5328" s="5"/>
    </row>
    <row r="5329" spans="22:22" x14ac:dyDescent="0.2">
      <c r="V5329" s="5"/>
    </row>
    <row r="5330" spans="22:22" x14ac:dyDescent="0.2">
      <c r="V5330" s="5"/>
    </row>
    <row r="5331" spans="22:22" x14ac:dyDescent="0.2">
      <c r="V5331" s="5"/>
    </row>
    <row r="5332" spans="22:22" x14ac:dyDescent="0.2">
      <c r="V5332" s="5"/>
    </row>
    <row r="5333" spans="22:22" x14ac:dyDescent="0.2">
      <c r="V5333" s="5"/>
    </row>
    <row r="5334" spans="22:22" x14ac:dyDescent="0.2">
      <c r="V5334" s="5"/>
    </row>
    <row r="5335" spans="22:22" x14ac:dyDescent="0.2">
      <c r="V5335" s="5"/>
    </row>
    <row r="5336" spans="22:22" x14ac:dyDescent="0.2">
      <c r="V5336" s="5"/>
    </row>
    <row r="5337" spans="22:22" x14ac:dyDescent="0.2">
      <c r="V5337" s="5"/>
    </row>
    <row r="5338" spans="22:22" x14ac:dyDescent="0.2">
      <c r="V5338" s="5"/>
    </row>
    <row r="5339" spans="22:22" x14ac:dyDescent="0.2">
      <c r="V5339" s="5"/>
    </row>
    <row r="5340" spans="22:22" x14ac:dyDescent="0.2">
      <c r="V5340" s="5"/>
    </row>
    <row r="5341" spans="22:22" x14ac:dyDescent="0.2">
      <c r="V5341" s="5"/>
    </row>
    <row r="5342" spans="22:22" x14ac:dyDescent="0.2">
      <c r="V5342" s="5"/>
    </row>
    <row r="5343" spans="22:22" x14ac:dyDescent="0.2">
      <c r="V5343" s="5"/>
    </row>
    <row r="5344" spans="22:22" x14ac:dyDescent="0.2">
      <c r="V5344" s="5"/>
    </row>
    <row r="5345" spans="22:22" x14ac:dyDescent="0.2">
      <c r="V5345" s="5"/>
    </row>
    <row r="5346" spans="22:22" x14ac:dyDescent="0.2">
      <c r="V5346" s="5"/>
    </row>
    <row r="5347" spans="22:22" x14ac:dyDescent="0.2">
      <c r="V5347" s="5"/>
    </row>
    <row r="5348" spans="22:22" x14ac:dyDescent="0.2">
      <c r="V5348" s="5"/>
    </row>
    <row r="5349" spans="22:22" x14ac:dyDescent="0.2">
      <c r="V5349" s="5"/>
    </row>
    <row r="5350" spans="22:22" x14ac:dyDescent="0.2">
      <c r="V5350" s="5"/>
    </row>
    <row r="5351" spans="22:22" x14ac:dyDescent="0.2">
      <c r="V5351" s="5"/>
    </row>
    <row r="5352" spans="22:22" x14ac:dyDescent="0.2">
      <c r="V5352" s="5"/>
    </row>
    <row r="5353" spans="22:22" x14ac:dyDescent="0.2">
      <c r="V5353" s="5"/>
    </row>
    <row r="5354" spans="22:22" x14ac:dyDescent="0.2">
      <c r="V5354" s="5"/>
    </row>
    <row r="5355" spans="22:22" x14ac:dyDescent="0.2">
      <c r="V5355" s="5"/>
    </row>
    <row r="5356" spans="22:22" x14ac:dyDescent="0.2">
      <c r="V5356" s="5"/>
    </row>
    <row r="5357" spans="22:22" x14ac:dyDescent="0.2">
      <c r="V5357" s="5"/>
    </row>
    <row r="5358" spans="22:22" x14ac:dyDescent="0.2">
      <c r="V5358" s="5"/>
    </row>
    <row r="5359" spans="22:22" x14ac:dyDescent="0.2">
      <c r="V5359" s="5"/>
    </row>
    <row r="5360" spans="22:22" x14ac:dyDescent="0.2">
      <c r="V5360" s="5"/>
    </row>
    <row r="5361" spans="22:22" x14ac:dyDescent="0.2">
      <c r="V5361" s="5"/>
    </row>
    <row r="5362" spans="22:22" x14ac:dyDescent="0.2">
      <c r="V5362" s="5"/>
    </row>
    <row r="5363" spans="22:22" x14ac:dyDescent="0.2">
      <c r="V5363" s="5"/>
    </row>
    <row r="5364" spans="22:22" x14ac:dyDescent="0.2">
      <c r="V5364" s="5"/>
    </row>
    <row r="5365" spans="22:22" x14ac:dyDescent="0.2">
      <c r="V5365" s="5"/>
    </row>
    <row r="5366" spans="22:22" x14ac:dyDescent="0.2">
      <c r="V5366" s="5"/>
    </row>
    <row r="5367" spans="22:22" x14ac:dyDescent="0.2">
      <c r="V5367" s="5"/>
    </row>
    <row r="5368" spans="22:22" x14ac:dyDescent="0.2">
      <c r="V5368" s="5"/>
    </row>
    <row r="5369" spans="22:22" x14ac:dyDescent="0.2">
      <c r="V5369" s="5"/>
    </row>
    <row r="5370" spans="22:22" x14ac:dyDescent="0.2">
      <c r="V5370" s="5"/>
    </row>
    <row r="5371" spans="22:22" x14ac:dyDescent="0.2">
      <c r="V5371" s="5"/>
    </row>
    <row r="5372" spans="22:22" x14ac:dyDescent="0.2">
      <c r="V5372" s="5"/>
    </row>
    <row r="5373" spans="22:22" x14ac:dyDescent="0.2">
      <c r="V5373" s="5"/>
    </row>
    <row r="5374" spans="22:22" x14ac:dyDescent="0.2">
      <c r="V5374" s="5"/>
    </row>
    <row r="5375" spans="22:22" x14ac:dyDescent="0.2">
      <c r="V5375" s="5"/>
    </row>
    <row r="5376" spans="22:22" x14ac:dyDescent="0.2">
      <c r="V5376" s="5"/>
    </row>
    <row r="5377" spans="22:22" x14ac:dyDescent="0.2">
      <c r="V5377" s="5"/>
    </row>
    <row r="5378" spans="22:22" x14ac:dyDescent="0.2">
      <c r="V5378" s="5"/>
    </row>
    <row r="5379" spans="22:22" x14ac:dyDescent="0.2">
      <c r="V5379" s="5"/>
    </row>
    <row r="5380" spans="22:22" x14ac:dyDescent="0.2">
      <c r="V5380" s="5"/>
    </row>
    <row r="5381" spans="22:22" x14ac:dyDescent="0.2">
      <c r="V5381" s="5"/>
    </row>
    <row r="5382" spans="22:22" x14ac:dyDescent="0.2">
      <c r="V5382" s="5"/>
    </row>
    <row r="5383" spans="22:22" x14ac:dyDescent="0.2">
      <c r="V5383" s="5"/>
    </row>
    <row r="5384" spans="22:22" x14ac:dyDescent="0.2">
      <c r="V5384" s="5"/>
    </row>
    <row r="5385" spans="22:22" x14ac:dyDescent="0.2">
      <c r="V5385" s="5"/>
    </row>
    <row r="5386" spans="22:22" x14ac:dyDescent="0.2">
      <c r="V5386" s="5"/>
    </row>
    <row r="5387" spans="22:22" x14ac:dyDescent="0.2">
      <c r="V5387" s="5"/>
    </row>
    <row r="5388" spans="22:22" x14ac:dyDescent="0.2">
      <c r="V5388" s="5"/>
    </row>
    <row r="5389" spans="22:22" x14ac:dyDescent="0.2">
      <c r="V5389" s="5"/>
    </row>
    <row r="5390" spans="22:22" x14ac:dyDescent="0.2">
      <c r="V5390" s="5"/>
    </row>
    <row r="5391" spans="22:22" x14ac:dyDescent="0.2">
      <c r="V5391" s="5"/>
    </row>
    <row r="5392" spans="22:22" x14ac:dyDescent="0.2">
      <c r="V5392" s="5"/>
    </row>
    <row r="5393" spans="22:22" x14ac:dyDescent="0.2">
      <c r="V5393" s="5"/>
    </row>
    <row r="5394" spans="22:22" x14ac:dyDescent="0.2">
      <c r="V5394" s="5"/>
    </row>
    <row r="5395" spans="22:22" x14ac:dyDescent="0.2">
      <c r="V5395" s="5"/>
    </row>
    <row r="5396" spans="22:22" x14ac:dyDescent="0.2">
      <c r="V5396" s="5"/>
    </row>
    <row r="5397" spans="22:22" x14ac:dyDescent="0.2">
      <c r="V5397" s="5"/>
    </row>
    <row r="5398" spans="22:22" x14ac:dyDescent="0.2">
      <c r="V5398" s="5"/>
    </row>
    <row r="5399" spans="22:22" x14ac:dyDescent="0.2">
      <c r="V5399" s="5"/>
    </row>
    <row r="5400" spans="22:22" x14ac:dyDescent="0.2">
      <c r="V5400" s="5"/>
    </row>
    <row r="5401" spans="22:22" x14ac:dyDescent="0.2">
      <c r="V5401" s="5"/>
    </row>
    <row r="5402" spans="22:22" x14ac:dyDescent="0.2">
      <c r="V5402" s="5"/>
    </row>
    <row r="5403" spans="22:22" x14ac:dyDescent="0.2">
      <c r="V5403" s="5"/>
    </row>
    <row r="5404" spans="22:22" x14ac:dyDescent="0.2">
      <c r="V5404" s="5"/>
    </row>
    <row r="5405" spans="22:22" x14ac:dyDescent="0.2">
      <c r="V5405" s="5"/>
    </row>
    <row r="5406" spans="22:22" x14ac:dyDescent="0.2">
      <c r="V5406" s="5"/>
    </row>
    <row r="5407" spans="22:22" x14ac:dyDescent="0.2">
      <c r="V5407" s="5"/>
    </row>
    <row r="5408" spans="22:22" x14ac:dyDescent="0.2">
      <c r="V5408" s="5"/>
    </row>
    <row r="5409" spans="22:22" x14ac:dyDescent="0.2">
      <c r="V5409" s="5"/>
    </row>
    <row r="5410" spans="22:22" x14ac:dyDescent="0.2">
      <c r="V5410" s="5"/>
    </row>
    <row r="5411" spans="22:22" x14ac:dyDescent="0.2">
      <c r="V5411" s="5"/>
    </row>
    <row r="5412" spans="22:22" x14ac:dyDescent="0.2">
      <c r="V5412" s="5"/>
    </row>
    <row r="5413" spans="22:22" x14ac:dyDescent="0.2">
      <c r="V5413" s="5"/>
    </row>
    <row r="5414" spans="22:22" x14ac:dyDescent="0.2">
      <c r="V5414" s="5"/>
    </row>
    <row r="5415" spans="22:22" x14ac:dyDescent="0.2">
      <c r="V5415" s="5"/>
    </row>
    <row r="5416" spans="22:22" x14ac:dyDescent="0.2">
      <c r="V5416" s="5"/>
    </row>
    <row r="5417" spans="22:22" x14ac:dyDescent="0.2">
      <c r="V5417" s="5"/>
    </row>
    <row r="5418" spans="22:22" x14ac:dyDescent="0.2">
      <c r="V5418" s="5"/>
    </row>
    <row r="5419" spans="22:22" x14ac:dyDescent="0.2">
      <c r="V5419" s="5"/>
    </row>
    <row r="5420" spans="22:22" x14ac:dyDescent="0.2">
      <c r="V5420" s="5"/>
    </row>
    <row r="5421" spans="22:22" x14ac:dyDescent="0.2">
      <c r="V5421" s="5"/>
    </row>
    <row r="5422" spans="22:22" x14ac:dyDescent="0.2">
      <c r="V5422" s="5"/>
    </row>
    <row r="5423" spans="22:22" x14ac:dyDescent="0.2">
      <c r="V5423" s="5"/>
    </row>
    <row r="5424" spans="22:22" x14ac:dyDescent="0.2">
      <c r="V5424" s="5"/>
    </row>
    <row r="5425" spans="22:22" x14ac:dyDescent="0.2">
      <c r="V5425" s="5"/>
    </row>
    <row r="5426" spans="22:22" x14ac:dyDescent="0.2">
      <c r="V5426" s="5"/>
    </row>
    <row r="5427" spans="22:22" x14ac:dyDescent="0.2">
      <c r="V5427" s="5"/>
    </row>
    <row r="5428" spans="22:22" x14ac:dyDescent="0.2">
      <c r="V5428" s="5"/>
    </row>
    <row r="5429" spans="22:22" x14ac:dyDescent="0.2">
      <c r="V5429" s="5"/>
    </row>
    <row r="5430" spans="22:22" x14ac:dyDescent="0.2">
      <c r="V5430" s="5"/>
    </row>
    <row r="5431" spans="22:22" x14ac:dyDescent="0.2">
      <c r="V5431" s="5"/>
    </row>
    <row r="5432" spans="22:22" x14ac:dyDescent="0.2">
      <c r="V5432" s="5"/>
    </row>
    <row r="5433" spans="22:22" x14ac:dyDescent="0.2">
      <c r="V5433" s="5"/>
    </row>
    <row r="5434" spans="22:22" x14ac:dyDescent="0.2">
      <c r="V5434" s="5"/>
    </row>
    <row r="5435" spans="22:22" x14ac:dyDescent="0.2">
      <c r="V5435" s="5"/>
    </row>
    <row r="5436" spans="22:22" x14ac:dyDescent="0.2">
      <c r="V5436" s="5"/>
    </row>
    <row r="5437" spans="22:22" x14ac:dyDescent="0.2">
      <c r="V5437" s="5"/>
    </row>
    <row r="5438" spans="22:22" x14ac:dyDescent="0.2">
      <c r="V5438" s="5"/>
    </row>
    <row r="5439" spans="22:22" x14ac:dyDescent="0.2">
      <c r="V5439" s="5"/>
    </row>
    <row r="5440" spans="22:22" x14ac:dyDescent="0.2">
      <c r="V5440" s="5"/>
    </row>
    <row r="5441" spans="22:22" x14ac:dyDescent="0.2">
      <c r="V5441" s="5"/>
    </row>
    <row r="5442" spans="22:22" x14ac:dyDescent="0.2">
      <c r="V5442" s="5"/>
    </row>
    <row r="5443" spans="22:22" x14ac:dyDescent="0.2">
      <c r="V5443" s="5"/>
    </row>
    <row r="5444" spans="22:22" x14ac:dyDescent="0.2">
      <c r="V5444" s="5"/>
    </row>
    <row r="5445" spans="22:22" x14ac:dyDescent="0.2">
      <c r="V5445" s="5"/>
    </row>
    <row r="5446" spans="22:22" x14ac:dyDescent="0.2">
      <c r="V5446" s="5"/>
    </row>
    <row r="5447" spans="22:22" x14ac:dyDescent="0.2">
      <c r="V5447" s="5"/>
    </row>
    <row r="5448" spans="22:22" x14ac:dyDescent="0.2">
      <c r="V5448" s="5"/>
    </row>
    <row r="5449" spans="22:22" x14ac:dyDescent="0.2">
      <c r="V5449" s="5"/>
    </row>
    <row r="5450" spans="22:22" x14ac:dyDescent="0.2">
      <c r="V5450" s="5"/>
    </row>
    <row r="5451" spans="22:22" x14ac:dyDescent="0.2">
      <c r="V5451" s="5"/>
    </row>
    <row r="5452" spans="22:22" x14ac:dyDescent="0.2">
      <c r="V5452" s="5"/>
    </row>
    <row r="5453" spans="22:22" x14ac:dyDescent="0.2">
      <c r="V5453" s="5"/>
    </row>
    <row r="5454" spans="22:22" x14ac:dyDescent="0.2">
      <c r="V5454" s="5"/>
    </row>
    <row r="5455" spans="22:22" x14ac:dyDescent="0.2">
      <c r="V5455" s="5"/>
    </row>
    <row r="5456" spans="22:22" x14ac:dyDescent="0.2">
      <c r="V5456" s="5"/>
    </row>
    <row r="5457" spans="22:22" x14ac:dyDescent="0.2">
      <c r="V5457" s="5"/>
    </row>
    <row r="5458" spans="22:22" x14ac:dyDescent="0.2">
      <c r="V5458" s="5"/>
    </row>
    <row r="5459" spans="22:22" x14ac:dyDescent="0.2">
      <c r="V5459" s="5"/>
    </row>
    <row r="5460" spans="22:22" x14ac:dyDescent="0.2">
      <c r="V5460" s="5"/>
    </row>
    <row r="5461" spans="22:22" x14ac:dyDescent="0.2">
      <c r="V5461" s="5"/>
    </row>
    <row r="5462" spans="22:22" x14ac:dyDescent="0.2">
      <c r="V5462" s="5"/>
    </row>
    <row r="5463" spans="22:22" x14ac:dyDescent="0.2">
      <c r="V5463" s="5"/>
    </row>
    <row r="5464" spans="22:22" x14ac:dyDescent="0.2">
      <c r="V5464" s="5"/>
    </row>
    <row r="5465" spans="22:22" x14ac:dyDescent="0.2">
      <c r="V5465" s="5"/>
    </row>
    <row r="5466" spans="22:22" x14ac:dyDescent="0.2">
      <c r="V5466" s="5"/>
    </row>
    <row r="5467" spans="22:22" x14ac:dyDescent="0.2">
      <c r="V5467" s="5"/>
    </row>
    <row r="5468" spans="22:22" x14ac:dyDescent="0.2">
      <c r="V5468" s="5"/>
    </row>
    <row r="5469" spans="22:22" x14ac:dyDescent="0.2">
      <c r="V5469" s="5"/>
    </row>
    <row r="5470" spans="22:22" x14ac:dyDescent="0.2">
      <c r="V5470" s="5"/>
    </row>
    <row r="5471" spans="22:22" x14ac:dyDescent="0.2">
      <c r="V5471" s="5"/>
    </row>
    <row r="5472" spans="22:22" x14ac:dyDescent="0.2">
      <c r="V5472" s="5"/>
    </row>
    <row r="5473" spans="22:22" x14ac:dyDescent="0.2">
      <c r="V5473" s="5"/>
    </row>
    <row r="5474" spans="22:22" x14ac:dyDescent="0.2">
      <c r="V5474" s="5"/>
    </row>
    <row r="5475" spans="22:22" x14ac:dyDescent="0.2">
      <c r="V5475" s="5"/>
    </row>
    <row r="5476" spans="22:22" x14ac:dyDescent="0.2">
      <c r="V5476" s="5"/>
    </row>
    <row r="5477" spans="22:22" x14ac:dyDescent="0.2">
      <c r="V5477" s="5"/>
    </row>
    <row r="5478" spans="22:22" x14ac:dyDescent="0.2">
      <c r="V5478" s="5"/>
    </row>
    <row r="5479" spans="22:22" x14ac:dyDescent="0.2">
      <c r="V5479" s="5"/>
    </row>
    <row r="5480" spans="22:22" x14ac:dyDescent="0.2">
      <c r="V5480" s="5"/>
    </row>
    <row r="5481" spans="22:22" x14ac:dyDescent="0.2">
      <c r="V5481" s="5"/>
    </row>
    <row r="5482" spans="22:22" x14ac:dyDescent="0.2">
      <c r="V5482" s="5"/>
    </row>
    <row r="5483" spans="22:22" x14ac:dyDescent="0.2">
      <c r="V5483" s="5"/>
    </row>
    <row r="5484" spans="22:22" x14ac:dyDescent="0.2">
      <c r="V5484" s="5"/>
    </row>
    <row r="5485" spans="22:22" x14ac:dyDescent="0.2">
      <c r="V5485" s="5"/>
    </row>
    <row r="5486" spans="22:22" x14ac:dyDescent="0.2">
      <c r="V5486" s="5"/>
    </row>
    <row r="5487" spans="22:22" x14ac:dyDescent="0.2">
      <c r="V5487" s="5"/>
    </row>
    <row r="5488" spans="22:22" x14ac:dyDescent="0.2">
      <c r="V5488" s="5"/>
    </row>
    <row r="5489" spans="22:22" x14ac:dyDescent="0.2">
      <c r="V5489" s="5"/>
    </row>
    <row r="5490" spans="22:22" x14ac:dyDescent="0.2">
      <c r="V5490" s="5"/>
    </row>
    <row r="5491" spans="22:22" x14ac:dyDescent="0.2">
      <c r="V5491" s="5"/>
    </row>
    <row r="5492" spans="22:22" x14ac:dyDescent="0.2">
      <c r="V5492" s="5"/>
    </row>
    <row r="5493" spans="22:22" x14ac:dyDescent="0.2">
      <c r="V5493" s="5"/>
    </row>
    <row r="5494" spans="22:22" x14ac:dyDescent="0.2">
      <c r="V5494" s="5"/>
    </row>
    <row r="5495" spans="22:22" x14ac:dyDescent="0.2">
      <c r="V5495" s="5"/>
    </row>
    <row r="5496" spans="22:22" x14ac:dyDescent="0.2">
      <c r="V5496" s="5"/>
    </row>
    <row r="5497" spans="22:22" x14ac:dyDescent="0.2">
      <c r="V5497" s="5"/>
    </row>
    <row r="5498" spans="22:22" x14ac:dyDescent="0.2">
      <c r="V5498" s="5"/>
    </row>
    <row r="5499" spans="22:22" x14ac:dyDescent="0.2">
      <c r="V5499" s="5"/>
    </row>
    <row r="5500" spans="22:22" x14ac:dyDescent="0.2">
      <c r="V5500" s="5"/>
    </row>
    <row r="5501" spans="22:22" x14ac:dyDescent="0.2">
      <c r="V5501" s="5"/>
    </row>
    <row r="5502" spans="22:22" x14ac:dyDescent="0.2">
      <c r="V5502" s="5"/>
    </row>
    <row r="5503" spans="22:22" x14ac:dyDescent="0.2">
      <c r="V5503" s="5"/>
    </row>
    <row r="5504" spans="22:22" x14ac:dyDescent="0.2">
      <c r="V5504" s="5"/>
    </row>
    <row r="5505" spans="22:22" x14ac:dyDescent="0.2">
      <c r="V5505" s="5"/>
    </row>
    <row r="5506" spans="22:22" x14ac:dyDescent="0.2">
      <c r="V5506" s="5"/>
    </row>
    <row r="5507" spans="22:22" x14ac:dyDescent="0.2">
      <c r="V5507" s="5"/>
    </row>
    <row r="5508" spans="22:22" x14ac:dyDescent="0.2">
      <c r="V5508" s="5"/>
    </row>
    <row r="5509" spans="22:22" x14ac:dyDescent="0.2">
      <c r="V5509" s="5"/>
    </row>
    <row r="5510" spans="22:22" x14ac:dyDescent="0.2">
      <c r="V5510" s="5"/>
    </row>
    <row r="5511" spans="22:22" x14ac:dyDescent="0.2">
      <c r="V5511" s="5"/>
    </row>
    <row r="5512" spans="22:22" x14ac:dyDescent="0.2">
      <c r="V5512" s="5"/>
    </row>
    <row r="5513" spans="22:22" x14ac:dyDescent="0.2">
      <c r="V5513" s="5"/>
    </row>
    <row r="5514" spans="22:22" x14ac:dyDescent="0.2">
      <c r="V5514" s="5"/>
    </row>
    <row r="5515" spans="22:22" x14ac:dyDescent="0.2">
      <c r="V5515" s="5"/>
    </row>
    <row r="5516" spans="22:22" x14ac:dyDescent="0.2">
      <c r="V5516" s="5"/>
    </row>
    <row r="5517" spans="22:22" x14ac:dyDescent="0.2">
      <c r="V5517" s="5"/>
    </row>
    <row r="5518" spans="22:22" x14ac:dyDescent="0.2">
      <c r="V5518" s="5"/>
    </row>
    <row r="5519" spans="22:22" x14ac:dyDescent="0.2">
      <c r="V5519" s="5"/>
    </row>
    <row r="5520" spans="22:22" x14ac:dyDescent="0.2">
      <c r="V5520" s="5"/>
    </row>
    <row r="5521" spans="22:22" x14ac:dyDescent="0.2">
      <c r="V5521" s="5"/>
    </row>
    <row r="5522" spans="22:22" x14ac:dyDescent="0.2">
      <c r="V5522" s="5"/>
    </row>
    <row r="5523" spans="22:22" x14ac:dyDescent="0.2">
      <c r="V5523" s="5"/>
    </row>
    <row r="5524" spans="22:22" x14ac:dyDescent="0.2">
      <c r="V5524" s="5"/>
    </row>
    <row r="5525" spans="22:22" x14ac:dyDescent="0.2">
      <c r="V5525" s="5"/>
    </row>
    <row r="5526" spans="22:22" x14ac:dyDescent="0.2">
      <c r="V5526" s="5"/>
    </row>
    <row r="5527" spans="22:22" x14ac:dyDescent="0.2">
      <c r="V5527" s="5"/>
    </row>
    <row r="5528" spans="22:22" x14ac:dyDescent="0.2">
      <c r="V5528" s="5"/>
    </row>
    <row r="5529" spans="22:22" x14ac:dyDescent="0.2">
      <c r="V5529" s="5"/>
    </row>
    <row r="5530" spans="22:22" x14ac:dyDescent="0.2">
      <c r="V5530" s="5"/>
    </row>
    <row r="5531" spans="22:22" x14ac:dyDescent="0.2">
      <c r="V5531" s="5"/>
    </row>
    <row r="5532" spans="22:22" x14ac:dyDescent="0.2">
      <c r="V5532" s="5"/>
    </row>
    <row r="5533" spans="22:22" x14ac:dyDescent="0.2">
      <c r="V5533" s="5"/>
    </row>
    <row r="5534" spans="22:22" x14ac:dyDescent="0.2">
      <c r="V5534" s="5"/>
    </row>
    <row r="5535" spans="22:22" x14ac:dyDescent="0.2">
      <c r="V5535" s="5"/>
    </row>
    <row r="5536" spans="22:22" x14ac:dyDescent="0.2">
      <c r="V5536" s="5"/>
    </row>
    <row r="5537" spans="22:22" x14ac:dyDescent="0.2">
      <c r="V5537" s="5"/>
    </row>
    <row r="5538" spans="22:22" x14ac:dyDescent="0.2">
      <c r="V5538" s="5"/>
    </row>
    <row r="5539" spans="22:22" x14ac:dyDescent="0.2">
      <c r="V5539" s="5"/>
    </row>
    <row r="5540" spans="22:22" x14ac:dyDescent="0.2">
      <c r="V5540" s="5"/>
    </row>
    <row r="5541" spans="22:22" x14ac:dyDescent="0.2">
      <c r="V5541" s="5"/>
    </row>
    <row r="5542" spans="22:22" x14ac:dyDescent="0.2">
      <c r="V5542" s="5"/>
    </row>
    <row r="5543" spans="22:22" x14ac:dyDescent="0.2">
      <c r="V5543" s="5"/>
    </row>
    <row r="5544" spans="22:22" x14ac:dyDescent="0.2">
      <c r="V5544" s="5"/>
    </row>
    <row r="5545" spans="22:22" x14ac:dyDescent="0.2">
      <c r="V5545" s="5"/>
    </row>
    <row r="5546" spans="22:22" x14ac:dyDescent="0.2">
      <c r="V5546" s="5"/>
    </row>
    <row r="5547" spans="22:22" x14ac:dyDescent="0.2">
      <c r="V5547" s="5"/>
    </row>
    <row r="5548" spans="22:22" x14ac:dyDescent="0.2">
      <c r="V5548" s="5"/>
    </row>
    <row r="5549" spans="22:22" x14ac:dyDescent="0.2">
      <c r="V5549" s="5"/>
    </row>
    <row r="5550" spans="22:22" x14ac:dyDescent="0.2">
      <c r="V5550" s="5"/>
    </row>
    <row r="5551" spans="22:22" x14ac:dyDescent="0.2">
      <c r="V5551" s="5"/>
    </row>
    <row r="5552" spans="22:22" x14ac:dyDescent="0.2">
      <c r="V5552" s="5"/>
    </row>
    <row r="5553" spans="22:22" x14ac:dyDescent="0.2">
      <c r="V5553" s="5"/>
    </row>
    <row r="5554" spans="22:22" x14ac:dyDescent="0.2">
      <c r="V5554" s="5"/>
    </row>
    <row r="5555" spans="22:22" x14ac:dyDescent="0.2">
      <c r="V5555" s="5"/>
    </row>
    <row r="5556" spans="22:22" x14ac:dyDescent="0.2">
      <c r="V5556" s="5"/>
    </row>
    <row r="5557" spans="22:22" x14ac:dyDescent="0.2">
      <c r="V5557" s="5"/>
    </row>
    <row r="5558" spans="22:22" x14ac:dyDescent="0.2">
      <c r="V5558" s="5"/>
    </row>
    <row r="5559" spans="22:22" x14ac:dyDescent="0.2">
      <c r="V5559" s="5"/>
    </row>
    <row r="5560" spans="22:22" x14ac:dyDescent="0.2">
      <c r="V5560" s="5"/>
    </row>
    <row r="5561" spans="22:22" x14ac:dyDescent="0.2">
      <c r="V5561" s="5"/>
    </row>
    <row r="5562" spans="22:22" x14ac:dyDescent="0.2">
      <c r="V5562" s="5"/>
    </row>
    <row r="5563" spans="22:22" x14ac:dyDescent="0.2">
      <c r="V5563" s="5"/>
    </row>
    <row r="5564" spans="22:22" x14ac:dyDescent="0.2">
      <c r="V5564" s="5"/>
    </row>
    <row r="5565" spans="22:22" x14ac:dyDescent="0.2">
      <c r="V5565" s="5"/>
    </row>
    <row r="5566" spans="22:22" x14ac:dyDescent="0.2">
      <c r="V5566" s="5"/>
    </row>
    <row r="5567" spans="22:22" x14ac:dyDescent="0.2">
      <c r="V5567" s="5"/>
    </row>
    <row r="5568" spans="22:22" x14ac:dyDescent="0.2">
      <c r="V5568" s="5"/>
    </row>
    <row r="5569" spans="22:22" x14ac:dyDescent="0.2">
      <c r="V5569" s="5"/>
    </row>
    <row r="5570" spans="22:22" x14ac:dyDescent="0.2">
      <c r="V5570" s="5"/>
    </row>
    <row r="5571" spans="22:22" x14ac:dyDescent="0.2">
      <c r="V5571" s="5"/>
    </row>
    <row r="5572" spans="22:22" x14ac:dyDescent="0.2">
      <c r="V5572" s="5"/>
    </row>
    <row r="5573" spans="22:22" x14ac:dyDescent="0.2">
      <c r="V5573" s="5"/>
    </row>
    <row r="5574" spans="22:22" x14ac:dyDescent="0.2">
      <c r="V5574" s="5"/>
    </row>
    <row r="5575" spans="22:22" x14ac:dyDescent="0.2">
      <c r="V5575" s="5"/>
    </row>
    <row r="5576" spans="22:22" x14ac:dyDescent="0.2">
      <c r="V5576" s="5"/>
    </row>
    <row r="5577" spans="22:22" x14ac:dyDescent="0.2">
      <c r="V5577" s="5"/>
    </row>
    <row r="5578" spans="22:22" x14ac:dyDescent="0.2">
      <c r="V5578" s="5"/>
    </row>
    <row r="5579" spans="22:22" x14ac:dyDescent="0.2">
      <c r="V5579" s="5"/>
    </row>
    <row r="5580" spans="22:22" x14ac:dyDescent="0.2">
      <c r="V5580" s="5"/>
    </row>
    <row r="5581" spans="22:22" x14ac:dyDescent="0.2">
      <c r="V5581" s="5"/>
    </row>
    <row r="5582" spans="22:22" x14ac:dyDescent="0.2">
      <c r="V5582" s="5"/>
    </row>
    <row r="5583" spans="22:22" x14ac:dyDescent="0.2">
      <c r="V5583" s="5"/>
    </row>
    <row r="5584" spans="22:22" x14ac:dyDescent="0.2">
      <c r="V5584" s="5"/>
    </row>
    <row r="5585" spans="22:22" x14ac:dyDescent="0.2">
      <c r="V5585" s="5"/>
    </row>
    <row r="5586" spans="22:22" x14ac:dyDescent="0.2">
      <c r="V5586" s="5"/>
    </row>
    <row r="5587" spans="22:22" x14ac:dyDescent="0.2">
      <c r="V5587" s="5"/>
    </row>
    <row r="5588" spans="22:22" x14ac:dyDescent="0.2">
      <c r="V5588" s="5"/>
    </row>
    <row r="5589" spans="22:22" x14ac:dyDescent="0.2">
      <c r="V5589" s="5"/>
    </row>
    <row r="5590" spans="22:22" x14ac:dyDescent="0.2">
      <c r="V5590" s="5"/>
    </row>
    <row r="5591" spans="22:22" x14ac:dyDescent="0.2">
      <c r="V5591" s="5"/>
    </row>
    <row r="5592" spans="22:22" x14ac:dyDescent="0.2">
      <c r="V5592" s="5"/>
    </row>
    <row r="5593" spans="22:22" x14ac:dyDescent="0.2">
      <c r="V5593" s="5"/>
    </row>
    <row r="5594" spans="22:22" x14ac:dyDescent="0.2">
      <c r="V5594" s="5"/>
    </row>
    <row r="5595" spans="22:22" x14ac:dyDescent="0.2">
      <c r="V5595" s="5"/>
    </row>
    <row r="5596" spans="22:22" x14ac:dyDescent="0.2">
      <c r="V5596" s="5"/>
    </row>
    <row r="5597" spans="22:22" x14ac:dyDescent="0.2">
      <c r="V5597" s="5"/>
    </row>
    <row r="5598" spans="22:22" x14ac:dyDescent="0.2">
      <c r="V5598" s="5"/>
    </row>
    <row r="5599" spans="22:22" x14ac:dyDescent="0.2">
      <c r="V5599" s="5"/>
    </row>
    <row r="5600" spans="22:22" x14ac:dyDescent="0.2">
      <c r="V5600" s="5"/>
    </row>
    <row r="5601" spans="22:22" x14ac:dyDescent="0.2">
      <c r="V5601" s="5"/>
    </row>
    <row r="5602" spans="22:22" x14ac:dyDescent="0.2">
      <c r="V5602" s="5"/>
    </row>
    <row r="5603" spans="22:22" x14ac:dyDescent="0.2">
      <c r="V5603" s="5"/>
    </row>
    <row r="5604" spans="22:22" x14ac:dyDescent="0.2">
      <c r="V5604" s="5"/>
    </row>
    <row r="5605" spans="22:22" x14ac:dyDescent="0.2">
      <c r="V5605" s="5"/>
    </row>
    <row r="5606" spans="22:22" x14ac:dyDescent="0.2">
      <c r="V5606" s="5"/>
    </row>
    <row r="5607" spans="22:22" x14ac:dyDescent="0.2">
      <c r="V5607" s="5"/>
    </row>
    <row r="5608" spans="22:22" x14ac:dyDescent="0.2">
      <c r="V5608" s="5"/>
    </row>
    <row r="5609" spans="22:22" x14ac:dyDescent="0.2">
      <c r="V5609" s="5"/>
    </row>
    <row r="5610" spans="22:22" x14ac:dyDescent="0.2">
      <c r="V5610" s="5"/>
    </row>
    <row r="5611" spans="22:22" x14ac:dyDescent="0.2">
      <c r="V5611" s="5"/>
    </row>
    <row r="5612" spans="22:22" x14ac:dyDescent="0.2">
      <c r="V5612" s="5"/>
    </row>
    <row r="5613" spans="22:22" x14ac:dyDescent="0.2">
      <c r="V5613" s="5"/>
    </row>
    <row r="5614" spans="22:22" x14ac:dyDescent="0.2">
      <c r="V5614" s="5"/>
    </row>
    <row r="5615" spans="22:22" x14ac:dyDescent="0.2">
      <c r="V5615" s="5"/>
    </row>
    <row r="5616" spans="22:22" x14ac:dyDescent="0.2">
      <c r="V5616" s="5"/>
    </row>
    <row r="5617" spans="22:22" x14ac:dyDescent="0.2">
      <c r="V5617" s="5"/>
    </row>
    <row r="5618" spans="22:22" x14ac:dyDescent="0.2">
      <c r="V5618" s="5"/>
    </row>
    <row r="5619" spans="22:22" x14ac:dyDescent="0.2">
      <c r="V5619" s="5"/>
    </row>
    <row r="5620" spans="22:22" x14ac:dyDescent="0.2">
      <c r="V5620" s="5"/>
    </row>
    <row r="5621" spans="22:22" x14ac:dyDescent="0.2">
      <c r="V5621" s="5"/>
    </row>
    <row r="5622" spans="22:22" x14ac:dyDescent="0.2">
      <c r="V5622" s="5"/>
    </row>
    <row r="5623" spans="22:22" x14ac:dyDescent="0.2">
      <c r="V5623" s="5"/>
    </row>
    <row r="5624" spans="22:22" x14ac:dyDescent="0.2">
      <c r="V5624" s="5"/>
    </row>
    <row r="5625" spans="22:22" x14ac:dyDescent="0.2">
      <c r="V5625" s="5"/>
    </row>
    <row r="5626" spans="22:22" x14ac:dyDescent="0.2">
      <c r="V5626" s="5"/>
    </row>
    <row r="5627" spans="22:22" x14ac:dyDescent="0.2">
      <c r="V5627" s="5"/>
    </row>
    <row r="5628" spans="22:22" x14ac:dyDescent="0.2">
      <c r="V5628" s="5"/>
    </row>
    <row r="5629" spans="22:22" x14ac:dyDescent="0.2">
      <c r="V5629" s="5"/>
    </row>
    <row r="5630" spans="22:22" x14ac:dyDescent="0.2">
      <c r="V5630" s="5"/>
    </row>
    <row r="5631" spans="22:22" x14ac:dyDescent="0.2">
      <c r="V5631" s="5"/>
    </row>
    <row r="5632" spans="22:22" x14ac:dyDescent="0.2">
      <c r="V5632" s="5"/>
    </row>
    <row r="5633" spans="22:22" x14ac:dyDescent="0.2">
      <c r="V5633" s="5"/>
    </row>
    <row r="5634" spans="22:22" x14ac:dyDescent="0.2">
      <c r="V5634" s="5"/>
    </row>
    <row r="5635" spans="22:22" x14ac:dyDescent="0.2">
      <c r="V5635" s="5"/>
    </row>
    <row r="5636" spans="22:22" x14ac:dyDescent="0.2">
      <c r="V5636" s="5"/>
    </row>
    <row r="5637" spans="22:22" x14ac:dyDescent="0.2">
      <c r="V5637" s="5"/>
    </row>
    <row r="5638" spans="22:22" x14ac:dyDescent="0.2">
      <c r="V5638" s="5"/>
    </row>
    <row r="5639" spans="22:22" x14ac:dyDescent="0.2">
      <c r="V5639" s="5"/>
    </row>
    <row r="5640" spans="22:22" x14ac:dyDescent="0.2">
      <c r="V5640" s="5"/>
    </row>
    <row r="5641" spans="22:22" x14ac:dyDescent="0.2">
      <c r="V5641" s="5"/>
    </row>
    <row r="5642" spans="22:22" x14ac:dyDescent="0.2">
      <c r="V5642" s="5"/>
    </row>
    <row r="5643" spans="22:22" x14ac:dyDescent="0.2">
      <c r="V5643" s="5"/>
    </row>
    <row r="5644" spans="22:22" x14ac:dyDescent="0.2">
      <c r="V5644" s="5"/>
    </row>
    <row r="5645" spans="22:22" x14ac:dyDescent="0.2">
      <c r="V5645" s="5"/>
    </row>
    <row r="5646" spans="22:22" x14ac:dyDescent="0.2">
      <c r="V5646" s="5"/>
    </row>
    <row r="5647" spans="22:22" x14ac:dyDescent="0.2">
      <c r="V5647" s="5"/>
    </row>
    <row r="5648" spans="22:22" x14ac:dyDescent="0.2">
      <c r="V5648" s="5"/>
    </row>
    <row r="5649" spans="22:22" x14ac:dyDescent="0.2">
      <c r="V5649" s="5"/>
    </row>
    <row r="5650" spans="22:22" x14ac:dyDescent="0.2">
      <c r="V5650" s="5"/>
    </row>
    <row r="5651" spans="22:22" x14ac:dyDescent="0.2">
      <c r="V5651" s="5"/>
    </row>
    <row r="5652" spans="22:22" x14ac:dyDescent="0.2">
      <c r="V5652" s="5"/>
    </row>
    <row r="5653" spans="22:22" x14ac:dyDescent="0.2">
      <c r="V5653" s="5"/>
    </row>
    <row r="5654" spans="22:22" x14ac:dyDescent="0.2">
      <c r="V5654" s="5"/>
    </row>
    <row r="5655" spans="22:22" x14ac:dyDescent="0.2">
      <c r="V5655" s="5"/>
    </row>
    <row r="5656" spans="22:22" x14ac:dyDescent="0.2">
      <c r="V5656" s="5"/>
    </row>
    <row r="5657" spans="22:22" x14ac:dyDescent="0.2">
      <c r="V5657" s="5"/>
    </row>
    <row r="5658" spans="22:22" x14ac:dyDescent="0.2">
      <c r="V5658" s="5"/>
    </row>
    <row r="5659" spans="22:22" x14ac:dyDescent="0.2">
      <c r="V5659" s="5"/>
    </row>
    <row r="5660" spans="22:22" x14ac:dyDescent="0.2">
      <c r="V5660" s="5"/>
    </row>
    <row r="5661" spans="22:22" x14ac:dyDescent="0.2">
      <c r="V5661" s="5"/>
    </row>
    <row r="5662" spans="22:22" x14ac:dyDescent="0.2">
      <c r="V5662" s="5"/>
    </row>
    <row r="5663" spans="22:22" x14ac:dyDescent="0.2">
      <c r="V5663" s="5"/>
    </row>
    <row r="5664" spans="22:22" x14ac:dyDescent="0.2">
      <c r="V5664" s="5"/>
    </row>
    <row r="5665" spans="22:22" x14ac:dyDescent="0.2">
      <c r="V5665" s="5"/>
    </row>
    <row r="5666" spans="22:22" x14ac:dyDescent="0.2">
      <c r="V5666" s="5"/>
    </row>
    <row r="5667" spans="22:22" x14ac:dyDescent="0.2">
      <c r="V5667" s="5"/>
    </row>
    <row r="5668" spans="22:22" x14ac:dyDescent="0.2">
      <c r="V5668" s="5"/>
    </row>
    <row r="5669" spans="22:22" x14ac:dyDescent="0.2">
      <c r="V5669" s="5"/>
    </row>
    <row r="5670" spans="22:22" x14ac:dyDescent="0.2">
      <c r="V5670" s="5"/>
    </row>
    <row r="5671" spans="22:22" x14ac:dyDescent="0.2">
      <c r="V5671" s="5"/>
    </row>
    <row r="5672" spans="22:22" x14ac:dyDescent="0.2">
      <c r="V5672" s="5"/>
    </row>
    <row r="5673" spans="22:22" x14ac:dyDescent="0.2">
      <c r="V5673" s="5"/>
    </row>
    <row r="5674" spans="22:22" x14ac:dyDescent="0.2">
      <c r="V5674" s="5"/>
    </row>
    <row r="5675" spans="22:22" x14ac:dyDescent="0.2">
      <c r="V5675" s="5"/>
    </row>
    <row r="5676" spans="22:22" x14ac:dyDescent="0.2">
      <c r="V5676" s="5"/>
    </row>
    <row r="5677" spans="22:22" x14ac:dyDescent="0.2">
      <c r="V5677" s="5"/>
    </row>
    <row r="5678" spans="22:22" x14ac:dyDescent="0.2">
      <c r="V5678" s="5"/>
    </row>
    <row r="5679" spans="22:22" x14ac:dyDescent="0.2">
      <c r="V5679" s="5"/>
    </row>
    <row r="5680" spans="22:22" x14ac:dyDescent="0.2">
      <c r="V5680" s="5"/>
    </row>
    <row r="5681" spans="22:22" x14ac:dyDescent="0.2">
      <c r="V5681" s="5"/>
    </row>
    <row r="5682" spans="22:22" x14ac:dyDescent="0.2">
      <c r="V5682" s="5"/>
    </row>
    <row r="5683" spans="22:22" x14ac:dyDescent="0.2">
      <c r="V5683" s="5"/>
    </row>
    <row r="5684" spans="22:22" x14ac:dyDescent="0.2">
      <c r="V5684" s="5"/>
    </row>
    <row r="5685" spans="22:22" x14ac:dyDescent="0.2">
      <c r="V5685" s="5"/>
    </row>
    <row r="5686" spans="22:22" x14ac:dyDescent="0.2">
      <c r="V5686" s="5"/>
    </row>
    <row r="5687" spans="22:22" x14ac:dyDescent="0.2">
      <c r="V5687" s="5"/>
    </row>
    <row r="5688" spans="22:22" x14ac:dyDescent="0.2">
      <c r="V5688" s="5"/>
    </row>
    <row r="5689" spans="22:22" x14ac:dyDescent="0.2">
      <c r="V5689" s="5"/>
    </row>
    <row r="5690" spans="22:22" x14ac:dyDescent="0.2">
      <c r="V5690" s="5"/>
    </row>
    <row r="5691" spans="22:22" x14ac:dyDescent="0.2">
      <c r="V5691" s="5"/>
    </row>
    <row r="5692" spans="22:22" x14ac:dyDescent="0.2">
      <c r="V5692" s="5"/>
    </row>
    <row r="5693" spans="22:22" x14ac:dyDescent="0.2">
      <c r="V5693" s="5"/>
    </row>
    <row r="5694" spans="22:22" x14ac:dyDescent="0.2">
      <c r="V5694" s="5"/>
    </row>
    <row r="5695" spans="22:22" x14ac:dyDescent="0.2">
      <c r="V5695" s="5"/>
    </row>
    <row r="5696" spans="22:22" x14ac:dyDescent="0.2">
      <c r="V5696" s="5"/>
    </row>
    <row r="5697" spans="22:22" x14ac:dyDescent="0.2">
      <c r="V5697" s="5"/>
    </row>
    <row r="5698" spans="22:22" x14ac:dyDescent="0.2">
      <c r="V5698" s="5"/>
    </row>
    <row r="5699" spans="22:22" x14ac:dyDescent="0.2">
      <c r="V5699" s="5"/>
    </row>
    <row r="5700" spans="22:22" x14ac:dyDescent="0.2">
      <c r="V5700" s="5"/>
    </row>
    <row r="5701" spans="22:22" x14ac:dyDescent="0.2">
      <c r="V5701" s="5"/>
    </row>
    <row r="5702" spans="22:22" x14ac:dyDescent="0.2">
      <c r="V5702" s="5"/>
    </row>
    <row r="5703" spans="22:22" x14ac:dyDescent="0.2">
      <c r="V5703" s="5"/>
    </row>
    <row r="5704" spans="22:22" x14ac:dyDescent="0.2">
      <c r="V5704" s="5"/>
    </row>
    <row r="5705" spans="22:22" x14ac:dyDescent="0.2">
      <c r="V5705" s="5"/>
    </row>
    <row r="5706" spans="22:22" x14ac:dyDescent="0.2">
      <c r="V5706" s="5"/>
    </row>
    <row r="5707" spans="22:22" x14ac:dyDescent="0.2">
      <c r="V5707" s="5"/>
    </row>
    <row r="5708" spans="22:22" x14ac:dyDescent="0.2">
      <c r="V5708" s="5"/>
    </row>
    <row r="5709" spans="22:22" x14ac:dyDescent="0.2">
      <c r="V5709" s="5"/>
    </row>
    <row r="5710" spans="22:22" x14ac:dyDescent="0.2">
      <c r="V5710" s="5"/>
    </row>
    <row r="5711" spans="22:22" x14ac:dyDescent="0.2">
      <c r="V5711" s="5"/>
    </row>
    <row r="5712" spans="22:22" x14ac:dyDescent="0.2">
      <c r="V5712" s="5"/>
    </row>
    <row r="5713" spans="22:22" x14ac:dyDescent="0.2">
      <c r="V5713" s="5"/>
    </row>
    <row r="5714" spans="22:22" x14ac:dyDescent="0.2">
      <c r="V5714" s="5"/>
    </row>
    <row r="5715" spans="22:22" x14ac:dyDescent="0.2">
      <c r="V5715" s="5"/>
    </row>
    <row r="5716" spans="22:22" x14ac:dyDescent="0.2">
      <c r="V5716" s="5"/>
    </row>
    <row r="5717" spans="22:22" x14ac:dyDescent="0.2">
      <c r="V5717" s="5"/>
    </row>
    <row r="5718" spans="22:22" x14ac:dyDescent="0.2">
      <c r="V5718" s="5"/>
    </row>
    <row r="5719" spans="22:22" x14ac:dyDescent="0.2">
      <c r="V5719" s="5"/>
    </row>
    <row r="5720" spans="22:22" x14ac:dyDescent="0.2">
      <c r="V5720" s="5"/>
    </row>
    <row r="5721" spans="22:22" x14ac:dyDescent="0.2">
      <c r="V5721" s="5"/>
    </row>
    <row r="5722" spans="22:22" x14ac:dyDescent="0.2">
      <c r="V5722" s="5"/>
    </row>
    <row r="5723" spans="22:22" x14ac:dyDescent="0.2">
      <c r="V5723" s="5"/>
    </row>
    <row r="5724" spans="22:22" x14ac:dyDescent="0.2">
      <c r="V5724" s="5"/>
    </row>
    <row r="5725" spans="22:22" x14ac:dyDescent="0.2">
      <c r="V5725" s="5"/>
    </row>
    <row r="5726" spans="22:22" x14ac:dyDescent="0.2">
      <c r="V5726" s="5"/>
    </row>
    <row r="5727" spans="22:22" x14ac:dyDescent="0.2">
      <c r="V5727" s="5"/>
    </row>
    <row r="5728" spans="22:22" x14ac:dyDescent="0.2">
      <c r="V5728" s="5"/>
    </row>
    <row r="5729" spans="22:22" x14ac:dyDescent="0.2">
      <c r="V5729" s="5"/>
    </row>
    <row r="5730" spans="22:22" x14ac:dyDescent="0.2">
      <c r="V5730" s="5"/>
    </row>
    <row r="5731" spans="22:22" x14ac:dyDescent="0.2">
      <c r="V5731" s="5"/>
    </row>
    <row r="5732" spans="22:22" x14ac:dyDescent="0.2">
      <c r="V5732" s="5"/>
    </row>
    <row r="5733" spans="22:22" x14ac:dyDescent="0.2">
      <c r="V5733" s="5"/>
    </row>
    <row r="5734" spans="22:22" x14ac:dyDescent="0.2">
      <c r="V5734" s="5"/>
    </row>
    <row r="5735" spans="22:22" x14ac:dyDescent="0.2">
      <c r="V5735" s="5"/>
    </row>
    <row r="5736" spans="22:22" x14ac:dyDescent="0.2">
      <c r="V5736" s="5"/>
    </row>
    <row r="5737" spans="22:22" x14ac:dyDescent="0.2">
      <c r="V5737" s="5"/>
    </row>
    <row r="5738" spans="22:22" x14ac:dyDescent="0.2">
      <c r="V5738" s="5"/>
    </row>
    <row r="5739" spans="22:22" x14ac:dyDescent="0.2">
      <c r="V5739" s="5"/>
    </row>
    <row r="5740" spans="22:22" x14ac:dyDescent="0.2">
      <c r="V5740" s="5"/>
    </row>
    <row r="5741" spans="22:22" x14ac:dyDescent="0.2">
      <c r="V5741" s="5"/>
    </row>
    <row r="5742" spans="22:22" x14ac:dyDescent="0.2">
      <c r="V5742" s="5"/>
    </row>
    <row r="5743" spans="22:22" x14ac:dyDescent="0.2">
      <c r="V5743" s="5"/>
    </row>
    <row r="5744" spans="22:22" x14ac:dyDescent="0.2">
      <c r="V5744" s="5"/>
    </row>
    <row r="5745" spans="22:22" x14ac:dyDescent="0.2">
      <c r="V5745" s="5"/>
    </row>
    <row r="5746" spans="22:22" x14ac:dyDescent="0.2">
      <c r="V5746" s="5"/>
    </row>
    <row r="5747" spans="22:22" x14ac:dyDescent="0.2">
      <c r="V5747" s="5"/>
    </row>
    <row r="5748" spans="22:22" x14ac:dyDescent="0.2">
      <c r="V5748" s="5"/>
    </row>
    <row r="5749" spans="22:22" x14ac:dyDescent="0.2">
      <c r="V5749" s="5"/>
    </row>
    <row r="5750" spans="22:22" x14ac:dyDescent="0.2">
      <c r="V5750" s="5"/>
    </row>
    <row r="5751" spans="22:22" x14ac:dyDescent="0.2">
      <c r="V5751" s="5"/>
    </row>
    <row r="5752" spans="22:22" x14ac:dyDescent="0.2">
      <c r="V5752" s="5"/>
    </row>
    <row r="5753" spans="22:22" x14ac:dyDescent="0.2">
      <c r="V5753" s="5"/>
    </row>
    <row r="5754" spans="22:22" x14ac:dyDescent="0.2">
      <c r="V5754" s="5"/>
    </row>
    <row r="5755" spans="22:22" x14ac:dyDescent="0.2">
      <c r="V5755" s="5"/>
    </row>
    <row r="5756" spans="22:22" x14ac:dyDescent="0.2">
      <c r="V5756" s="5"/>
    </row>
    <row r="5757" spans="22:22" x14ac:dyDescent="0.2">
      <c r="V5757" s="5"/>
    </row>
    <row r="5758" spans="22:22" x14ac:dyDescent="0.2">
      <c r="V5758" s="5"/>
    </row>
    <row r="5759" spans="22:22" x14ac:dyDescent="0.2">
      <c r="V5759" s="5"/>
    </row>
    <row r="5760" spans="22:22" x14ac:dyDescent="0.2">
      <c r="V5760" s="5"/>
    </row>
    <row r="5761" spans="22:22" x14ac:dyDescent="0.2">
      <c r="V5761" s="5"/>
    </row>
    <row r="5762" spans="22:22" x14ac:dyDescent="0.2">
      <c r="V5762" s="5"/>
    </row>
    <row r="5763" spans="22:22" x14ac:dyDescent="0.2">
      <c r="V5763" s="5"/>
    </row>
    <row r="5764" spans="22:22" x14ac:dyDescent="0.2">
      <c r="V5764" s="5"/>
    </row>
    <row r="5765" spans="22:22" x14ac:dyDescent="0.2">
      <c r="V5765" s="5"/>
    </row>
    <row r="5766" spans="22:22" x14ac:dyDescent="0.2">
      <c r="V5766" s="5"/>
    </row>
    <row r="5767" spans="22:22" x14ac:dyDescent="0.2">
      <c r="V5767" s="5"/>
    </row>
    <row r="5768" spans="22:22" x14ac:dyDescent="0.2">
      <c r="V5768" s="5"/>
    </row>
    <row r="5769" spans="22:22" x14ac:dyDescent="0.2">
      <c r="V5769" s="5"/>
    </row>
    <row r="5770" spans="22:22" x14ac:dyDescent="0.2">
      <c r="V5770" s="5"/>
    </row>
    <row r="5771" spans="22:22" x14ac:dyDescent="0.2">
      <c r="V5771" s="5"/>
    </row>
    <row r="5772" spans="22:22" x14ac:dyDescent="0.2">
      <c r="V5772" s="5"/>
    </row>
    <row r="5773" spans="22:22" x14ac:dyDescent="0.2">
      <c r="V5773" s="5"/>
    </row>
    <row r="5774" spans="22:22" x14ac:dyDescent="0.2">
      <c r="V5774" s="5"/>
    </row>
    <row r="5775" spans="22:22" x14ac:dyDescent="0.2">
      <c r="V5775" s="5"/>
    </row>
    <row r="5776" spans="22:22" x14ac:dyDescent="0.2">
      <c r="V5776" s="5"/>
    </row>
    <row r="5777" spans="22:22" x14ac:dyDescent="0.2">
      <c r="V5777" s="5"/>
    </row>
    <row r="5778" spans="22:22" x14ac:dyDescent="0.2">
      <c r="V5778" s="5"/>
    </row>
    <row r="5779" spans="22:22" x14ac:dyDescent="0.2">
      <c r="V5779" s="5"/>
    </row>
    <row r="5780" spans="22:22" x14ac:dyDescent="0.2">
      <c r="V5780" s="5"/>
    </row>
    <row r="5781" spans="22:22" x14ac:dyDescent="0.2">
      <c r="V5781" s="5"/>
    </row>
    <row r="5782" spans="22:22" x14ac:dyDescent="0.2">
      <c r="V5782" s="5"/>
    </row>
    <row r="5783" spans="22:22" x14ac:dyDescent="0.2">
      <c r="V5783" s="5"/>
    </row>
    <row r="5784" spans="22:22" x14ac:dyDescent="0.2">
      <c r="V5784" s="5"/>
    </row>
    <row r="5785" spans="22:22" x14ac:dyDescent="0.2">
      <c r="V5785" s="5"/>
    </row>
    <row r="5786" spans="22:22" x14ac:dyDescent="0.2">
      <c r="V5786" s="5"/>
    </row>
    <row r="5787" spans="22:22" x14ac:dyDescent="0.2">
      <c r="V5787" s="5"/>
    </row>
    <row r="5788" spans="22:22" x14ac:dyDescent="0.2">
      <c r="V5788" s="5"/>
    </row>
    <row r="5789" spans="22:22" x14ac:dyDescent="0.2">
      <c r="V5789" s="5"/>
    </row>
    <row r="5790" spans="22:22" x14ac:dyDescent="0.2">
      <c r="V5790" s="5"/>
    </row>
    <row r="5791" spans="22:22" x14ac:dyDescent="0.2">
      <c r="V5791" s="5"/>
    </row>
    <row r="5792" spans="22:22" x14ac:dyDescent="0.2">
      <c r="V5792" s="5"/>
    </row>
    <row r="5793" spans="22:22" x14ac:dyDescent="0.2">
      <c r="V5793" s="5"/>
    </row>
    <row r="5794" spans="22:22" x14ac:dyDescent="0.2">
      <c r="V5794" s="5"/>
    </row>
    <row r="5795" spans="22:22" x14ac:dyDescent="0.2">
      <c r="V5795" s="5"/>
    </row>
    <row r="5796" spans="22:22" x14ac:dyDescent="0.2">
      <c r="V5796" s="5"/>
    </row>
    <row r="5797" spans="22:22" x14ac:dyDescent="0.2">
      <c r="V5797" s="5"/>
    </row>
    <row r="5798" spans="22:22" x14ac:dyDescent="0.2">
      <c r="V5798" s="5"/>
    </row>
    <row r="5799" spans="22:22" x14ac:dyDescent="0.2">
      <c r="V5799" s="5"/>
    </row>
    <row r="5800" spans="22:22" x14ac:dyDescent="0.2">
      <c r="V5800" s="5"/>
    </row>
    <row r="5801" spans="22:22" x14ac:dyDescent="0.2">
      <c r="V5801" s="5"/>
    </row>
    <row r="5802" spans="22:22" x14ac:dyDescent="0.2">
      <c r="V5802" s="5"/>
    </row>
    <row r="5803" spans="22:22" x14ac:dyDescent="0.2">
      <c r="V5803" s="5"/>
    </row>
    <row r="5804" spans="22:22" x14ac:dyDescent="0.2">
      <c r="V5804" s="5"/>
    </row>
    <row r="5805" spans="22:22" x14ac:dyDescent="0.2">
      <c r="V5805" s="5"/>
    </row>
    <row r="5806" spans="22:22" x14ac:dyDescent="0.2">
      <c r="V5806" s="5"/>
    </row>
    <row r="5807" spans="22:22" x14ac:dyDescent="0.2">
      <c r="V5807" s="5"/>
    </row>
    <row r="5808" spans="22:22" x14ac:dyDescent="0.2">
      <c r="V5808" s="5"/>
    </row>
    <row r="5809" spans="22:22" x14ac:dyDescent="0.2">
      <c r="V5809" s="5"/>
    </row>
    <row r="5810" spans="22:22" x14ac:dyDescent="0.2">
      <c r="V5810" s="5"/>
    </row>
    <row r="5811" spans="22:22" x14ac:dyDescent="0.2">
      <c r="V5811" s="5"/>
    </row>
    <row r="5812" spans="22:22" x14ac:dyDescent="0.2">
      <c r="V5812" s="5"/>
    </row>
    <row r="5813" spans="22:22" x14ac:dyDescent="0.2">
      <c r="V5813" s="5"/>
    </row>
    <row r="5814" spans="22:22" x14ac:dyDescent="0.2">
      <c r="V5814" s="5"/>
    </row>
    <row r="5815" spans="22:22" x14ac:dyDescent="0.2">
      <c r="V5815" s="5"/>
    </row>
    <row r="5816" spans="22:22" x14ac:dyDescent="0.2">
      <c r="V5816" s="5"/>
    </row>
    <row r="5817" spans="22:22" x14ac:dyDescent="0.2">
      <c r="V5817" s="5"/>
    </row>
    <row r="5818" spans="22:22" x14ac:dyDescent="0.2">
      <c r="V5818" s="5"/>
    </row>
    <row r="5819" spans="22:22" x14ac:dyDescent="0.2">
      <c r="V5819" s="5"/>
    </row>
    <row r="5820" spans="22:22" x14ac:dyDescent="0.2">
      <c r="V5820" s="5"/>
    </row>
    <row r="5821" spans="22:22" x14ac:dyDescent="0.2">
      <c r="V5821" s="5"/>
    </row>
    <row r="5822" spans="22:22" x14ac:dyDescent="0.2">
      <c r="V5822" s="5"/>
    </row>
    <row r="5823" spans="22:22" x14ac:dyDescent="0.2">
      <c r="V5823" s="5"/>
    </row>
    <row r="5824" spans="22:22" x14ac:dyDescent="0.2">
      <c r="V5824" s="5"/>
    </row>
    <row r="5825" spans="22:22" x14ac:dyDescent="0.2">
      <c r="V5825" s="5"/>
    </row>
    <row r="5826" spans="22:22" x14ac:dyDescent="0.2">
      <c r="V5826" s="5"/>
    </row>
    <row r="5827" spans="22:22" x14ac:dyDescent="0.2">
      <c r="V5827" s="5"/>
    </row>
    <row r="5828" spans="22:22" x14ac:dyDescent="0.2">
      <c r="V5828" s="5"/>
    </row>
    <row r="5829" spans="22:22" x14ac:dyDescent="0.2">
      <c r="V5829" s="5"/>
    </row>
    <row r="5830" spans="22:22" x14ac:dyDescent="0.2">
      <c r="V5830" s="5"/>
    </row>
    <row r="5831" spans="22:22" x14ac:dyDescent="0.2">
      <c r="V5831" s="5"/>
    </row>
    <row r="5832" spans="22:22" x14ac:dyDescent="0.2">
      <c r="V5832" s="5"/>
    </row>
    <row r="5833" spans="22:22" x14ac:dyDescent="0.2">
      <c r="V5833" s="5"/>
    </row>
    <row r="5834" spans="22:22" x14ac:dyDescent="0.2">
      <c r="V5834" s="5"/>
    </row>
    <row r="5835" spans="22:22" x14ac:dyDescent="0.2">
      <c r="V5835" s="5"/>
    </row>
    <row r="5836" spans="22:22" x14ac:dyDescent="0.2">
      <c r="V5836" s="5"/>
    </row>
    <row r="5837" spans="22:22" x14ac:dyDescent="0.2">
      <c r="V5837" s="5"/>
    </row>
    <row r="5838" spans="22:22" x14ac:dyDescent="0.2">
      <c r="V5838" s="5"/>
    </row>
    <row r="5839" spans="22:22" x14ac:dyDescent="0.2">
      <c r="V5839" s="5"/>
    </row>
    <row r="5840" spans="22:22" x14ac:dyDescent="0.2">
      <c r="V5840" s="5"/>
    </row>
    <row r="5841" spans="22:22" x14ac:dyDescent="0.2">
      <c r="V5841" s="5"/>
    </row>
    <row r="5842" spans="22:22" x14ac:dyDescent="0.2">
      <c r="V5842" s="5"/>
    </row>
    <row r="5843" spans="22:22" x14ac:dyDescent="0.2">
      <c r="V5843" s="5"/>
    </row>
    <row r="5844" spans="22:22" x14ac:dyDescent="0.2">
      <c r="V5844" s="5"/>
    </row>
    <row r="5845" spans="22:22" x14ac:dyDescent="0.2">
      <c r="V5845" s="5"/>
    </row>
    <row r="5846" spans="22:22" x14ac:dyDescent="0.2">
      <c r="V5846" s="5"/>
    </row>
    <row r="5847" spans="22:22" x14ac:dyDescent="0.2">
      <c r="V5847" s="5"/>
    </row>
    <row r="5848" spans="22:22" x14ac:dyDescent="0.2">
      <c r="V5848" s="5"/>
    </row>
    <row r="5849" spans="22:22" x14ac:dyDescent="0.2">
      <c r="V5849" s="5"/>
    </row>
    <row r="5850" spans="22:22" x14ac:dyDescent="0.2">
      <c r="V5850" s="5"/>
    </row>
    <row r="5851" spans="22:22" x14ac:dyDescent="0.2">
      <c r="V5851" s="5"/>
    </row>
    <row r="5852" spans="22:22" x14ac:dyDescent="0.2">
      <c r="V5852" s="5"/>
    </row>
    <row r="5853" spans="22:22" x14ac:dyDescent="0.2">
      <c r="V5853" s="5"/>
    </row>
    <row r="5854" spans="22:22" x14ac:dyDescent="0.2">
      <c r="V5854" s="5"/>
    </row>
    <row r="5855" spans="22:22" x14ac:dyDescent="0.2">
      <c r="V5855" s="5"/>
    </row>
    <row r="5856" spans="22:22" x14ac:dyDescent="0.2">
      <c r="V5856" s="5"/>
    </row>
    <row r="5857" spans="22:22" x14ac:dyDescent="0.2">
      <c r="V5857" s="5"/>
    </row>
    <row r="5858" spans="22:22" x14ac:dyDescent="0.2">
      <c r="V5858" s="5"/>
    </row>
    <row r="5859" spans="22:22" x14ac:dyDescent="0.2">
      <c r="V5859" s="5"/>
    </row>
    <row r="5860" spans="22:22" x14ac:dyDescent="0.2">
      <c r="V5860" s="5"/>
    </row>
    <row r="5861" spans="22:22" x14ac:dyDescent="0.2">
      <c r="V5861" s="5"/>
    </row>
    <row r="5862" spans="22:22" x14ac:dyDescent="0.2">
      <c r="V5862" s="5"/>
    </row>
    <row r="5863" spans="22:22" x14ac:dyDescent="0.2">
      <c r="V5863" s="5"/>
    </row>
    <row r="5864" spans="22:22" x14ac:dyDescent="0.2">
      <c r="V5864" s="5"/>
    </row>
    <row r="5865" spans="22:22" x14ac:dyDescent="0.2">
      <c r="V5865" s="5"/>
    </row>
    <row r="5866" spans="22:22" x14ac:dyDescent="0.2">
      <c r="V5866" s="5"/>
    </row>
    <row r="5867" spans="22:22" x14ac:dyDescent="0.2">
      <c r="V5867" s="5"/>
    </row>
    <row r="5868" spans="22:22" x14ac:dyDescent="0.2">
      <c r="V5868" s="5"/>
    </row>
    <row r="5869" spans="22:22" x14ac:dyDescent="0.2">
      <c r="V5869" s="5"/>
    </row>
    <row r="5870" spans="22:22" x14ac:dyDescent="0.2">
      <c r="V5870" s="5"/>
    </row>
    <row r="5871" spans="22:22" x14ac:dyDescent="0.2">
      <c r="V5871" s="5"/>
    </row>
    <row r="5872" spans="22:22" x14ac:dyDescent="0.2">
      <c r="V5872" s="5"/>
    </row>
    <row r="5873" spans="22:22" x14ac:dyDescent="0.2">
      <c r="V5873" s="5"/>
    </row>
    <row r="5874" spans="22:22" x14ac:dyDescent="0.2">
      <c r="V5874" s="5"/>
    </row>
    <row r="5875" spans="22:22" x14ac:dyDescent="0.2">
      <c r="V5875" s="5"/>
    </row>
    <row r="5876" spans="22:22" x14ac:dyDescent="0.2">
      <c r="V5876" s="5"/>
    </row>
    <row r="5877" spans="22:22" x14ac:dyDescent="0.2">
      <c r="V5877" s="5"/>
    </row>
    <row r="5878" spans="22:22" x14ac:dyDescent="0.2">
      <c r="V5878" s="5"/>
    </row>
    <row r="5879" spans="22:22" x14ac:dyDescent="0.2">
      <c r="V5879" s="5"/>
    </row>
    <row r="5880" spans="22:22" x14ac:dyDescent="0.2">
      <c r="V5880" s="5"/>
    </row>
    <row r="5881" spans="22:22" x14ac:dyDescent="0.2">
      <c r="V5881" s="5"/>
    </row>
    <row r="5882" spans="22:22" x14ac:dyDescent="0.2">
      <c r="V5882" s="5"/>
    </row>
    <row r="5883" spans="22:22" x14ac:dyDescent="0.2">
      <c r="V5883" s="5"/>
    </row>
    <row r="5884" spans="22:22" x14ac:dyDescent="0.2">
      <c r="V5884" s="5"/>
    </row>
    <row r="5885" spans="22:22" x14ac:dyDescent="0.2">
      <c r="V5885" s="5"/>
    </row>
    <row r="5886" spans="22:22" x14ac:dyDescent="0.2">
      <c r="V5886" s="5"/>
    </row>
    <row r="5887" spans="22:22" x14ac:dyDescent="0.2">
      <c r="V5887" s="5"/>
    </row>
    <row r="5888" spans="22:22" x14ac:dyDescent="0.2">
      <c r="V5888" s="5"/>
    </row>
    <row r="5889" spans="22:22" x14ac:dyDescent="0.2">
      <c r="V5889" s="5"/>
    </row>
    <row r="5890" spans="22:22" x14ac:dyDescent="0.2">
      <c r="V5890" s="5"/>
    </row>
    <row r="5891" spans="22:22" x14ac:dyDescent="0.2">
      <c r="V5891" s="5"/>
    </row>
    <row r="5892" spans="22:22" x14ac:dyDescent="0.2">
      <c r="V5892" s="5"/>
    </row>
    <row r="5893" spans="22:22" x14ac:dyDescent="0.2">
      <c r="V5893" s="5"/>
    </row>
    <row r="5894" spans="22:22" x14ac:dyDescent="0.2">
      <c r="V5894" s="5"/>
    </row>
    <row r="5895" spans="22:22" x14ac:dyDescent="0.2">
      <c r="V5895" s="5"/>
    </row>
    <row r="5896" spans="22:22" x14ac:dyDescent="0.2">
      <c r="V5896" s="5"/>
    </row>
    <row r="5897" spans="22:22" x14ac:dyDescent="0.2">
      <c r="V5897" s="5"/>
    </row>
    <row r="5898" spans="22:22" x14ac:dyDescent="0.2">
      <c r="V5898" s="5"/>
    </row>
    <row r="5899" spans="22:22" x14ac:dyDescent="0.2">
      <c r="V5899" s="5"/>
    </row>
    <row r="5900" spans="22:22" x14ac:dyDescent="0.2">
      <c r="V5900" s="5"/>
    </row>
    <row r="5901" spans="22:22" x14ac:dyDescent="0.2">
      <c r="V5901" s="5"/>
    </row>
    <row r="5902" spans="22:22" x14ac:dyDescent="0.2">
      <c r="V5902" s="5"/>
    </row>
    <row r="5903" spans="22:22" x14ac:dyDescent="0.2">
      <c r="V5903" s="5"/>
    </row>
    <row r="5904" spans="22:22" x14ac:dyDescent="0.2">
      <c r="V5904" s="5"/>
    </row>
    <row r="5905" spans="22:22" x14ac:dyDescent="0.2">
      <c r="V5905" s="5"/>
    </row>
    <row r="5906" spans="22:22" x14ac:dyDescent="0.2">
      <c r="V5906" s="5"/>
    </row>
    <row r="5907" spans="22:22" x14ac:dyDescent="0.2">
      <c r="V5907" s="5"/>
    </row>
    <row r="5908" spans="22:22" x14ac:dyDescent="0.2">
      <c r="V5908" s="5"/>
    </row>
    <row r="5909" spans="22:22" x14ac:dyDescent="0.2">
      <c r="V5909" s="5"/>
    </row>
    <row r="5910" spans="22:22" x14ac:dyDescent="0.2">
      <c r="V5910" s="5"/>
    </row>
    <row r="5911" spans="22:22" x14ac:dyDescent="0.2">
      <c r="V5911" s="5"/>
    </row>
    <row r="5912" spans="22:22" x14ac:dyDescent="0.2">
      <c r="V5912" s="5"/>
    </row>
    <row r="5913" spans="22:22" x14ac:dyDescent="0.2">
      <c r="V5913" s="5"/>
    </row>
    <row r="5914" spans="22:22" x14ac:dyDescent="0.2">
      <c r="V5914" s="5"/>
    </row>
    <row r="5915" spans="22:22" x14ac:dyDescent="0.2">
      <c r="V5915" s="5"/>
    </row>
    <row r="5916" spans="22:22" x14ac:dyDescent="0.2">
      <c r="V5916" s="5"/>
    </row>
    <row r="5917" spans="22:22" x14ac:dyDescent="0.2">
      <c r="V5917" s="5"/>
    </row>
    <row r="5918" spans="22:22" x14ac:dyDescent="0.2">
      <c r="V5918" s="5"/>
    </row>
    <row r="5919" spans="22:22" x14ac:dyDescent="0.2">
      <c r="V5919" s="5"/>
    </row>
    <row r="5920" spans="22:22" x14ac:dyDescent="0.2">
      <c r="V5920" s="5"/>
    </row>
    <row r="5921" spans="22:22" x14ac:dyDescent="0.2">
      <c r="V5921" s="5"/>
    </row>
    <row r="5922" spans="22:22" x14ac:dyDescent="0.2">
      <c r="V5922" s="5"/>
    </row>
    <row r="5923" spans="22:22" x14ac:dyDescent="0.2">
      <c r="V5923" s="5"/>
    </row>
    <row r="5924" spans="22:22" x14ac:dyDescent="0.2">
      <c r="V5924" s="5"/>
    </row>
    <row r="5925" spans="22:22" x14ac:dyDescent="0.2">
      <c r="V5925" s="5"/>
    </row>
    <row r="5926" spans="22:22" x14ac:dyDescent="0.2">
      <c r="V5926" s="5"/>
    </row>
    <row r="5927" spans="22:22" x14ac:dyDescent="0.2">
      <c r="V5927" s="5"/>
    </row>
    <row r="5928" spans="22:22" x14ac:dyDescent="0.2">
      <c r="V5928" s="5"/>
    </row>
    <row r="5929" spans="22:22" x14ac:dyDescent="0.2">
      <c r="V5929" s="5"/>
    </row>
    <row r="5930" spans="22:22" x14ac:dyDescent="0.2">
      <c r="V5930" s="5"/>
    </row>
    <row r="5931" spans="22:22" x14ac:dyDescent="0.2">
      <c r="V5931" s="5"/>
    </row>
    <row r="5932" spans="22:22" x14ac:dyDescent="0.2">
      <c r="V5932" s="5"/>
    </row>
    <row r="5933" spans="22:22" x14ac:dyDescent="0.2">
      <c r="V5933" s="5"/>
    </row>
    <row r="5934" spans="22:22" x14ac:dyDescent="0.2">
      <c r="V5934" s="5"/>
    </row>
    <row r="5935" spans="22:22" x14ac:dyDescent="0.2">
      <c r="V5935" s="5"/>
    </row>
    <row r="5936" spans="22:22" x14ac:dyDescent="0.2">
      <c r="V5936" s="5"/>
    </row>
    <row r="5937" spans="22:22" x14ac:dyDescent="0.2">
      <c r="V5937" s="5"/>
    </row>
    <row r="5938" spans="22:22" x14ac:dyDescent="0.2">
      <c r="V5938" s="5"/>
    </row>
    <row r="5939" spans="22:22" x14ac:dyDescent="0.2">
      <c r="V5939" s="5"/>
    </row>
    <row r="5940" spans="22:22" x14ac:dyDescent="0.2">
      <c r="V5940" s="5"/>
    </row>
    <row r="5941" spans="22:22" x14ac:dyDescent="0.2">
      <c r="V5941" s="5"/>
    </row>
    <row r="5942" spans="22:22" x14ac:dyDescent="0.2">
      <c r="V5942" s="5"/>
    </row>
    <row r="5943" spans="22:22" x14ac:dyDescent="0.2">
      <c r="V5943" s="5"/>
    </row>
    <row r="5944" spans="22:22" x14ac:dyDescent="0.2">
      <c r="V5944" s="5"/>
    </row>
    <row r="5945" spans="22:22" x14ac:dyDescent="0.2">
      <c r="V5945" s="5"/>
    </row>
    <row r="5946" spans="22:22" x14ac:dyDescent="0.2">
      <c r="V5946" s="5"/>
    </row>
    <row r="5947" spans="22:22" x14ac:dyDescent="0.2">
      <c r="V5947" s="5"/>
    </row>
    <row r="5948" spans="22:22" x14ac:dyDescent="0.2">
      <c r="V5948" s="5"/>
    </row>
    <row r="5949" spans="22:22" x14ac:dyDescent="0.2">
      <c r="V5949" s="5"/>
    </row>
    <row r="5950" spans="22:22" x14ac:dyDescent="0.2">
      <c r="V5950" s="5"/>
    </row>
    <row r="5951" spans="22:22" x14ac:dyDescent="0.2">
      <c r="V5951" s="5"/>
    </row>
    <row r="5952" spans="22:22" x14ac:dyDescent="0.2">
      <c r="V5952" s="5"/>
    </row>
    <row r="5953" spans="22:22" x14ac:dyDescent="0.2">
      <c r="V5953" s="5"/>
    </row>
    <row r="5954" spans="22:22" x14ac:dyDescent="0.2">
      <c r="V5954" s="5"/>
    </row>
    <row r="5955" spans="22:22" x14ac:dyDescent="0.2">
      <c r="V5955" s="5"/>
    </row>
    <row r="5956" spans="22:22" x14ac:dyDescent="0.2">
      <c r="V5956" s="5"/>
    </row>
    <row r="5957" spans="22:22" x14ac:dyDescent="0.2">
      <c r="V5957" s="5"/>
    </row>
    <row r="5958" spans="22:22" x14ac:dyDescent="0.2">
      <c r="V5958" s="5"/>
    </row>
    <row r="5959" spans="22:22" x14ac:dyDescent="0.2">
      <c r="V5959" s="5"/>
    </row>
    <row r="5960" spans="22:22" x14ac:dyDescent="0.2">
      <c r="V5960" s="5"/>
    </row>
    <row r="5961" spans="22:22" x14ac:dyDescent="0.2">
      <c r="V5961" s="5"/>
    </row>
    <row r="5962" spans="22:22" x14ac:dyDescent="0.2">
      <c r="V5962" s="5"/>
    </row>
    <row r="5963" spans="22:22" x14ac:dyDescent="0.2">
      <c r="V5963" s="5"/>
    </row>
    <row r="5964" spans="22:22" x14ac:dyDescent="0.2">
      <c r="V5964" s="5"/>
    </row>
    <row r="5965" spans="22:22" x14ac:dyDescent="0.2">
      <c r="V5965" s="5"/>
    </row>
    <row r="5966" spans="22:22" x14ac:dyDescent="0.2">
      <c r="V5966" s="5"/>
    </row>
    <row r="5967" spans="22:22" x14ac:dyDescent="0.2">
      <c r="V5967" s="5"/>
    </row>
    <row r="5968" spans="22:22" x14ac:dyDescent="0.2">
      <c r="V5968" s="5"/>
    </row>
    <row r="5969" spans="22:22" x14ac:dyDescent="0.2">
      <c r="V5969" s="5"/>
    </row>
    <row r="5970" spans="22:22" x14ac:dyDescent="0.2">
      <c r="V5970" s="5"/>
    </row>
    <row r="5971" spans="22:22" x14ac:dyDescent="0.2">
      <c r="V5971" s="5"/>
    </row>
    <row r="5972" spans="22:22" x14ac:dyDescent="0.2">
      <c r="V5972" s="5"/>
    </row>
    <row r="5973" spans="22:22" x14ac:dyDescent="0.2">
      <c r="V5973" s="5"/>
    </row>
    <row r="5974" spans="22:22" x14ac:dyDescent="0.2">
      <c r="V5974" s="5"/>
    </row>
    <row r="5975" spans="22:22" x14ac:dyDescent="0.2">
      <c r="V5975" s="5"/>
    </row>
    <row r="5976" spans="22:22" x14ac:dyDescent="0.2">
      <c r="V5976" s="5"/>
    </row>
    <row r="5977" spans="22:22" x14ac:dyDescent="0.2">
      <c r="V5977" s="5"/>
    </row>
    <row r="5978" spans="22:22" x14ac:dyDescent="0.2">
      <c r="V5978" s="5"/>
    </row>
    <row r="5979" spans="22:22" x14ac:dyDescent="0.2">
      <c r="V5979" s="5"/>
    </row>
    <row r="5980" spans="22:22" x14ac:dyDescent="0.2">
      <c r="V5980" s="5"/>
    </row>
    <row r="5981" spans="22:22" x14ac:dyDescent="0.2">
      <c r="V5981" s="5"/>
    </row>
    <row r="5982" spans="22:22" x14ac:dyDescent="0.2">
      <c r="V5982" s="5"/>
    </row>
    <row r="5983" spans="22:22" x14ac:dyDescent="0.2">
      <c r="V5983" s="5"/>
    </row>
    <row r="5984" spans="22:22" x14ac:dyDescent="0.2">
      <c r="V5984" s="5"/>
    </row>
    <row r="5985" spans="22:22" x14ac:dyDescent="0.2">
      <c r="V5985" s="5"/>
    </row>
    <row r="5986" spans="22:22" x14ac:dyDescent="0.2">
      <c r="V5986" s="5"/>
    </row>
    <row r="5987" spans="22:22" x14ac:dyDescent="0.2">
      <c r="V5987" s="5"/>
    </row>
    <row r="5988" spans="22:22" x14ac:dyDescent="0.2">
      <c r="V5988" s="5"/>
    </row>
    <row r="5989" spans="22:22" x14ac:dyDescent="0.2">
      <c r="V5989" s="5"/>
    </row>
    <row r="5990" spans="22:22" x14ac:dyDescent="0.2">
      <c r="V5990" s="5"/>
    </row>
    <row r="5991" spans="22:22" x14ac:dyDescent="0.2">
      <c r="V5991" s="5"/>
    </row>
    <row r="5992" spans="22:22" x14ac:dyDescent="0.2">
      <c r="V5992" s="5"/>
    </row>
    <row r="5993" spans="22:22" x14ac:dyDescent="0.2">
      <c r="V5993" s="5"/>
    </row>
    <row r="5994" spans="22:22" x14ac:dyDescent="0.2">
      <c r="V5994" s="5"/>
    </row>
    <row r="5995" spans="22:22" x14ac:dyDescent="0.2">
      <c r="V5995" s="5"/>
    </row>
    <row r="5996" spans="22:22" x14ac:dyDescent="0.2">
      <c r="V5996" s="5"/>
    </row>
    <row r="5997" spans="22:22" x14ac:dyDescent="0.2">
      <c r="V5997" s="5"/>
    </row>
    <row r="5998" spans="22:22" x14ac:dyDescent="0.2">
      <c r="V5998" s="5"/>
    </row>
    <row r="5999" spans="22:22" x14ac:dyDescent="0.2">
      <c r="V5999" s="5"/>
    </row>
    <row r="6000" spans="22:22" x14ac:dyDescent="0.2">
      <c r="V6000" s="5"/>
    </row>
    <row r="6001" spans="22:22" x14ac:dyDescent="0.2">
      <c r="V6001" s="5"/>
    </row>
    <row r="6002" spans="22:22" x14ac:dyDescent="0.2">
      <c r="V6002" s="5"/>
    </row>
    <row r="6003" spans="22:22" x14ac:dyDescent="0.2">
      <c r="V6003" s="5"/>
    </row>
    <row r="6004" spans="22:22" x14ac:dyDescent="0.2">
      <c r="V6004" s="5"/>
    </row>
    <row r="6005" spans="22:22" x14ac:dyDescent="0.2">
      <c r="V6005" s="5"/>
    </row>
    <row r="6006" spans="22:22" x14ac:dyDescent="0.2">
      <c r="V6006" s="5"/>
    </row>
    <row r="6007" spans="22:22" x14ac:dyDescent="0.2">
      <c r="V6007" s="5"/>
    </row>
    <row r="6008" spans="22:22" x14ac:dyDescent="0.2">
      <c r="V6008" s="5"/>
    </row>
    <row r="6009" spans="22:22" x14ac:dyDescent="0.2">
      <c r="V6009" s="5"/>
    </row>
    <row r="6010" spans="22:22" x14ac:dyDescent="0.2">
      <c r="V6010" s="5"/>
    </row>
    <row r="6011" spans="22:22" x14ac:dyDescent="0.2">
      <c r="V6011" s="5"/>
    </row>
    <row r="6012" spans="22:22" x14ac:dyDescent="0.2">
      <c r="V6012" s="5"/>
    </row>
    <row r="6013" spans="22:22" x14ac:dyDescent="0.2">
      <c r="V6013" s="5"/>
    </row>
    <row r="6014" spans="22:22" x14ac:dyDescent="0.2">
      <c r="V6014" s="5"/>
    </row>
    <row r="6015" spans="22:22" x14ac:dyDescent="0.2">
      <c r="V6015" s="5"/>
    </row>
    <row r="6016" spans="22:22" x14ac:dyDescent="0.2">
      <c r="V6016" s="5"/>
    </row>
    <row r="6017" spans="22:22" x14ac:dyDescent="0.2">
      <c r="V6017" s="5"/>
    </row>
    <row r="6018" spans="22:22" x14ac:dyDescent="0.2">
      <c r="V6018" s="5"/>
    </row>
    <row r="6019" spans="22:22" x14ac:dyDescent="0.2">
      <c r="V6019" s="5"/>
    </row>
    <row r="6020" spans="22:22" x14ac:dyDescent="0.2">
      <c r="V6020" s="5"/>
    </row>
    <row r="6021" spans="22:22" x14ac:dyDescent="0.2">
      <c r="V6021" s="5"/>
    </row>
    <row r="6022" spans="22:22" x14ac:dyDescent="0.2">
      <c r="V6022" s="5"/>
    </row>
    <row r="6023" spans="22:22" x14ac:dyDescent="0.2">
      <c r="V6023" s="5"/>
    </row>
    <row r="6024" spans="22:22" x14ac:dyDescent="0.2">
      <c r="V6024" s="5"/>
    </row>
    <row r="6025" spans="22:22" x14ac:dyDescent="0.2">
      <c r="V6025" s="5"/>
    </row>
    <row r="6026" spans="22:22" x14ac:dyDescent="0.2">
      <c r="V6026" s="5"/>
    </row>
    <row r="6027" spans="22:22" x14ac:dyDescent="0.2">
      <c r="V6027" s="5"/>
    </row>
    <row r="6028" spans="22:22" x14ac:dyDescent="0.2">
      <c r="V6028" s="5"/>
    </row>
    <row r="6029" spans="22:22" x14ac:dyDescent="0.2">
      <c r="V6029" s="5"/>
    </row>
    <row r="6030" spans="22:22" x14ac:dyDescent="0.2">
      <c r="V6030" s="5"/>
    </row>
    <row r="6031" spans="22:22" x14ac:dyDescent="0.2">
      <c r="V6031" s="5"/>
    </row>
    <row r="6032" spans="22:22" x14ac:dyDescent="0.2">
      <c r="V6032" s="5"/>
    </row>
    <row r="6033" spans="22:22" x14ac:dyDescent="0.2">
      <c r="V6033" s="5"/>
    </row>
    <row r="6034" spans="22:22" x14ac:dyDescent="0.2">
      <c r="V6034" s="5"/>
    </row>
    <row r="6035" spans="22:22" x14ac:dyDescent="0.2">
      <c r="V6035" s="5"/>
    </row>
    <row r="6036" spans="22:22" x14ac:dyDescent="0.2">
      <c r="V6036" s="5"/>
    </row>
    <row r="6037" spans="22:22" x14ac:dyDescent="0.2">
      <c r="V6037" s="5"/>
    </row>
    <row r="6038" spans="22:22" x14ac:dyDescent="0.2">
      <c r="V6038" s="5"/>
    </row>
    <row r="6039" spans="22:22" x14ac:dyDescent="0.2">
      <c r="V6039" s="5"/>
    </row>
    <row r="6040" spans="22:22" x14ac:dyDescent="0.2">
      <c r="V6040" s="5"/>
    </row>
    <row r="6041" spans="22:22" x14ac:dyDescent="0.2">
      <c r="V6041" s="5"/>
    </row>
    <row r="6042" spans="22:22" x14ac:dyDescent="0.2">
      <c r="V6042" s="5"/>
    </row>
    <row r="6043" spans="22:22" x14ac:dyDescent="0.2">
      <c r="V6043" s="5"/>
    </row>
    <row r="6044" spans="22:22" x14ac:dyDescent="0.2">
      <c r="V6044" s="5"/>
    </row>
    <row r="6045" spans="22:22" x14ac:dyDescent="0.2">
      <c r="V6045" s="5"/>
    </row>
    <row r="6046" spans="22:22" x14ac:dyDescent="0.2">
      <c r="V6046" s="5"/>
    </row>
    <row r="6047" spans="22:22" x14ac:dyDescent="0.2">
      <c r="V6047" s="5"/>
    </row>
    <row r="6048" spans="22:22" x14ac:dyDescent="0.2">
      <c r="V6048" s="5"/>
    </row>
    <row r="6049" spans="22:22" x14ac:dyDescent="0.2">
      <c r="V6049" s="5"/>
    </row>
    <row r="6050" spans="22:22" x14ac:dyDescent="0.2">
      <c r="V6050" s="5"/>
    </row>
    <row r="6051" spans="22:22" x14ac:dyDescent="0.2">
      <c r="V6051" s="5"/>
    </row>
    <row r="6052" spans="22:22" x14ac:dyDescent="0.2">
      <c r="V6052" s="5"/>
    </row>
    <row r="6053" spans="22:22" x14ac:dyDescent="0.2">
      <c r="V6053" s="5"/>
    </row>
    <row r="6054" spans="22:22" x14ac:dyDescent="0.2">
      <c r="V6054" s="5"/>
    </row>
    <row r="6055" spans="22:22" x14ac:dyDescent="0.2">
      <c r="V6055" s="5"/>
    </row>
    <row r="6056" spans="22:22" x14ac:dyDescent="0.2">
      <c r="V6056" s="5"/>
    </row>
    <row r="6057" spans="22:22" x14ac:dyDescent="0.2">
      <c r="V6057" s="5"/>
    </row>
    <row r="6058" spans="22:22" x14ac:dyDescent="0.2">
      <c r="V6058" s="5"/>
    </row>
    <row r="6059" spans="22:22" x14ac:dyDescent="0.2">
      <c r="V6059" s="5"/>
    </row>
    <row r="6060" spans="22:22" x14ac:dyDescent="0.2">
      <c r="V6060" s="5"/>
    </row>
    <row r="6061" spans="22:22" x14ac:dyDescent="0.2">
      <c r="V6061" s="5"/>
    </row>
    <row r="6062" spans="22:22" x14ac:dyDescent="0.2">
      <c r="V6062" s="5"/>
    </row>
    <row r="6063" spans="22:22" x14ac:dyDescent="0.2">
      <c r="V6063" s="5"/>
    </row>
    <row r="6064" spans="22:22" x14ac:dyDescent="0.2">
      <c r="V6064" s="5"/>
    </row>
    <row r="6065" spans="22:22" x14ac:dyDescent="0.2">
      <c r="V6065" s="5"/>
    </row>
    <row r="6066" spans="22:22" x14ac:dyDescent="0.2">
      <c r="V6066" s="5"/>
    </row>
    <row r="6067" spans="22:22" x14ac:dyDescent="0.2">
      <c r="V6067" s="5"/>
    </row>
    <row r="6068" spans="22:22" x14ac:dyDescent="0.2">
      <c r="V6068" s="5"/>
    </row>
    <row r="6069" spans="22:22" x14ac:dyDescent="0.2">
      <c r="V6069" s="5"/>
    </row>
    <row r="6070" spans="22:22" x14ac:dyDescent="0.2">
      <c r="V6070" s="5"/>
    </row>
    <row r="6071" spans="22:22" x14ac:dyDescent="0.2">
      <c r="V6071" s="5"/>
    </row>
    <row r="6072" spans="22:22" x14ac:dyDescent="0.2">
      <c r="V6072" s="5"/>
    </row>
    <row r="6073" spans="22:22" x14ac:dyDescent="0.2">
      <c r="V6073" s="5"/>
    </row>
    <row r="6074" spans="22:22" x14ac:dyDescent="0.2">
      <c r="V6074" s="5"/>
    </row>
    <row r="6075" spans="22:22" x14ac:dyDescent="0.2">
      <c r="V6075" s="5"/>
    </row>
    <row r="6076" spans="22:22" x14ac:dyDescent="0.2">
      <c r="V6076" s="5"/>
    </row>
    <row r="6077" spans="22:22" x14ac:dyDescent="0.2">
      <c r="V6077" s="5"/>
    </row>
    <row r="6078" spans="22:22" x14ac:dyDescent="0.2">
      <c r="V6078" s="5"/>
    </row>
    <row r="6079" spans="22:22" x14ac:dyDescent="0.2">
      <c r="V6079" s="5"/>
    </row>
    <row r="6080" spans="22:22" x14ac:dyDescent="0.2">
      <c r="V6080" s="5"/>
    </row>
    <row r="6081" spans="22:22" x14ac:dyDescent="0.2">
      <c r="V6081" s="5"/>
    </row>
    <row r="6082" spans="22:22" x14ac:dyDescent="0.2">
      <c r="V6082" s="5"/>
    </row>
    <row r="6083" spans="22:22" x14ac:dyDescent="0.2">
      <c r="V6083" s="5"/>
    </row>
    <row r="6084" spans="22:22" x14ac:dyDescent="0.2">
      <c r="V6084" s="5"/>
    </row>
    <row r="6085" spans="22:22" x14ac:dyDescent="0.2">
      <c r="V6085" s="5"/>
    </row>
    <row r="6086" spans="22:22" x14ac:dyDescent="0.2">
      <c r="V6086" s="5"/>
    </row>
    <row r="6087" spans="22:22" x14ac:dyDescent="0.2">
      <c r="V6087" s="5"/>
    </row>
    <row r="6088" spans="22:22" x14ac:dyDescent="0.2">
      <c r="V6088" s="5"/>
    </row>
    <row r="6089" spans="22:22" x14ac:dyDescent="0.2">
      <c r="V6089" s="5"/>
    </row>
    <row r="6090" spans="22:22" x14ac:dyDescent="0.2">
      <c r="V6090" s="5"/>
    </row>
    <row r="6091" spans="22:22" x14ac:dyDescent="0.2">
      <c r="V6091" s="5"/>
    </row>
    <row r="6092" spans="22:22" x14ac:dyDescent="0.2">
      <c r="V6092" s="5"/>
    </row>
    <row r="6093" spans="22:22" x14ac:dyDescent="0.2">
      <c r="V6093" s="5"/>
    </row>
    <row r="6094" spans="22:22" x14ac:dyDescent="0.2">
      <c r="V6094" s="5"/>
    </row>
    <row r="6095" spans="22:22" x14ac:dyDescent="0.2">
      <c r="V6095" s="5"/>
    </row>
    <row r="6096" spans="22:22" x14ac:dyDescent="0.2">
      <c r="V6096" s="5"/>
    </row>
    <row r="6097" spans="22:22" x14ac:dyDescent="0.2">
      <c r="V6097" s="5"/>
    </row>
    <row r="6098" spans="22:22" x14ac:dyDescent="0.2">
      <c r="V6098" s="5"/>
    </row>
    <row r="6099" spans="22:22" x14ac:dyDescent="0.2">
      <c r="V6099" s="5"/>
    </row>
    <row r="6100" spans="22:22" x14ac:dyDescent="0.2">
      <c r="V6100" s="5"/>
    </row>
    <row r="6101" spans="22:22" x14ac:dyDescent="0.2">
      <c r="V6101" s="5"/>
    </row>
    <row r="6102" spans="22:22" x14ac:dyDescent="0.2">
      <c r="V6102" s="5"/>
    </row>
    <row r="6103" spans="22:22" x14ac:dyDescent="0.2">
      <c r="V6103" s="5"/>
    </row>
    <row r="6104" spans="22:22" x14ac:dyDescent="0.2">
      <c r="V6104" s="5"/>
    </row>
    <row r="6105" spans="22:22" x14ac:dyDescent="0.2">
      <c r="V6105" s="5"/>
    </row>
    <row r="6106" spans="22:22" x14ac:dyDescent="0.2">
      <c r="V6106" s="5"/>
    </row>
    <row r="6107" spans="22:22" x14ac:dyDescent="0.2">
      <c r="V6107" s="5"/>
    </row>
    <row r="6108" spans="22:22" x14ac:dyDescent="0.2">
      <c r="V6108" s="5"/>
    </row>
    <row r="6109" spans="22:22" x14ac:dyDescent="0.2">
      <c r="V6109" s="5"/>
    </row>
    <row r="6110" spans="22:22" x14ac:dyDescent="0.2">
      <c r="V6110" s="5"/>
    </row>
    <row r="6111" spans="22:22" x14ac:dyDescent="0.2">
      <c r="V6111" s="5"/>
    </row>
    <row r="6112" spans="22:22" x14ac:dyDescent="0.2">
      <c r="V6112" s="5"/>
    </row>
    <row r="6113" spans="22:22" x14ac:dyDescent="0.2">
      <c r="V6113" s="5"/>
    </row>
    <row r="6114" spans="22:22" x14ac:dyDescent="0.2">
      <c r="V6114" s="5"/>
    </row>
    <row r="6115" spans="22:22" x14ac:dyDescent="0.2">
      <c r="V6115" s="5"/>
    </row>
    <row r="6116" spans="22:22" x14ac:dyDescent="0.2">
      <c r="V6116" s="5"/>
    </row>
    <row r="6117" spans="22:22" x14ac:dyDescent="0.2">
      <c r="V6117" s="5"/>
    </row>
    <row r="6118" spans="22:22" x14ac:dyDescent="0.2">
      <c r="V6118" s="5"/>
    </row>
    <row r="6119" spans="22:22" x14ac:dyDescent="0.2">
      <c r="V6119" s="5"/>
    </row>
    <row r="6120" spans="22:22" x14ac:dyDescent="0.2">
      <c r="V6120" s="5"/>
    </row>
    <row r="6121" spans="22:22" x14ac:dyDescent="0.2">
      <c r="V6121" s="5"/>
    </row>
    <row r="6122" spans="22:22" x14ac:dyDescent="0.2">
      <c r="V6122" s="5"/>
    </row>
    <row r="6123" spans="22:22" x14ac:dyDescent="0.2">
      <c r="V6123" s="5"/>
    </row>
    <row r="6124" spans="22:22" x14ac:dyDescent="0.2">
      <c r="V6124" s="5"/>
    </row>
    <row r="6125" spans="22:22" x14ac:dyDescent="0.2">
      <c r="V6125" s="5"/>
    </row>
    <row r="6126" spans="22:22" x14ac:dyDescent="0.2">
      <c r="V6126" s="5"/>
    </row>
    <row r="6127" spans="22:22" x14ac:dyDescent="0.2">
      <c r="V6127" s="5"/>
    </row>
    <row r="6128" spans="22:22" x14ac:dyDescent="0.2">
      <c r="V6128" s="5"/>
    </row>
    <row r="6129" spans="22:22" x14ac:dyDescent="0.2">
      <c r="V6129" s="5"/>
    </row>
    <row r="6130" spans="22:22" x14ac:dyDescent="0.2">
      <c r="V6130" s="5"/>
    </row>
    <row r="6131" spans="22:22" x14ac:dyDescent="0.2">
      <c r="V6131" s="5"/>
    </row>
    <row r="6132" spans="22:22" x14ac:dyDescent="0.2">
      <c r="V6132" s="5"/>
    </row>
    <row r="6133" spans="22:22" x14ac:dyDescent="0.2">
      <c r="V6133" s="5"/>
    </row>
    <row r="6134" spans="22:22" x14ac:dyDescent="0.2">
      <c r="V6134" s="5"/>
    </row>
    <row r="6135" spans="22:22" x14ac:dyDescent="0.2">
      <c r="V6135" s="5"/>
    </row>
    <row r="6136" spans="22:22" x14ac:dyDescent="0.2">
      <c r="V6136" s="5"/>
    </row>
    <row r="6137" spans="22:22" x14ac:dyDescent="0.2">
      <c r="V6137" s="5"/>
    </row>
    <row r="6138" spans="22:22" x14ac:dyDescent="0.2">
      <c r="V6138" s="5"/>
    </row>
    <row r="6139" spans="22:22" x14ac:dyDescent="0.2">
      <c r="V6139" s="5"/>
    </row>
    <row r="6140" spans="22:22" x14ac:dyDescent="0.2">
      <c r="V6140" s="5"/>
    </row>
    <row r="6141" spans="22:22" x14ac:dyDescent="0.2">
      <c r="V6141" s="5"/>
    </row>
    <row r="6142" spans="22:22" x14ac:dyDescent="0.2">
      <c r="V6142" s="5"/>
    </row>
    <row r="6143" spans="22:22" x14ac:dyDescent="0.2">
      <c r="V6143" s="5"/>
    </row>
    <row r="6144" spans="22:22" x14ac:dyDescent="0.2">
      <c r="V6144" s="5"/>
    </row>
    <row r="6145" spans="22:22" x14ac:dyDescent="0.2">
      <c r="V6145" s="5"/>
    </row>
    <row r="6146" spans="22:22" x14ac:dyDescent="0.2">
      <c r="V6146" s="5"/>
    </row>
    <row r="6147" spans="22:22" x14ac:dyDescent="0.2">
      <c r="V6147" s="5"/>
    </row>
    <row r="6148" spans="22:22" x14ac:dyDescent="0.2">
      <c r="V6148" s="5"/>
    </row>
    <row r="6149" spans="22:22" x14ac:dyDescent="0.2">
      <c r="V6149" s="5"/>
    </row>
    <row r="6150" spans="22:22" x14ac:dyDescent="0.2">
      <c r="V6150" s="5"/>
    </row>
    <row r="6151" spans="22:22" x14ac:dyDescent="0.2">
      <c r="V6151" s="5"/>
    </row>
    <row r="6152" spans="22:22" x14ac:dyDescent="0.2">
      <c r="V6152" s="5"/>
    </row>
    <row r="6153" spans="22:22" x14ac:dyDescent="0.2">
      <c r="V6153" s="5"/>
    </row>
    <row r="6154" spans="22:22" x14ac:dyDescent="0.2">
      <c r="V6154" s="5"/>
    </row>
    <row r="6155" spans="22:22" x14ac:dyDescent="0.2">
      <c r="V6155" s="5"/>
    </row>
    <row r="6156" spans="22:22" x14ac:dyDescent="0.2">
      <c r="V6156" s="5"/>
    </row>
    <row r="6157" spans="22:22" x14ac:dyDescent="0.2">
      <c r="V6157" s="5"/>
    </row>
    <row r="6158" spans="22:22" x14ac:dyDescent="0.2">
      <c r="V6158" s="5"/>
    </row>
    <row r="6159" spans="22:22" x14ac:dyDescent="0.2">
      <c r="V6159" s="5"/>
    </row>
    <row r="6160" spans="22:22" x14ac:dyDescent="0.2">
      <c r="V6160" s="5"/>
    </row>
    <row r="6161" spans="22:22" x14ac:dyDescent="0.2">
      <c r="V6161" s="5"/>
    </row>
    <row r="6162" spans="22:22" x14ac:dyDescent="0.2">
      <c r="V6162" s="5"/>
    </row>
    <row r="6163" spans="22:22" x14ac:dyDescent="0.2">
      <c r="V6163" s="5"/>
    </row>
    <row r="6164" spans="22:22" x14ac:dyDescent="0.2">
      <c r="V6164" s="5"/>
    </row>
    <row r="6165" spans="22:22" x14ac:dyDescent="0.2">
      <c r="V6165" s="5"/>
    </row>
    <row r="6166" spans="22:22" x14ac:dyDescent="0.2">
      <c r="V6166" s="5"/>
    </row>
    <row r="6167" spans="22:22" x14ac:dyDescent="0.2">
      <c r="V6167" s="5"/>
    </row>
    <row r="6168" spans="22:22" x14ac:dyDescent="0.2">
      <c r="V6168" s="5"/>
    </row>
    <row r="6169" spans="22:22" x14ac:dyDescent="0.2">
      <c r="V6169" s="5"/>
    </row>
    <row r="6170" spans="22:22" x14ac:dyDescent="0.2">
      <c r="V6170" s="5"/>
    </row>
    <row r="6171" spans="22:22" x14ac:dyDescent="0.2">
      <c r="V6171" s="5"/>
    </row>
    <row r="6172" spans="22:22" x14ac:dyDescent="0.2">
      <c r="V6172" s="5"/>
    </row>
    <row r="6173" spans="22:22" x14ac:dyDescent="0.2">
      <c r="V6173" s="5"/>
    </row>
    <row r="6174" spans="22:22" x14ac:dyDescent="0.2">
      <c r="V6174" s="5"/>
    </row>
    <row r="6175" spans="22:22" x14ac:dyDescent="0.2">
      <c r="V6175" s="5"/>
    </row>
    <row r="6176" spans="22:22" x14ac:dyDescent="0.2">
      <c r="V6176" s="5"/>
    </row>
    <row r="6177" spans="22:22" x14ac:dyDescent="0.2">
      <c r="V6177" s="5"/>
    </row>
    <row r="6178" spans="22:22" x14ac:dyDescent="0.2">
      <c r="V6178" s="5"/>
    </row>
    <row r="6179" spans="22:22" x14ac:dyDescent="0.2">
      <c r="V6179" s="5"/>
    </row>
    <row r="6180" spans="22:22" x14ac:dyDescent="0.2">
      <c r="V6180" s="5"/>
    </row>
    <row r="6181" spans="22:22" x14ac:dyDescent="0.2">
      <c r="V6181" s="5"/>
    </row>
    <row r="6182" spans="22:22" x14ac:dyDescent="0.2">
      <c r="V6182" s="5"/>
    </row>
    <row r="6183" spans="22:22" x14ac:dyDescent="0.2">
      <c r="V6183" s="5"/>
    </row>
    <row r="6184" spans="22:22" x14ac:dyDescent="0.2">
      <c r="V6184" s="5"/>
    </row>
    <row r="6185" spans="22:22" x14ac:dyDescent="0.2">
      <c r="V6185" s="5"/>
    </row>
    <row r="6186" spans="22:22" x14ac:dyDescent="0.2">
      <c r="V6186" s="5"/>
    </row>
    <row r="6187" spans="22:22" x14ac:dyDescent="0.2">
      <c r="V6187" s="5"/>
    </row>
    <row r="6188" spans="22:22" x14ac:dyDescent="0.2">
      <c r="V6188" s="5"/>
    </row>
    <row r="6189" spans="22:22" x14ac:dyDescent="0.2">
      <c r="V6189" s="5"/>
    </row>
    <row r="6190" spans="22:22" x14ac:dyDescent="0.2">
      <c r="V6190" s="5"/>
    </row>
    <row r="6191" spans="22:22" x14ac:dyDescent="0.2">
      <c r="V6191" s="5"/>
    </row>
    <row r="6192" spans="22:22" x14ac:dyDescent="0.2">
      <c r="V6192" s="5"/>
    </row>
    <row r="6193" spans="22:22" x14ac:dyDescent="0.2">
      <c r="V6193" s="5"/>
    </row>
    <row r="6194" spans="22:22" x14ac:dyDescent="0.2">
      <c r="V6194" s="5"/>
    </row>
    <row r="6195" spans="22:22" x14ac:dyDescent="0.2">
      <c r="V6195" s="5"/>
    </row>
    <row r="6196" spans="22:22" x14ac:dyDescent="0.2">
      <c r="V6196" s="5"/>
    </row>
    <row r="6197" spans="22:22" x14ac:dyDescent="0.2">
      <c r="V6197" s="5"/>
    </row>
    <row r="6198" spans="22:22" x14ac:dyDescent="0.2">
      <c r="V6198" s="5"/>
    </row>
    <row r="6199" spans="22:22" x14ac:dyDescent="0.2">
      <c r="V6199" s="5"/>
    </row>
    <row r="6200" spans="22:22" x14ac:dyDescent="0.2">
      <c r="V6200" s="5"/>
    </row>
    <row r="6201" spans="22:22" x14ac:dyDescent="0.2">
      <c r="V6201" s="5"/>
    </row>
    <row r="6202" spans="22:22" x14ac:dyDescent="0.2">
      <c r="V6202" s="5"/>
    </row>
    <row r="6203" spans="22:22" x14ac:dyDescent="0.2">
      <c r="V6203" s="5"/>
    </row>
    <row r="6204" spans="22:22" x14ac:dyDescent="0.2">
      <c r="V6204" s="5"/>
    </row>
    <row r="6205" spans="22:22" x14ac:dyDescent="0.2">
      <c r="V6205" s="5"/>
    </row>
    <row r="6206" spans="22:22" x14ac:dyDescent="0.2">
      <c r="V6206" s="5"/>
    </row>
    <row r="6207" spans="22:22" x14ac:dyDescent="0.2">
      <c r="V6207" s="5"/>
    </row>
    <row r="6208" spans="22:22" x14ac:dyDescent="0.2">
      <c r="V6208" s="5"/>
    </row>
    <row r="6209" spans="22:22" x14ac:dyDescent="0.2">
      <c r="V6209" s="5"/>
    </row>
    <row r="6210" spans="22:22" x14ac:dyDescent="0.2">
      <c r="V6210" s="5"/>
    </row>
    <row r="6211" spans="22:22" x14ac:dyDescent="0.2">
      <c r="V6211" s="5"/>
    </row>
    <row r="6212" spans="22:22" x14ac:dyDescent="0.2">
      <c r="V6212" s="5"/>
    </row>
    <row r="6213" spans="22:22" x14ac:dyDescent="0.2">
      <c r="V6213" s="5"/>
    </row>
    <row r="6214" spans="22:22" x14ac:dyDescent="0.2">
      <c r="V6214" s="5"/>
    </row>
    <row r="6215" spans="22:22" x14ac:dyDescent="0.2">
      <c r="V6215" s="5"/>
    </row>
    <row r="6216" spans="22:22" x14ac:dyDescent="0.2">
      <c r="V6216" s="5"/>
    </row>
    <row r="6217" spans="22:22" x14ac:dyDescent="0.2">
      <c r="V6217" s="5"/>
    </row>
    <row r="6218" spans="22:22" x14ac:dyDescent="0.2">
      <c r="V6218" s="5"/>
    </row>
    <row r="6219" spans="22:22" x14ac:dyDescent="0.2">
      <c r="V6219" s="5"/>
    </row>
    <row r="6220" spans="22:22" x14ac:dyDescent="0.2">
      <c r="V6220" s="5"/>
    </row>
    <row r="6221" spans="22:22" x14ac:dyDescent="0.2">
      <c r="V6221" s="5"/>
    </row>
    <row r="6222" spans="22:22" x14ac:dyDescent="0.2">
      <c r="V6222" s="5"/>
    </row>
    <row r="6223" spans="22:22" x14ac:dyDescent="0.2">
      <c r="V6223" s="5"/>
    </row>
    <row r="6224" spans="22:22" x14ac:dyDescent="0.2">
      <c r="V6224" s="5"/>
    </row>
    <row r="6225" spans="22:22" x14ac:dyDescent="0.2">
      <c r="V6225" s="5"/>
    </row>
    <row r="6226" spans="22:22" x14ac:dyDescent="0.2">
      <c r="V6226" s="5"/>
    </row>
    <row r="6227" spans="22:22" x14ac:dyDescent="0.2">
      <c r="V6227" s="5"/>
    </row>
    <row r="6228" spans="22:22" x14ac:dyDescent="0.2">
      <c r="V6228" s="5"/>
    </row>
    <row r="6229" spans="22:22" x14ac:dyDescent="0.2">
      <c r="V6229" s="5"/>
    </row>
    <row r="6230" spans="22:22" x14ac:dyDescent="0.2">
      <c r="V6230" s="5"/>
    </row>
    <row r="6231" spans="22:22" x14ac:dyDescent="0.2">
      <c r="V6231" s="5"/>
    </row>
    <row r="6232" spans="22:22" x14ac:dyDescent="0.2">
      <c r="V6232" s="5"/>
    </row>
    <row r="6233" spans="22:22" x14ac:dyDescent="0.2">
      <c r="V6233" s="5"/>
    </row>
    <row r="6234" spans="22:22" x14ac:dyDescent="0.2">
      <c r="V6234" s="5"/>
    </row>
    <row r="6235" spans="22:22" x14ac:dyDescent="0.2">
      <c r="V6235" s="5"/>
    </row>
    <row r="6236" spans="22:22" x14ac:dyDescent="0.2">
      <c r="V6236" s="5"/>
    </row>
    <row r="6237" spans="22:22" x14ac:dyDescent="0.2">
      <c r="V6237" s="5"/>
    </row>
    <row r="6238" spans="22:22" x14ac:dyDescent="0.2">
      <c r="V6238" s="5"/>
    </row>
    <row r="6239" spans="22:22" x14ac:dyDescent="0.2">
      <c r="V6239" s="5"/>
    </row>
    <row r="6240" spans="22:22" x14ac:dyDescent="0.2">
      <c r="V6240" s="5"/>
    </row>
    <row r="6241" spans="22:22" x14ac:dyDescent="0.2">
      <c r="V6241" s="5"/>
    </row>
    <row r="6242" spans="22:22" x14ac:dyDescent="0.2">
      <c r="V6242" s="5"/>
    </row>
    <row r="6243" spans="22:22" x14ac:dyDescent="0.2">
      <c r="V6243" s="5"/>
    </row>
    <row r="6244" spans="22:22" x14ac:dyDescent="0.2">
      <c r="V6244" s="5"/>
    </row>
    <row r="6245" spans="22:22" x14ac:dyDescent="0.2">
      <c r="V6245" s="5"/>
    </row>
    <row r="6246" spans="22:22" x14ac:dyDescent="0.2">
      <c r="V6246" s="5"/>
    </row>
    <row r="6247" spans="22:22" x14ac:dyDescent="0.2">
      <c r="V6247" s="5"/>
    </row>
    <row r="6248" spans="22:22" x14ac:dyDescent="0.2">
      <c r="V6248" s="5"/>
    </row>
    <row r="6249" spans="22:22" x14ac:dyDescent="0.2">
      <c r="V6249" s="5"/>
    </row>
    <row r="6250" spans="22:22" x14ac:dyDescent="0.2">
      <c r="V6250" s="5"/>
    </row>
    <row r="6251" spans="22:22" x14ac:dyDescent="0.2">
      <c r="V6251" s="5"/>
    </row>
    <row r="6252" spans="22:22" x14ac:dyDescent="0.2">
      <c r="V6252" s="5"/>
    </row>
    <row r="6253" spans="22:22" x14ac:dyDescent="0.2">
      <c r="V6253" s="5"/>
    </row>
    <row r="6254" spans="22:22" x14ac:dyDescent="0.2">
      <c r="V6254" s="5"/>
    </row>
    <row r="6255" spans="22:22" x14ac:dyDescent="0.2">
      <c r="V6255" s="5"/>
    </row>
    <row r="6256" spans="22:22" x14ac:dyDescent="0.2">
      <c r="V6256" s="5"/>
    </row>
    <row r="6257" spans="22:22" x14ac:dyDescent="0.2">
      <c r="V6257" s="5"/>
    </row>
    <row r="6258" spans="22:22" x14ac:dyDescent="0.2">
      <c r="V6258" s="5"/>
    </row>
    <row r="6259" spans="22:22" x14ac:dyDescent="0.2">
      <c r="V6259" s="5"/>
    </row>
    <row r="6260" spans="22:22" x14ac:dyDescent="0.2">
      <c r="V6260" s="5"/>
    </row>
    <row r="6261" spans="22:22" x14ac:dyDescent="0.2">
      <c r="V6261" s="5"/>
    </row>
    <row r="6262" spans="22:22" x14ac:dyDescent="0.2">
      <c r="V6262" s="5"/>
    </row>
    <row r="6263" spans="22:22" x14ac:dyDescent="0.2">
      <c r="V6263" s="5"/>
    </row>
    <row r="6264" spans="22:22" x14ac:dyDescent="0.2">
      <c r="V6264" s="5"/>
    </row>
    <row r="6265" spans="22:22" x14ac:dyDescent="0.2">
      <c r="V6265" s="5"/>
    </row>
    <row r="6266" spans="22:22" x14ac:dyDescent="0.2">
      <c r="V6266" s="5"/>
    </row>
    <row r="6267" spans="22:22" x14ac:dyDescent="0.2">
      <c r="V6267" s="5"/>
    </row>
    <row r="6268" spans="22:22" x14ac:dyDescent="0.2">
      <c r="V6268" s="5"/>
    </row>
    <row r="6269" spans="22:22" x14ac:dyDescent="0.2">
      <c r="V6269" s="5"/>
    </row>
    <row r="6270" spans="22:22" x14ac:dyDescent="0.2">
      <c r="V6270" s="5"/>
    </row>
    <row r="6271" spans="22:22" x14ac:dyDescent="0.2">
      <c r="V6271" s="5"/>
    </row>
    <row r="6272" spans="22:22" x14ac:dyDescent="0.2">
      <c r="V6272" s="5"/>
    </row>
    <row r="6273" spans="22:22" x14ac:dyDescent="0.2">
      <c r="V6273" s="5"/>
    </row>
    <row r="6274" spans="22:22" x14ac:dyDescent="0.2">
      <c r="V6274" s="5"/>
    </row>
    <row r="6275" spans="22:22" x14ac:dyDescent="0.2">
      <c r="V6275" s="5"/>
    </row>
    <row r="6276" spans="22:22" x14ac:dyDescent="0.2">
      <c r="V6276" s="5"/>
    </row>
    <row r="6277" spans="22:22" x14ac:dyDescent="0.2">
      <c r="V6277" s="5"/>
    </row>
    <row r="6278" spans="22:22" x14ac:dyDescent="0.2">
      <c r="V6278" s="5"/>
    </row>
    <row r="6279" spans="22:22" x14ac:dyDescent="0.2">
      <c r="V6279" s="5"/>
    </row>
    <row r="6280" spans="22:22" x14ac:dyDescent="0.2">
      <c r="V6280" s="5"/>
    </row>
    <row r="6281" spans="22:22" x14ac:dyDescent="0.2">
      <c r="V6281" s="5"/>
    </row>
    <row r="6282" spans="22:22" x14ac:dyDescent="0.2">
      <c r="V6282" s="5"/>
    </row>
    <row r="6283" spans="22:22" x14ac:dyDescent="0.2">
      <c r="V6283" s="5"/>
    </row>
    <row r="6284" spans="22:22" x14ac:dyDescent="0.2">
      <c r="V6284" s="5"/>
    </row>
    <row r="6285" spans="22:22" x14ac:dyDescent="0.2">
      <c r="V6285" s="5"/>
    </row>
    <row r="6286" spans="22:22" x14ac:dyDescent="0.2">
      <c r="V6286" s="5"/>
    </row>
    <row r="6287" spans="22:22" x14ac:dyDescent="0.2">
      <c r="V6287" s="5"/>
    </row>
    <row r="6288" spans="22:22" x14ac:dyDescent="0.2">
      <c r="V6288" s="5"/>
    </row>
    <row r="6289" spans="22:22" x14ac:dyDescent="0.2">
      <c r="V6289" s="5"/>
    </row>
    <row r="6290" spans="22:22" x14ac:dyDescent="0.2">
      <c r="V6290" s="5"/>
    </row>
    <row r="6291" spans="22:22" x14ac:dyDescent="0.2">
      <c r="V6291" s="5"/>
    </row>
    <row r="6292" spans="22:22" x14ac:dyDescent="0.2">
      <c r="V6292" s="5"/>
    </row>
    <row r="6293" spans="22:22" x14ac:dyDescent="0.2">
      <c r="V6293" s="5"/>
    </row>
    <row r="6294" spans="22:22" x14ac:dyDescent="0.2">
      <c r="V6294" s="5"/>
    </row>
    <row r="6295" spans="22:22" x14ac:dyDescent="0.2">
      <c r="V6295" s="5"/>
    </row>
    <row r="6296" spans="22:22" x14ac:dyDescent="0.2">
      <c r="V6296" s="5"/>
    </row>
    <row r="6297" spans="22:22" x14ac:dyDescent="0.2">
      <c r="V6297" s="5"/>
    </row>
    <row r="6298" spans="22:22" x14ac:dyDescent="0.2">
      <c r="V6298" s="5"/>
    </row>
    <row r="6299" spans="22:22" x14ac:dyDescent="0.2">
      <c r="V6299" s="5"/>
    </row>
    <row r="6300" spans="22:22" x14ac:dyDescent="0.2">
      <c r="V6300" s="5"/>
    </row>
    <row r="6301" spans="22:22" x14ac:dyDescent="0.2">
      <c r="V6301" s="5"/>
    </row>
    <row r="6302" spans="22:22" x14ac:dyDescent="0.2">
      <c r="V6302" s="5"/>
    </row>
    <row r="6303" spans="22:22" x14ac:dyDescent="0.2">
      <c r="V6303" s="5"/>
    </row>
    <row r="6304" spans="22:22" x14ac:dyDescent="0.2">
      <c r="V6304" s="5"/>
    </row>
    <row r="6305" spans="22:22" x14ac:dyDescent="0.2">
      <c r="V6305" s="5"/>
    </row>
    <row r="6306" spans="22:22" x14ac:dyDescent="0.2">
      <c r="V6306" s="5"/>
    </row>
    <row r="6307" spans="22:22" x14ac:dyDescent="0.2">
      <c r="V6307" s="5"/>
    </row>
    <row r="6308" spans="22:22" x14ac:dyDescent="0.2">
      <c r="V6308" s="5"/>
    </row>
    <row r="6309" spans="22:22" x14ac:dyDescent="0.2">
      <c r="V6309" s="5"/>
    </row>
    <row r="6310" spans="22:22" x14ac:dyDescent="0.2">
      <c r="V6310" s="5"/>
    </row>
    <row r="6311" spans="22:22" x14ac:dyDescent="0.2">
      <c r="V6311" s="5"/>
    </row>
    <row r="6312" spans="22:22" x14ac:dyDescent="0.2">
      <c r="V6312" s="5"/>
    </row>
    <row r="6313" spans="22:22" x14ac:dyDescent="0.2">
      <c r="V6313" s="5"/>
    </row>
    <row r="6314" spans="22:22" x14ac:dyDescent="0.2">
      <c r="V6314" s="5"/>
    </row>
    <row r="6315" spans="22:22" x14ac:dyDescent="0.2">
      <c r="V6315" s="5"/>
    </row>
    <row r="6316" spans="22:22" x14ac:dyDescent="0.2">
      <c r="V6316" s="5"/>
    </row>
    <row r="6317" spans="22:22" x14ac:dyDescent="0.2">
      <c r="V6317" s="5"/>
    </row>
    <row r="6318" spans="22:22" x14ac:dyDescent="0.2">
      <c r="V6318" s="5"/>
    </row>
    <row r="6319" spans="22:22" x14ac:dyDescent="0.2">
      <c r="V6319" s="5"/>
    </row>
    <row r="6320" spans="22:22" x14ac:dyDescent="0.2">
      <c r="V6320" s="5"/>
    </row>
    <row r="6321" spans="22:22" x14ac:dyDescent="0.2">
      <c r="V6321" s="5"/>
    </row>
    <row r="6322" spans="22:22" x14ac:dyDescent="0.2">
      <c r="V6322" s="5"/>
    </row>
    <row r="6323" spans="22:22" x14ac:dyDescent="0.2">
      <c r="V6323" s="5"/>
    </row>
    <row r="6324" spans="22:22" x14ac:dyDescent="0.2">
      <c r="V6324" s="5"/>
    </row>
    <row r="6325" spans="22:22" x14ac:dyDescent="0.2">
      <c r="V6325" s="5"/>
    </row>
    <row r="6326" spans="22:22" x14ac:dyDescent="0.2">
      <c r="V6326" s="5"/>
    </row>
    <row r="6327" spans="22:22" x14ac:dyDescent="0.2">
      <c r="V6327" s="5"/>
    </row>
    <row r="6328" spans="22:22" x14ac:dyDescent="0.2">
      <c r="V6328" s="5"/>
    </row>
    <row r="6329" spans="22:22" x14ac:dyDescent="0.2">
      <c r="V6329" s="5"/>
    </row>
    <row r="6330" spans="22:22" x14ac:dyDescent="0.2">
      <c r="V6330" s="5"/>
    </row>
    <row r="6331" spans="22:22" x14ac:dyDescent="0.2">
      <c r="V6331" s="5"/>
    </row>
    <row r="6332" spans="22:22" x14ac:dyDescent="0.2">
      <c r="V6332" s="5"/>
    </row>
    <row r="6333" spans="22:22" x14ac:dyDescent="0.2">
      <c r="V6333" s="5"/>
    </row>
    <row r="6334" spans="22:22" x14ac:dyDescent="0.2">
      <c r="V6334" s="5"/>
    </row>
    <row r="6335" spans="22:22" x14ac:dyDescent="0.2">
      <c r="V6335" s="5"/>
    </row>
    <row r="6336" spans="22:22" x14ac:dyDescent="0.2">
      <c r="V6336" s="5"/>
    </row>
    <row r="6337" spans="22:22" x14ac:dyDescent="0.2">
      <c r="V6337" s="5"/>
    </row>
    <row r="6338" spans="22:22" x14ac:dyDescent="0.2">
      <c r="V6338" s="5"/>
    </row>
    <row r="6339" spans="22:22" x14ac:dyDescent="0.2">
      <c r="V6339" s="5"/>
    </row>
    <row r="6340" spans="22:22" x14ac:dyDescent="0.2">
      <c r="V6340" s="5"/>
    </row>
    <row r="6341" spans="22:22" x14ac:dyDescent="0.2">
      <c r="V6341" s="5"/>
    </row>
    <row r="6342" spans="22:22" x14ac:dyDescent="0.2">
      <c r="V6342" s="5"/>
    </row>
    <row r="6343" spans="22:22" x14ac:dyDescent="0.2">
      <c r="V6343" s="5"/>
    </row>
    <row r="6344" spans="22:22" x14ac:dyDescent="0.2">
      <c r="V6344" s="5"/>
    </row>
    <row r="6345" spans="22:22" x14ac:dyDescent="0.2">
      <c r="V6345" s="5"/>
    </row>
    <row r="6346" spans="22:22" x14ac:dyDescent="0.2">
      <c r="V6346" s="5"/>
    </row>
    <row r="6347" spans="22:22" x14ac:dyDescent="0.2">
      <c r="V6347" s="5"/>
    </row>
    <row r="6348" spans="22:22" x14ac:dyDescent="0.2">
      <c r="V6348" s="5"/>
    </row>
    <row r="6349" spans="22:22" x14ac:dyDescent="0.2">
      <c r="V6349" s="5"/>
    </row>
    <row r="6350" spans="22:22" x14ac:dyDescent="0.2">
      <c r="V6350" s="5"/>
    </row>
    <row r="6351" spans="22:22" x14ac:dyDescent="0.2">
      <c r="V6351" s="5"/>
    </row>
    <row r="6352" spans="22:22" x14ac:dyDescent="0.2">
      <c r="V6352" s="5"/>
    </row>
    <row r="6353" spans="22:22" x14ac:dyDescent="0.2">
      <c r="V6353" s="5"/>
    </row>
    <row r="6354" spans="22:22" x14ac:dyDescent="0.2">
      <c r="V6354" s="5"/>
    </row>
    <row r="6355" spans="22:22" x14ac:dyDescent="0.2">
      <c r="V6355" s="5"/>
    </row>
    <row r="6356" spans="22:22" x14ac:dyDescent="0.2">
      <c r="V6356" s="5"/>
    </row>
    <row r="6357" spans="22:22" x14ac:dyDescent="0.2">
      <c r="V6357" s="5"/>
    </row>
    <row r="6358" spans="22:22" x14ac:dyDescent="0.2">
      <c r="V6358" s="5"/>
    </row>
    <row r="6359" spans="22:22" x14ac:dyDescent="0.2">
      <c r="V6359" s="5"/>
    </row>
    <row r="6360" spans="22:22" x14ac:dyDescent="0.2">
      <c r="V6360" s="5"/>
    </row>
    <row r="6361" spans="22:22" x14ac:dyDescent="0.2">
      <c r="V6361" s="5"/>
    </row>
    <row r="6362" spans="22:22" x14ac:dyDescent="0.2">
      <c r="V6362" s="5"/>
    </row>
    <row r="6363" spans="22:22" x14ac:dyDescent="0.2">
      <c r="V6363" s="5"/>
    </row>
    <row r="6364" spans="22:22" x14ac:dyDescent="0.2">
      <c r="V6364" s="5"/>
    </row>
    <row r="6365" spans="22:22" x14ac:dyDescent="0.2">
      <c r="V6365" s="5"/>
    </row>
    <row r="6366" spans="22:22" x14ac:dyDescent="0.2">
      <c r="V6366" s="5"/>
    </row>
    <row r="6367" spans="22:22" x14ac:dyDescent="0.2">
      <c r="V6367" s="5"/>
    </row>
    <row r="6368" spans="22:22" x14ac:dyDescent="0.2">
      <c r="V6368" s="5"/>
    </row>
    <row r="6369" spans="22:22" x14ac:dyDescent="0.2">
      <c r="V6369" s="5"/>
    </row>
    <row r="6370" spans="22:22" x14ac:dyDescent="0.2">
      <c r="V6370" s="5"/>
    </row>
    <row r="6371" spans="22:22" x14ac:dyDescent="0.2">
      <c r="V6371" s="5"/>
    </row>
    <row r="6372" spans="22:22" x14ac:dyDescent="0.2">
      <c r="V6372" s="5"/>
    </row>
    <row r="6373" spans="22:22" x14ac:dyDescent="0.2">
      <c r="V6373" s="5"/>
    </row>
    <row r="6374" spans="22:22" x14ac:dyDescent="0.2">
      <c r="V6374" s="5"/>
    </row>
    <row r="6375" spans="22:22" x14ac:dyDescent="0.2">
      <c r="V6375" s="5"/>
    </row>
    <row r="6376" spans="22:22" x14ac:dyDescent="0.2">
      <c r="V6376" s="5"/>
    </row>
    <row r="6377" spans="22:22" x14ac:dyDescent="0.2">
      <c r="V6377" s="5"/>
    </row>
    <row r="6378" spans="22:22" x14ac:dyDescent="0.2">
      <c r="V6378" s="5"/>
    </row>
    <row r="6379" spans="22:22" x14ac:dyDescent="0.2">
      <c r="V6379" s="5"/>
    </row>
    <row r="6380" spans="22:22" x14ac:dyDescent="0.2">
      <c r="V6380" s="5"/>
    </row>
    <row r="6381" spans="22:22" x14ac:dyDescent="0.2">
      <c r="V6381" s="5"/>
    </row>
    <row r="6382" spans="22:22" x14ac:dyDescent="0.2">
      <c r="V6382" s="5"/>
    </row>
    <row r="6383" spans="22:22" x14ac:dyDescent="0.2">
      <c r="V6383" s="5"/>
    </row>
    <row r="6384" spans="22:22" x14ac:dyDescent="0.2">
      <c r="V6384" s="5"/>
    </row>
    <row r="6385" spans="22:22" x14ac:dyDescent="0.2">
      <c r="V6385" s="5"/>
    </row>
    <row r="6386" spans="22:22" x14ac:dyDescent="0.2">
      <c r="V6386" s="5"/>
    </row>
    <row r="6387" spans="22:22" x14ac:dyDescent="0.2">
      <c r="V6387" s="5"/>
    </row>
    <row r="6388" spans="22:22" x14ac:dyDescent="0.2">
      <c r="V6388" s="5"/>
    </row>
    <row r="6389" spans="22:22" x14ac:dyDescent="0.2">
      <c r="V6389" s="5"/>
    </row>
    <row r="6390" spans="22:22" x14ac:dyDescent="0.2">
      <c r="V6390" s="5"/>
    </row>
    <row r="6391" spans="22:22" x14ac:dyDescent="0.2">
      <c r="V6391" s="5"/>
    </row>
    <row r="6392" spans="22:22" x14ac:dyDescent="0.2">
      <c r="V6392" s="5"/>
    </row>
    <row r="6393" spans="22:22" x14ac:dyDescent="0.2">
      <c r="V6393" s="5"/>
    </row>
    <row r="6394" spans="22:22" x14ac:dyDescent="0.2">
      <c r="V6394" s="5"/>
    </row>
    <row r="6395" spans="22:22" x14ac:dyDescent="0.2">
      <c r="V6395" s="5"/>
    </row>
    <row r="6396" spans="22:22" x14ac:dyDescent="0.2">
      <c r="V6396" s="5"/>
    </row>
    <row r="6397" spans="22:22" x14ac:dyDescent="0.2">
      <c r="V6397" s="5"/>
    </row>
    <row r="6398" spans="22:22" x14ac:dyDescent="0.2">
      <c r="V6398" s="5"/>
    </row>
    <row r="6399" spans="22:22" x14ac:dyDescent="0.2">
      <c r="V6399" s="5"/>
    </row>
    <row r="6400" spans="22:22" x14ac:dyDescent="0.2">
      <c r="V6400" s="5"/>
    </row>
    <row r="6401" spans="22:22" x14ac:dyDescent="0.2">
      <c r="V6401" s="5"/>
    </row>
    <row r="6402" spans="22:22" x14ac:dyDescent="0.2">
      <c r="V6402" s="5"/>
    </row>
    <row r="6403" spans="22:22" x14ac:dyDescent="0.2">
      <c r="V6403" s="5"/>
    </row>
    <row r="6404" spans="22:22" x14ac:dyDescent="0.2">
      <c r="V6404" s="5"/>
    </row>
    <row r="6405" spans="22:22" x14ac:dyDescent="0.2">
      <c r="V6405" s="5"/>
    </row>
    <row r="6406" spans="22:22" x14ac:dyDescent="0.2">
      <c r="V6406" s="5"/>
    </row>
    <row r="6407" spans="22:22" x14ac:dyDescent="0.2">
      <c r="V6407" s="5"/>
    </row>
    <row r="6408" spans="22:22" x14ac:dyDescent="0.2">
      <c r="V6408" s="5"/>
    </row>
    <row r="6409" spans="22:22" x14ac:dyDescent="0.2">
      <c r="V6409" s="5"/>
    </row>
    <row r="6410" spans="22:22" x14ac:dyDescent="0.2">
      <c r="V6410" s="5"/>
    </row>
    <row r="6411" spans="22:22" x14ac:dyDescent="0.2">
      <c r="V6411" s="5"/>
    </row>
    <row r="6412" spans="22:22" x14ac:dyDescent="0.2">
      <c r="V6412" s="5"/>
    </row>
    <row r="6413" spans="22:22" x14ac:dyDescent="0.2">
      <c r="V6413" s="5"/>
    </row>
    <row r="6414" spans="22:22" x14ac:dyDescent="0.2">
      <c r="V6414" s="5"/>
    </row>
    <row r="6415" spans="22:22" x14ac:dyDescent="0.2">
      <c r="V6415" s="5"/>
    </row>
    <row r="6416" spans="22:22" x14ac:dyDescent="0.2">
      <c r="V6416" s="5"/>
    </row>
    <row r="6417" spans="22:22" x14ac:dyDescent="0.2">
      <c r="V6417" s="5"/>
    </row>
    <row r="6418" spans="22:22" x14ac:dyDescent="0.2">
      <c r="V6418" s="5"/>
    </row>
    <row r="6419" spans="22:22" x14ac:dyDescent="0.2">
      <c r="V6419" s="5"/>
    </row>
    <row r="6420" spans="22:22" x14ac:dyDescent="0.2">
      <c r="V6420" s="5"/>
    </row>
    <row r="6421" spans="22:22" x14ac:dyDescent="0.2">
      <c r="V6421" s="5"/>
    </row>
    <row r="6422" spans="22:22" x14ac:dyDescent="0.2">
      <c r="V6422" s="5"/>
    </row>
    <row r="6423" spans="22:22" x14ac:dyDescent="0.2">
      <c r="V6423" s="5"/>
    </row>
    <row r="6424" spans="22:22" x14ac:dyDescent="0.2">
      <c r="V6424" s="5"/>
    </row>
    <row r="6425" spans="22:22" x14ac:dyDescent="0.2">
      <c r="V6425" s="5"/>
    </row>
    <row r="6426" spans="22:22" x14ac:dyDescent="0.2">
      <c r="V6426" s="5"/>
    </row>
    <row r="6427" spans="22:22" x14ac:dyDescent="0.2">
      <c r="V6427" s="5"/>
    </row>
    <row r="6428" spans="22:22" x14ac:dyDescent="0.2">
      <c r="V6428" s="5"/>
    </row>
    <row r="6429" spans="22:22" x14ac:dyDescent="0.2">
      <c r="V6429" s="5"/>
    </row>
    <row r="6430" spans="22:22" x14ac:dyDescent="0.2">
      <c r="V6430" s="5"/>
    </row>
    <row r="6431" spans="22:22" x14ac:dyDescent="0.2">
      <c r="V6431" s="5"/>
    </row>
    <row r="6432" spans="22:22" x14ac:dyDescent="0.2">
      <c r="V6432" s="5"/>
    </row>
    <row r="6433" spans="22:22" x14ac:dyDescent="0.2">
      <c r="V6433" s="5"/>
    </row>
    <row r="6434" spans="22:22" x14ac:dyDescent="0.2">
      <c r="V6434" s="5"/>
    </row>
    <row r="6435" spans="22:22" x14ac:dyDescent="0.2">
      <c r="V6435" s="5"/>
    </row>
    <row r="6436" spans="22:22" x14ac:dyDescent="0.2">
      <c r="V6436" s="5"/>
    </row>
    <row r="6437" spans="22:22" x14ac:dyDescent="0.2">
      <c r="V6437" s="5"/>
    </row>
    <row r="6438" spans="22:22" x14ac:dyDescent="0.2">
      <c r="V6438" s="5"/>
    </row>
    <row r="6439" spans="22:22" x14ac:dyDescent="0.2">
      <c r="V6439" s="5"/>
    </row>
    <row r="6440" spans="22:22" x14ac:dyDescent="0.2">
      <c r="V6440" s="5"/>
    </row>
    <row r="6441" spans="22:22" x14ac:dyDescent="0.2">
      <c r="V6441" s="5"/>
    </row>
    <row r="6442" spans="22:22" x14ac:dyDescent="0.2">
      <c r="V6442" s="5"/>
    </row>
    <row r="6443" spans="22:22" x14ac:dyDescent="0.2">
      <c r="V6443" s="5"/>
    </row>
    <row r="6444" spans="22:22" x14ac:dyDescent="0.2">
      <c r="V6444" s="5"/>
    </row>
    <row r="6445" spans="22:22" x14ac:dyDescent="0.2">
      <c r="V6445" s="5"/>
    </row>
    <row r="6446" spans="22:22" x14ac:dyDescent="0.2">
      <c r="V6446" s="5"/>
    </row>
    <row r="6447" spans="22:22" x14ac:dyDescent="0.2">
      <c r="V6447" s="5"/>
    </row>
    <row r="6448" spans="22:22" x14ac:dyDescent="0.2">
      <c r="V6448" s="5"/>
    </row>
    <row r="6449" spans="22:22" x14ac:dyDescent="0.2">
      <c r="V6449" s="5"/>
    </row>
    <row r="6450" spans="22:22" x14ac:dyDescent="0.2">
      <c r="V6450" s="5"/>
    </row>
    <row r="6451" spans="22:22" x14ac:dyDescent="0.2">
      <c r="V6451" s="5"/>
    </row>
    <row r="6452" spans="22:22" x14ac:dyDescent="0.2">
      <c r="V6452" s="5"/>
    </row>
    <row r="6453" spans="22:22" x14ac:dyDescent="0.2">
      <c r="V6453" s="5"/>
    </row>
    <row r="6454" spans="22:22" x14ac:dyDescent="0.2">
      <c r="V6454" s="5"/>
    </row>
    <row r="6455" spans="22:22" x14ac:dyDescent="0.2">
      <c r="V6455" s="5"/>
    </row>
    <row r="6456" spans="22:22" x14ac:dyDescent="0.2">
      <c r="V6456" s="5"/>
    </row>
    <row r="6457" spans="22:22" x14ac:dyDescent="0.2">
      <c r="V6457" s="5"/>
    </row>
    <row r="6458" spans="22:22" x14ac:dyDescent="0.2">
      <c r="V6458" s="5"/>
    </row>
    <row r="6459" spans="22:22" x14ac:dyDescent="0.2">
      <c r="V6459" s="5"/>
    </row>
    <row r="6460" spans="22:22" x14ac:dyDescent="0.2">
      <c r="V6460" s="5"/>
    </row>
    <row r="6461" spans="22:22" x14ac:dyDescent="0.2">
      <c r="V6461" s="5"/>
    </row>
    <row r="6462" spans="22:22" x14ac:dyDescent="0.2">
      <c r="V6462" s="5"/>
    </row>
    <row r="6463" spans="22:22" x14ac:dyDescent="0.2">
      <c r="V6463" s="5"/>
    </row>
    <row r="6464" spans="22:22" x14ac:dyDescent="0.2">
      <c r="V6464" s="5"/>
    </row>
    <row r="6465" spans="22:22" x14ac:dyDescent="0.2">
      <c r="V6465" s="5"/>
    </row>
    <row r="6466" spans="22:22" x14ac:dyDescent="0.2">
      <c r="V6466" s="5"/>
    </row>
    <row r="6467" spans="22:22" x14ac:dyDescent="0.2">
      <c r="V6467" s="5"/>
    </row>
    <row r="6468" spans="22:22" x14ac:dyDescent="0.2">
      <c r="V6468" s="5"/>
    </row>
    <row r="6469" spans="22:22" x14ac:dyDescent="0.2">
      <c r="V6469" s="5"/>
    </row>
    <row r="6470" spans="22:22" x14ac:dyDescent="0.2">
      <c r="V6470" s="5"/>
    </row>
    <row r="6471" spans="22:22" x14ac:dyDescent="0.2">
      <c r="V6471" s="5"/>
    </row>
    <row r="6472" spans="22:22" x14ac:dyDescent="0.2">
      <c r="V6472" s="5"/>
    </row>
    <row r="6473" spans="22:22" x14ac:dyDescent="0.2">
      <c r="V6473" s="5"/>
    </row>
    <row r="6474" spans="22:22" x14ac:dyDescent="0.2">
      <c r="V6474" s="5"/>
    </row>
    <row r="6475" spans="22:22" x14ac:dyDescent="0.2">
      <c r="V6475" s="5"/>
    </row>
    <row r="6476" spans="22:22" x14ac:dyDescent="0.2">
      <c r="V6476" s="5"/>
    </row>
    <row r="6477" spans="22:22" x14ac:dyDescent="0.2">
      <c r="V6477" s="5"/>
    </row>
    <row r="6478" spans="22:22" x14ac:dyDescent="0.2">
      <c r="V6478" s="5"/>
    </row>
    <row r="6479" spans="22:22" x14ac:dyDescent="0.2">
      <c r="V6479" s="5"/>
    </row>
    <row r="6480" spans="22:22" x14ac:dyDescent="0.2">
      <c r="V6480" s="5"/>
    </row>
    <row r="6481" spans="22:22" x14ac:dyDescent="0.2">
      <c r="V6481" s="5"/>
    </row>
    <row r="6482" spans="22:22" x14ac:dyDescent="0.2">
      <c r="V6482" s="5"/>
    </row>
    <row r="6483" spans="22:22" x14ac:dyDescent="0.2">
      <c r="V6483" s="5"/>
    </row>
    <row r="6484" spans="22:22" x14ac:dyDescent="0.2">
      <c r="V6484" s="5"/>
    </row>
    <row r="6485" spans="22:22" x14ac:dyDescent="0.2">
      <c r="V6485" s="5"/>
    </row>
    <row r="6486" spans="22:22" x14ac:dyDescent="0.2">
      <c r="V6486" s="5"/>
    </row>
    <row r="6487" spans="22:22" x14ac:dyDescent="0.2">
      <c r="V6487" s="5"/>
    </row>
    <row r="6488" spans="22:22" x14ac:dyDescent="0.2">
      <c r="V6488" s="5"/>
    </row>
    <row r="6489" spans="22:22" x14ac:dyDescent="0.2">
      <c r="V6489" s="5"/>
    </row>
    <row r="6490" spans="22:22" x14ac:dyDescent="0.2">
      <c r="V6490" s="5"/>
    </row>
    <row r="6491" spans="22:22" x14ac:dyDescent="0.2">
      <c r="V6491" s="5"/>
    </row>
    <row r="6492" spans="22:22" x14ac:dyDescent="0.2">
      <c r="V6492" s="5"/>
    </row>
    <row r="6493" spans="22:22" x14ac:dyDescent="0.2">
      <c r="V6493" s="5"/>
    </row>
    <row r="6494" spans="22:22" x14ac:dyDescent="0.2">
      <c r="V6494" s="5"/>
    </row>
    <row r="6495" spans="22:22" x14ac:dyDescent="0.2">
      <c r="V6495" s="5"/>
    </row>
    <row r="6496" spans="22:22" x14ac:dyDescent="0.2">
      <c r="V6496" s="5"/>
    </row>
    <row r="6497" spans="22:22" x14ac:dyDescent="0.2">
      <c r="V6497" s="5"/>
    </row>
    <row r="6498" spans="22:22" x14ac:dyDescent="0.2">
      <c r="V6498" s="5"/>
    </row>
    <row r="6499" spans="22:22" x14ac:dyDescent="0.2">
      <c r="V6499" s="5"/>
    </row>
    <row r="6500" spans="22:22" x14ac:dyDescent="0.2">
      <c r="V6500" s="5"/>
    </row>
    <row r="6501" spans="22:22" x14ac:dyDescent="0.2">
      <c r="V6501" s="5"/>
    </row>
    <row r="6502" spans="22:22" x14ac:dyDescent="0.2">
      <c r="V6502" s="5"/>
    </row>
    <row r="6503" spans="22:22" x14ac:dyDescent="0.2">
      <c r="V6503" s="5"/>
    </row>
    <row r="6504" spans="22:22" x14ac:dyDescent="0.2">
      <c r="V6504" s="5"/>
    </row>
    <row r="6505" spans="22:22" x14ac:dyDescent="0.2">
      <c r="V6505" s="5"/>
    </row>
    <row r="6506" spans="22:22" x14ac:dyDescent="0.2">
      <c r="V6506" s="5"/>
    </row>
    <row r="6507" spans="22:22" x14ac:dyDescent="0.2">
      <c r="V6507" s="5"/>
    </row>
    <row r="6508" spans="22:22" x14ac:dyDescent="0.2">
      <c r="V6508" s="5"/>
    </row>
    <row r="6509" spans="22:22" x14ac:dyDescent="0.2">
      <c r="V6509" s="5"/>
    </row>
    <row r="6510" spans="22:22" x14ac:dyDescent="0.2">
      <c r="V6510" s="5"/>
    </row>
    <row r="6511" spans="22:22" x14ac:dyDescent="0.2">
      <c r="V6511" s="5"/>
    </row>
    <row r="6512" spans="22:22" x14ac:dyDescent="0.2">
      <c r="V6512" s="5"/>
    </row>
    <row r="6513" spans="22:22" x14ac:dyDescent="0.2">
      <c r="V6513" s="5"/>
    </row>
    <row r="6514" spans="22:22" x14ac:dyDescent="0.2">
      <c r="V6514" s="5"/>
    </row>
    <row r="6515" spans="22:22" x14ac:dyDescent="0.2">
      <c r="V6515" s="5"/>
    </row>
    <row r="6516" spans="22:22" x14ac:dyDescent="0.2">
      <c r="V6516" s="5"/>
    </row>
    <row r="6517" spans="22:22" x14ac:dyDescent="0.2">
      <c r="V6517" s="5"/>
    </row>
    <row r="6518" spans="22:22" x14ac:dyDescent="0.2">
      <c r="V6518" s="5"/>
    </row>
    <row r="6519" spans="22:22" x14ac:dyDescent="0.2">
      <c r="V6519" s="5"/>
    </row>
    <row r="6520" spans="22:22" x14ac:dyDescent="0.2">
      <c r="V6520" s="5"/>
    </row>
    <row r="6521" spans="22:22" x14ac:dyDescent="0.2">
      <c r="V6521" s="5"/>
    </row>
    <row r="6522" spans="22:22" x14ac:dyDescent="0.2">
      <c r="V6522" s="5"/>
    </row>
    <row r="6523" spans="22:22" x14ac:dyDescent="0.2">
      <c r="V6523" s="5"/>
    </row>
    <row r="6524" spans="22:22" x14ac:dyDescent="0.2">
      <c r="V6524" s="5"/>
    </row>
    <row r="6525" spans="22:22" x14ac:dyDescent="0.2">
      <c r="V6525" s="5"/>
    </row>
    <row r="6526" spans="22:22" x14ac:dyDescent="0.2">
      <c r="V6526" s="5"/>
    </row>
    <row r="6527" spans="22:22" x14ac:dyDescent="0.2">
      <c r="V6527" s="5"/>
    </row>
    <row r="6528" spans="22:22" x14ac:dyDescent="0.2">
      <c r="V6528" s="5"/>
    </row>
    <row r="6529" spans="22:22" x14ac:dyDescent="0.2">
      <c r="V6529" s="5"/>
    </row>
    <row r="6530" spans="22:22" x14ac:dyDescent="0.2">
      <c r="V6530" s="5"/>
    </row>
    <row r="6531" spans="22:22" x14ac:dyDescent="0.2">
      <c r="V6531" s="5"/>
    </row>
    <row r="6532" spans="22:22" x14ac:dyDescent="0.2">
      <c r="V6532" s="5"/>
    </row>
    <row r="6533" spans="22:22" x14ac:dyDescent="0.2">
      <c r="V6533" s="5"/>
    </row>
    <row r="6534" spans="22:22" x14ac:dyDescent="0.2">
      <c r="V6534" s="5"/>
    </row>
    <row r="6535" spans="22:22" x14ac:dyDescent="0.2">
      <c r="V6535" s="5"/>
    </row>
    <row r="6536" spans="22:22" x14ac:dyDescent="0.2">
      <c r="V6536" s="5"/>
    </row>
    <row r="6537" spans="22:22" x14ac:dyDescent="0.2">
      <c r="V6537" s="5"/>
    </row>
    <row r="6538" spans="22:22" x14ac:dyDescent="0.2">
      <c r="V6538" s="5"/>
    </row>
    <row r="6539" spans="22:22" x14ac:dyDescent="0.2">
      <c r="V6539" s="5"/>
    </row>
    <row r="6540" spans="22:22" x14ac:dyDescent="0.2">
      <c r="V6540" s="5"/>
    </row>
    <row r="6541" spans="22:22" x14ac:dyDescent="0.2">
      <c r="V6541" s="5"/>
    </row>
    <row r="6542" spans="22:22" x14ac:dyDescent="0.2">
      <c r="V6542" s="5"/>
    </row>
    <row r="6543" spans="22:22" x14ac:dyDescent="0.2">
      <c r="V6543" s="5"/>
    </row>
    <row r="6544" spans="22:22" x14ac:dyDescent="0.2">
      <c r="V6544" s="5"/>
    </row>
    <row r="6545" spans="22:22" x14ac:dyDescent="0.2">
      <c r="V6545" s="5"/>
    </row>
    <row r="6546" spans="22:22" x14ac:dyDescent="0.2">
      <c r="V6546" s="5"/>
    </row>
    <row r="6547" spans="22:22" x14ac:dyDescent="0.2">
      <c r="V6547" s="5"/>
    </row>
    <row r="6548" spans="22:22" x14ac:dyDescent="0.2">
      <c r="V6548" s="5"/>
    </row>
    <row r="6549" spans="22:22" x14ac:dyDescent="0.2">
      <c r="V6549" s="5"/>
    </row>
    <row r="6550" spans="22:22" x14ac:dyDescent="0.2">
      <c r="V6550" s="5"/>
    </row>
    <row r="6551" spans="22:22" x14ac:dyDescent="0.2">
      <c r="V6551" s="5"/>
    </row>
    <row r="6552" spans="22:22" x14ac:dyDescent="0.2">
      <c r="V6552" s="5"/>
    </row>
    <row r="6553" spans="22:22" x14ac:dyDescent="0.2">
      <c r="V6553" s="5"/>
    </row>
    <row r="6554" spans="22:22" x14ac:dyDescent="0.2">
      <c r="V6554" s="5"/>
    </row>
    <row r="6555" spans="22:22" x14ac:dyDescent="0.2">
      <c r="V6555" s="5"/>
    </row>
    <row r="6556" spans="22:22" x14ac:dyDescent="0.2">
      <c r="V6556" s="5"/>
    </row>
    <row r="6557" spans="22:22" x14ac:dyDescent="0.2">
      <c r="V6557" s="5"/>
    </row>
    <row r="6558" spans="22:22" x14ac:dyDescent="0.2">
      <c r="V6558" s="5"/>
    </row>
    <row r="6559" spans="22:22" x14ac:dyDescent="0.2">
      <c r="V6559" s="5"/>
    </row>
    <row r="6560" spans="22:22" x14ac:dyDescent="0.2">
      <c r="V6560" s="5"/>
    </row>
    <row r="6561" spans="22:22" x14ac:dyDescent="0.2">
      <c r="V6561" s="5"/>
    </row>
    <row r="6562" spans="22:22" x14ac:dyDescent="0.2">
      <c r="V6562" s="5"/>
    </row>
    <row r="6563" spans="22:22" x14ac:dyDescent="0.2">
      <c r="V6563" s="5"/>
    </row>
    <row r="6564" spans="22:22" x14ac:dyDescent="0.2">
      <c r="V6564" s="5"/>
    </row>
    <row r="6565" spans="22:22" x14ac:dyDescent="0.2">
      <c r="V6565" s="5"/>
    </row>
    <row r="6566" spans="22:22" x14ac:dyDescent="0.2">
      <c r="V6566" s="5"/>
    </row>
    <row r="6567" spans="22:22" x14ac:dyDescent="0.2">
      <c r="V6567" s="5"/>
    </row>
    <row r="6568" spans="22:22" x14ac:dyDescent="0.2">
      <c r="V6568" s="5"/>
    </row>
    <row r="6569" spans="22:22" x14ac:dyDescent="0.2">
      <c r="V6569" s="5"/>
    </row>
    <row r="6570" spans="22:22" x14ac:dyDescent="0.2">
      <c r="V6570" s="5"/>
    </row>
    <row r="6571" spans="22:22" x14ac:dyDescent="0.2">
      <c r="V6571" s="5"/>
    </row>
    <row r="6572" spans="22:22" x14ac:dyDescent="0.2">
      <c r="V6572" s="5"/>
    </row>
    <row r="6573" spans="22:22" x14ac:dyDescent="0.2">
      <c r="V6573" s="5"/>
    </row>
    <row r="6574" spans="22:22" x14ac:dyDescent="0.2">
      <c r="V6574" s="5"/>
    </row>
    <row r="6575" spans="22:22" x14ac:dyDescent="0.2">
      <c r="V6575" s="5"/>
    </row>
    <row r="6576" spans="22:22" x14ac:dyDescent="0.2">
      <c r="V6576" s="5"/>
    </row>
    <row r="6577" spans="22:22" x14ac:dyDescent="0.2">
      <c r="V6577" s="5"/>
    </row>
    <row r="6578" spans="22:22" x14ac:dyDescent="0.2">
      <c r="V6578" s="5"/>
    </row>
    <row r="6579" spans="22:22" x14ac:dyDescent="0.2">
      <c r="V6579" s="5"/>
    </row>
    <row r="6580" spans="22:22" x14ac:dyDescent="0.2">
      <c r="V6580" s="5"/>
    </row>
    <row r="6581" spans="22:22" x14ac:dyDescent="0.2">
      <c r="V6581" s="5"/>
    </row>
    <row r="6582" spans="22:22" x14ac:dyDescent="0.2">
      <c r="V6582" s="5"/>
    </row>
    <row r="6583" spans="22:22" x14ac:dyDescent="0.2">
      <c r="V6583" s="5"/>
    </row>
    <row r="6584" spans="22:22" x14ac:dyDescent="0.2">
      <c r="V6584" s="5"/>
    </row>
    <row r="6585" spans="22:22" x14ac:dyDescent="0.2">
      <c r="V6585" s="5"/>
    </row>
    <row r="6586" spans="22:22" x14ac:dyDescent="0.2">
      <c r="V6586" s="5"/>
    </row>
    <row r="6587" spans="22:22" x14ac:dyDescent="0.2">
      <c r="V6587" s="5"/>
    </row>
    <row r="6588" spans="22:22" x14ac:dyDescent="0.2">
      <c r="V6588" s="5"/>
    </row>
    <row r="6589" spans="22:22" x14ac:dyDescent="0.2">
      <c r="V6589" s="5"/>
    </row>
    <row r="6590" spans="22:22" x14ac:dyDescent="0.2">
      <c r="V6590" s="5"/>
    </row>
    <row r="6591" spans="22:22" x14ac:dyDescent="0.2">
      <c r="V6591" s="5"/>
    </row>
    <row r="6592" spans="22:22" x14ac:dyDescent="0.2">
      <c r="V6592" s="5"/>
    </row>
    <row r="6593" spans="22:22" x14ac:dyDescent="0.2">
      <c r="V6593" s="5"/>
    </row>
    <row r="6594" spans="22:22" x14ac:dyDescent="0.2">
      <c r="V6594" s="5"/>
    </row>
    <row r="6595" spans="22:22" x14ac:dyDescent="0.2">
      <c r="V6595" s="5"/>
    </row>
    <row r="6596" spans="22:22" x14ac:dyDescent="0.2">
      <c r="V6596" s="5"/>
    </row>
    <row r="6597" spans="22:22" x14ac:dyDescent="0.2">
      <c r="V6597" s="5"/>
    </row>
    <row r="6598" spans="22:22" x14ac:dyDescent="0.2">
      <c r="V6598" s="5"/>
    </row>
    <row r="6599" spans="22:22" x14ac:dyDescent="0.2">
      <c r="V6599" s="5"/>
    </row>
    <row r="6600" spans="22:22" x14ac:dyDescent="0.2">
      <c r="V6600" s="5"/>
    </row>
    <row r="6601" spans="22:22" x14ac:dyDescent="0.2">
      <c r="V6601" s="5"/>
    </row>
    <row r="6602" spans="22:22" x14ac:dyDescent="0.2">
      <c r="V6602" s="5"/>
    </row>
    <row r="6603" spans="22:22" x14ac:dyDescent="0.2">
      <c r="V6603" s="5"/>
    </row>
    <row r="6604" spans="22:22" x14ac:dyDescent="0.2">
      <c r="V6604" s="5"/>
    </row>
    <row r="6605" spans="22:22" x14ac:dyDescent="0.2">
      <c r="V6605" s="5"/>
    </row>
    <row r="6606" spans="22:22" x14ac:dyDescent="0.2">
      <c r="V6606" s="5"/>
    </row>
    <row r="6607" spans="22:22" x14ac:dyDescent="0.2">
      <c r="V6607" s="5"/>
    </row>
    <row r="6608" spans="22:22" x14ac:dyDescent="0.2">
      <c r="V6608" s="5"/>
    </row>
    <row r="6609" spans="22:22" x14ac:dyDescent="0.2">
      <c r="V6609" s="5"/>
    </row>
    <row r="6610" spans="22:22" x14ac:dyDescent="0.2">
      <c r="V6610" s="5"/>
    </row>
    <row r="6611" spans="22:22" x14ac:dyDescent="0.2">
      <c r="V6611" s="5"/>
    </row>
    <row r="6612" spans="22:22" x14ac:dyDescent="0.2">
      <c r="V6612" s="5"/>
    </row>
    <row r="6613" spans="22:22" x14ac:dyDescent="0.2">
      <c r="V6613" s="5"/>
    </row>
    <row r="6614" spans="22:22" x14ac:dyDescent="0.2">
      <c r="V6614" s="5"/>
    </row>
    <row r="6615" spans="22:22" x14ac:dyDescent="0.2">
      <c r="V6615" s="5"/>
    </row>
    <row r="6616" spans="22:22" x14ac:dyDescent="0.2">
      <c r="V6616" s="5"/>
    </row>
    <row r="6617" spans="22:22" x14ac:dyDescent="0.2">
      <c r="V6617" s="5"/>
    </row>
    <row r="6618" spans="22:22" x14ac:dyDescent="0.2">
      <c r="V6618" s="5"/>
    </row>
    <row r="6619" spans="22:22" x14ac:dyDescent="0.2">
      <c r="V6619" s="5"/>
    </row>
    <row r="6620" spans="22:22" x14ac:dyDescent="0.2">
      <c r="V6620" s="5"/>
    </row>
    <row r="6621" spans="22:22" x14ac:dyDescent="0.2">
      <c r="V6621" s="5"/>
    </row>
    <row r="6622" spans="22:22" x14ac:dyDescent="0.2">
      <c r="V6622" s="5"/>
    </row>
    <row r="6623" spans="22:22" x14ac:dyDescent="0.2">
      <c r="V6623" s="5"/>
    </row>
    <row r="6624" spans="22:22" x14ac:dyDescent="0.2">
      <c r="V6624" s="5"/>
    </row>
    <row r="6625" spans="22:22" x14ac:dyDescent="0.2">
      <c r="V6625" s="5"/>
    </row>
    <row r="6626" spans="22:22" x14ac:dyDescent="0.2">
      <c r="V6626" s="5"/>
    </row>
    <row r="6627" spans="22:22" x14ac:dyDescent="0.2">
      <c r="V6627" s="5"/>
    </row>
    <row r="6628" spans="22:22" x14ac:dyDescent="0.2">
      <c r="V6628" s="5"/>
    </row>
    <row r="6629" spans="22:22" x14ac:dyDescent="0.2">
      <c r="V6629" s="5"/>
    </row>
    <row r="6630" spans="22:22" x14ac:dyDescent="0.2">
      <c r="V6630" s="5"/>
    </row>
    <row r="6631" spans="22:22" x14ac:dyDescent="0.2">
      <c r="V6631" s="5"/>
    </row>
    <row r="6632" spans="22:22" x14ac:dyDescent="0.2">
      <c r="V6632" s="5"/>
    </row>
    <row r="6633" spans="22:22" x14ac:dyDescent="0.2">
      <c r="V6633" s="5"/>
    </row>
    <row r="6634" spans="22:22" x14ac:dyDescent="0.2">
      <c r="V6634" s="5"/>
    </row>
    <row r="6635" spans="22:22" x14ac:dyDescent="0.2">
      <c r="V6635" s="5"/>
    </row>
    <row r="6636" spans="22:22" x14ac:dyDescent="0.2">
      <c r="V6636" s="5"/>
    </row>
    <row r="6637" spans="22:22" x14ac:dyDescent="0.2">
      <c r="V6637" s="5"/>
    </row>
    <row r="6638" spans="22:22" x14ac:dyDescent="0.2">
      <c r="V6638" s="5"/>
    </row>
    <row r="6639" spans="22:22" x14ac:dyDescent="0.2">
      <c r="V6639" s="5"/>
    </row>
    <row r="6640" spans="22:22" x14ac:dyDescent="0.2">
      <c r="V6640" s="5"/>
    </row>
    <row r="6641" spans="22:22" x14ac:dyDescent="0.2">
      <c r="V6641" s="5"/>
    </row>
    <row r="6642" spans="22:22" x14ac:dyDescent="0.2">
      <c r="V6642" s="5"/>
    </row>
    <row r="6643" spans="22:22" x14ac:dyDescent="0.2">
      <c r="V6643" s="5"/>
    </row>
    <row r="6644" spans="22:22" x14ac:dyDescent="0.2">
      <c r="V6644" s="5"/>
    </row>
    <row r="6645" spans="22:22" x14ac:dyDescent="0.2">
      <c r="V6645" s="5"/>
    </row>
    <row r="6646" spans="22:22" x14ac:dyDescent="0.2">
      <c r="V6646" s="5"/>
    </row>
    <row r="6647" spans="22:22" x14ac:dyDescent="0.2">
      <c r="V6647" s="5"/>
    </row>
    <row r="6648" spans="22:22" x14ac:dyDescent="0.2">
      <c r="V6648" s="5"/>
    </row>
    <row r="6649" spans="22:22" x14ac:dyDescent="0.2">
      <c r="V6649" s="5"/>
    </row>
    <row r="6650" spans="22:22" x14ac:dyDescent="0.2">
      <c r="V6650" s="5"/>
    </row>
    <row r="6651" spans="22:22" x14ac:dyDescent="0.2">
      <c r="V6651" s="5"/>
    </row>
    <row r="6652" spans="22:22" x14ac:dyDescent="0.2">
      <c r="V6652" s="5"/>
    </row>
    <row r="6653" spans="22:22" x14ac:dyDescent="0.2">
      <c r="V6653" s="5"/>
    </row>
    <row r="6654" spans="22:22" x14ac:dyDescent="0.2">
      <c r="V6654" s="5"/>
    </row>
    <row r="6655" spans="22:22" x14ac:dyDescent="0.2">
      <c r="V6655" s="5"/>
    </row>
    <row r="6656" spans="22:22" x14ac:dyDescent="0.2">
      <c r="V6656" s="5"/>
    </row>
    <row r="6657" spans="22:22" x14ac:dyDescent="0.2">
      <c r="V6657" s="5"/>
    </row>
    <row r="6658" spans="22:22" x14ac:dyDescent="0.2">
      <c r="V6658" s="5"/>
    </row>
    <row r="6659" spans="22:22" x14ac:dyDescent="0.2">
      <c r="V6659" s="5"/>
    </row>
    <row r="6660" spans="22:22" x14ac:dyDescent="0.2">
      <c r="V6660" s="5"/>
    </row>
    <row r="6661" spans="22:22" x14ac:dyDescent="0.2">
      <c r="V6661" s="5"/>
    </row>
    <row r="6662" spans="22:22" x14ac:dyDescent="0.2">
      <c r="V6662" s="5"/>
    </row>
    <row r="6663" spans="22:22" x14ac:dyDescent="0.2">
      <c r="V6663" s="5"/>
    </row>
    <row r="6664" spans="22:22" x14ac:dyDescent="0.2">
      <c r="V6664" s="5"/>
    </row>
    <row r="6665" spans="22:22" x14ac:dyDescent="0.2">
      <c r="V6665" s="5"/>
    </row>
    <row r="6666" spans="22:22" x14ac:dyDescent="0.2">
      <c r="V6666" s="5"/>
    </row>
    <row r="6667" spans="22:22" x14ac:dyDescent="0.2">
      <c r="V6667" s="5"/>
    </row>
    <row r="6668" spans="22:22" x14ac:dyDescent="0.2">
      <c r="V6668" s="5"/>
    </row>
    <row r="6669" spans="22:22" x14ac:dyDescent="0.2">
      <c r="V6669" s="5"/>
    </row>
    <row r="6670" spans="22:22" x14ac:dyDescent="0.2">
      <c r="V6670" s="5"/>
    </row>
    <row r="6671" spans="22:22" x14ac:dyDescent="0.2">
      <c r="V6671" s="5"/>
    </row>
    <row r="6672" spans="22:22" x14ac:dyDescent="0.2">
      <c r="V6672" s="5"/>
    </row>
    <row r="6673" spans="22:22" x14ac:dyDescent="0.2">
      <c r="V6673" s="5"/>
    </row>
    <row r="6674" spans="22:22" x14ac:dyDescent="0.2">
      <c r="V6674" s="5"/>
    </row>
    <row r="6675" spans="22:22" x14ac:dyDescent="0.2">
      <c r="V6675" s="5"/>
    </row>
    <row r="6676" spans="22:22" x14ac:dyDescent="0.2">
      <c r="V6676" s="5"/>
    </row>
    <row r="6677" spans="22:22" x14ac:dyDescent="0.2">
      <c r="V6677" s="5"/>
    </row>
    <row r="6678" spans="22:22" x14ac:dyDescent="0.2">
      <c r="V6678" s="5"/>
    </row>
    <row r="6679" spans="22:22" x14ac:dyDescent="0.2">
      <c r="V6679" s="5"/>
    </row>
    <row r="6680" spans="22:22" x14ac:dyDescent="0.2">
      <c r="V6680" s="5"/>
    </row>
    <row r="6681" spans="22:22" x14ac:dyDescent="0.2">
      <c r="V6681" s="5"/>
    </row>
    <row r="6682" spans="22:22" x14ac:dyDescent="0.2">
      <c r="V6682" s="5"/>
    </row>
    <row r="6683" spans="22:22" x14ac:dyDescent="0.2">
      <c r="V6683" s="5"/>
    </row>
    <row r="6684" spans="22:22" x14ac:dyDescent="0.2">
      <c r="V6684" s="5"/>
    </row>
    <row r="6685" spans="22:22" x14ac:dyDescent="0.2">
      <c r="V6685" s="5"/>
    </row>
    <row r="6686" spans="22:22" x14ac:dyDescent="0.2">
      <c r="V6686" s="5"/>
    </row>
    <row r="6687" spans="22:22" x14ac:dyDescent="0.2">
      <c r="V6687" s="5"/>
    </row>
    <row r="6688" spans="22:22" x14ac:dyDescent="0.2">
      <c r="V6688" s="5"/>
    </row>
    <row r="6689" spans="22:22" x14ac:dyDescent="0.2">
      <c r="V6689" s="5"/>
    </row>
    <row r="6690" spans="22:22" x14ac:dyDescent="0.2">
      <c r="V6690" s="5"/>
    </row>
    <row r="6691" spans="22:22" x14ac:dyDescent="0.2">
      <c r="V6691" s="5"/>
    </row>
    <row r="6692" spans="22:22" x14ac:dyDescent="0.2">
      <c r="V6692" s="5"/>
    </row>
    <row r="6693" spans="22:22" x14ac:dyDescent="0.2">
      <c r="V6693" s="5"/>
    </row>
    <row r="6694" spans="22:22" x14ac:dyDescent="0.2">
      <c r="V6694" s="5"/>
    </row>
    <row r="6695" spans="22:22" x14ac:dyDescent="0.2">
      <c r="V6695" s="5"/>
    </row>
    <row r="6696" spans="22:22" x14ac:dyDescent="0.2">
      <c r="V6696" s="5"/>
    </row>
    <row r="6697" spans="22:22" x14ac:dyDescent="0.2">
      <c r="V6697" s="5"/>
    </row>
    <row r="6698" spans="22:22" x14ac:dyDescent="0.2">
      <c r="V6698" s="5"/>
    </row>
    <row r="6699" spans="22:22" x14ac:dyDescent="0.2">
      <c r="V6699" s="5"/>
    </row>
    <row r="6700" spans="22:22" x14ac:dyDescent="0.2">
      <c r="V6700" s="5"/>
    </row>
    <row r="6701" spans="22:22" x14ac:dyDescent="0.2">
      <c r="V6701" s="5"/>
    </row>
    <row r="6702" spans="22:22" x14ac:dyDescent="0.2">
      <c r="V6702" s="5"/>
    </row>
    <row r="6703" spans="22:22" x14ac:dyDescent="0.2">
      <c r="V6703" s="5"/>
    </row>
    <row r="6704" spans="22:22" x14ac:dyDescent="0.2">
      <c r="V6704" s="5"/>
    </row>
    <row r="6705" spans="22:22" x14ac:dyDescent="0.2">
      <c r="V6705" s="5"/>
    </row>
    <row r="6706" spans="22:22" x14ac:dyDescent="0.2">
      <c r="V6706" s="5"/>
    </row>
    <row r="6707" spans="22:22" x14ac:dyDescent="0.2">
      <c r="V6707" s="5"/>
    </row>
    <row r="6708" spans="22:22" x14ac:dyDescent="0.2">
      <c r="V6708" s="5"/>
    </row>
    <row r="6709" spans="22:22" x14ac:dyDescent="0.2">
      <c r="V6709" s="5"/>
    </row>
    <row r="6710" spans="22:22" x14ac:dyDescent="0.2">
      <c r="V6710" s="5"/>
    </row>
    <row r="6711" spans="22:22" x14ac:dyDescent="0.2">
      <c r="V6711" s="5"/>
    </row>
    <row r="6712" spans="22:22" x14ac:dyDescent="0.2">
      <c r="V6712" s="5"/>
    </row>
    <row r="6713" spans="22:22" x14ac:dyDescent="0.2">
      <c r="V6713" s="5"/>
    </row>
    <row r="6714" spans="22:22" x14ac:dyDescent="0.2">
      <c r="V6714" s="5"/>
    </row>
    <row r="6715" spans="22:22" x14ac:dyDescent="0.2">
      <c r="V6715" s="5"/>
    </row>
    <row r="6716" spans="22:22" x14ac:dyDescent="0.2">
      <c r="V6716" s="5"/>
    </row>
    <row r="6717" spans="22:22" x14ac:dyDescent="0.2">
      <c r="V6717" s="5"/>
    </row>
    <row r="6718" spans="22:22" x14ac:dyDescent="0.2">
      <c r="V6718" s="5"/>
    </row>
    <row r="6719" spans="22:22" x14ac:dyDescent="0.2">
      <c r="V6719" s="5"/>
    </row>
    <row r="6720" spans="22:22" x14ac:dyDescent="0.2">
      <c r="V6720" s="5"/>
    </row>
    <row r="6721" spans="22:22" x14ac:dyDescent="0.2">
      <c r="V6721" s="5"/>
    </row>
    <row r="6722" spans="22:22" x14ac:dyDescent="0.2">
      <c r="V6722" s="5"/>
    </row>
    <row r="6723" spans="22:22" x14ac:dyDescent="0.2">
      <c r="V6723" s="5"/>
    </row>
    <row r="6724" spans="22:22" x14ac:dyDescent="0.2">
      <c r="V6724" s="5"/>
    </row>
    <row r="6725" spans="22:22" x14ac:dyDescent="0.2">
      <c r="V6725" s="5"/>
    </row>
    <row r="6726" spans="22:22" x14ac:dyDescent="0.2">
      <c r="V6726" s="5"/>
    </row>
    <row r="6727" spans="22:22" x14ac:dyDescent="0.2">
      <c r="V6727" s="5"/>
    </row>
    <row r="6728" spans="22:22" x14ac:dyDescent="0.2">
      <c r="V6728" s="5"/>
    </row>
    <row r="6729" spans="22:22" x14ac:dyDescent="0.2">
      <c r="V6729" s="5"/>
    </row>
    <row r="6730" spans="22:22" x14ac:dyDescent="0.2">
      <c r="V6730" s="5"/>
    </row>
    <row r="6731" spans="22:22" x14ac:dyDescent="0.2">
      <c r="V6731" s="5"/>
    </row>
    <row r="6732" spans="22:22" x14ac:dyDescent="0.2">
      <c r="V6732" s="5"/>
    </row>
    <row r="6733" spans="22:22" x14ac:dyDescent="0.2">
      <c r="V6733" s="5"/>
    </row>
    <row r="6734" spans="22:22" x14ac:dyDescent="0.2">
      <c r="V6734" s="5"/>
    </row>
    <row r="6735" spans="22:22" x14ac:dyDescent="0.2">
      <c r="V6735" s="5"/>
    </row>
    <row r="6736" spans="22:22" x14ac:dyDescent="0.2">
      <c r="V6736" s="5"/>
    </row>
    <row r="6737" spans="22:22" x14ac:dyDescent="0.2">
      <c r="V6737" s="5"/>
    </row>
    <row r="6738" spans="22:22" x14ac:dyDescent="0.2">
      <c r="V6738" s="5"/>
    </row>
    <row r="6739" spans="22:22" x14ac:dyDescent="0.2">
      <c r="V6739" s="5"/>
    </row>
    <row r="6740" spans="22:22" x14ac:dyDescent="0.2">
      <c r="V6740" s="5"/>
    </row>
    <row r="6741" spans="22:22" x14ac:dyDescent="0.2">
      <c r="V6741" s="5"/>
    </row>
    <row r="6742" spans="22:22" x14ac:dyDescent="0.2">
      <c r="V6742" s="5"/>
    </row>
    <row r="6743" spans="22:22" x14ac:dyDescent="0.2">
      <c r="V6743" s="5"/>
    </row>
    <row r="6744" spans="22:22" x14ac:dyDescent="0.2">
      <c r="V6744" s="5"/>
    </row>
    <row r="6745" spans="22:22" x14ac:dyDescent="0.2">
      <c r="V6745" s="5"/>
    </row>
    <row r="6746" spans="22:22" x14ac:dyDescent="0.2">
      <c r="V6746" s="5"/>
    </row>
    <row r="6747" spans="22:22" x14ac:dyDescent="0.2">
      <c r="V6747" s="5"/>
    </row>
    <row r="6748" spans="22:22" x14ac:dyDescent="0.2">
      <c r="V6748" s="5"/>
    </row>
    <row r="6749" spans="22:22" x14ac:dyDescent="0.2">
      <c r="V6749" s="5"/>
    </row>
    <row r="6750" spans="22:22" x14ac:dyDescent="0.2">
      <c r="V6750" s="5"/>
    </row>
    <row r="6751" spans="22:22" x14ac:dyDescent="0.2">
      <c r="V6751" s="5"/>
    </row>
    <row r="6752" spans="22:22" x14ac:dyDescent="0.2">
      <c r="V6752" s="5"/>
    </row>
    <row r="6753" spans="22:22" x14ac:dyDescent="0.2">
      <c r="V6753" s="5"/>
    </row>
    <row r="6754" spans="22:22" x14ac:dyDescent="0.2">
      <c r="V6754" s="5"/>
    </row>
    <row r="6755" spans="22:22" x14ac:dyDescent="0.2">
      <c r="V6755" s="5"/>
    </row>
    <row r="6756" spans="22:22" x14ac:dyDescent="0.2">
      <c r="V6756" s="5"/>
    </row>
    <row r="6757" spans="22:22" x14ac:dyDescent="0.2">
      <c r="V6757" s="5"/>
    </row>
    <row r="6758" spans="22:22" x14ac:dyDescent="0.2">
      <c r="V6758" s="5"/>
    </row>
    <row r="6759" spans="22:22" x14ac:dyDescent="0.2">
      <c r="V6759" s="5"/>
    </row>
    <row r="6760" spans="22:22" x14ac:dyDescent="0.2">
      <c r="V6760" s="5"/>
    </row>
    <row r="6761" spans="22:22" x14ac:dyDescent="0.2">
      <c r="V6761" s="5"/>
    </row>
    <row r="6762" spans="22:22" x14ac:dyDescent="0.2">
      <c r="V6762" s="5"/>
    </row>
    <row r="6763" spans="22:22" x14ac:dyDescent="0.2">
      <c r="V6763" s="5"/>
    </row>
    <row r="6764" spans="22:22" x14ac:dyDescent="0.2">
      <c r="V6764" s="5"/>
    </row>
    <row r="6765" spans="22:22" x14ac:dyDescent="0.2">
      <c r="V6765" s="5"/>
    </row>
    <row r="6766" spans="22:22" x14ac:dyDescent="0.2">
      <c r="V6766" s="5"/>
    </row>
    <row r="6767" spans="22:22" x14ac:dyDescent="0.2">
      <c r="V6767" s="5"/>
    </row>
    <row r="6768" spans="22:22" x14ac:dyDescent="0.2">
      <c r="V6768" s="5"/>
    </row>
    <row r="6769" spans="22:22" x14ac:dyDescent="0.2">
      <c r="V6769" s="5"/>
    </row>
    <row r="6770" spans="22:22" x14ac:dyDescent="0.2">
      <c r="V6770" s="5"/>
    </row>
    <row r="6771" spans="22:22" x14ac:dyDescent="0.2">
      <c r="V6771" s="5"/>
    </row>
    <row r="6772" spans="22:22" x14ac:dyDescent="0.2">
      <c r="V6772" s="5"/>
    </row>
    <row r="6773" spans="22:22" x14ac:dyDescent="0.2">
      <c r="V6773" s="5"/>
    </row>
    <row r="6774" spans="22:22" x14ac:dyDescent="0.2">
      <c r="V6774" s="5"/>
    </row>
    <row r="6775" spans="22:22" x14ac:dyDescent="0.2">
      <c r="V6775" s="5"/>
    </row>
    <row r="6776" spans="22:22" x14ac:dyDescent="0.2">
      <c r="V6776" s="5"/>
    </row>
    <row r="6777" spans="22:22" x14ac:dyDescent="0.2">
      <c r="V6777" s="5"/>
    </row>
    <row r="6778" spans="22:22" x14ac:dyDescent="0.2">
      <c r="V6778" s="5"/>
    </row>
    <row r="6779" spans="22:22" x14ac:dyDescent="0.2">
      <c r="V6779" s="5"/>
    </row>
    <row r="6780" spans="22:22" x14ac:dyDescent="0.2">
      <c r="V6780" s="5"/>
    </row>
    <row r="6781" spans="22:22" x14ac:dyDescent="0.2">
      <c r="V6781" s="5"/>
    </row>
    <row r="6782" spans="22:22" x14ac:dyDescent="0.2">
      <c r="V6782" s="5"/>
    </row>
    <row r="6783" spans="22:22" x14ac:dyDescent="0.2">
      <c r="V6783" s="5"/>
    </row>
    <row r="6784" spans="22:22" x14ac:dyDescent="0.2">
      <c r="V6784" s="5"/>
    </row>
    <row r="6785" spans="22:22" x14ac:dyDescent="0.2">
      <c r="V6785" s="5"/>
    </row>
    <row r="6786" spans="22:22" x14ac:dyDescent="0.2">
      <c r="V6786" s="5"/>
    </row>
    <row r="6787" spans="22:22" x14ac:dyDescent="0.2">
      <c r="V6787" s="5"/>
    </row>
    <row r="6788" spans="22:22" x14ac:dyDescent="0.2">
      <c r="V6788" s="5"/>
    </row>
    <row r="6789" spans="22:22" x14ac:dyDescent="0.2">
      <c r="V6789" s="5"/>
    </row>
    <row r="6790" spans="22:22" x14ac:dyDescent="0.2">
      <c r="V6790" s="5"/>
    </row>
    <row r="6791" spans="22:22" x14ac:dyDescent="0.2">
      <c r="V6791" s="5"/>
    </row>
    <row r="6792" spans="22:22" x14ac:dyDescent="0.2">
      <c r="V6792" s="5"/>
    </row>
    <row r="6793" spans="22:22" x14ac:dyDescent="0.2">
      <c r="V6793" s="5"/>
    </row>
    <row r="6794" spans="22:22" x14ac:dyDescent="0.2">
      <c r="V6794" s="5"/>
    </row>
    <row r="6795" spans="22:22" x14ac:dyDescent="0.2">
      <c r="V6795" s="5"/>
    </row>
    <row r="6796" spans="22:22" x14ac:dyDescent="0.2">
      <c r="V6796" s="5"/>
    </row>
    <row r="6797" spans="22:22" x14ac:dyDescent="0.2">
      <c r="V6797" s="5"/>
    </row>
    <row r="6798" spans="22:22" x14ac:dyDescent="0.2">
      <c r="V6798" s="5"/>
    </row>
    <row r="6799" spans="22:22" x14ac:dyDescent="0.2">
      <c r="V6799" s="5"/>
    </row>
    <row r="6800" spans="22:22" x14ac:dyDescent="0.2">
      <c r="V6800" s="5"/>
    </row>
    <row r="6801" spans="22:22" x14ac:dyDescent="0.2">
      <c r="V6801" s="5"/>
    </row>
    <row r="6802" spans="22:22" x14ac:dyDescent="0.2">
      <c r="V6802" s="5"/>
    </row>
    <row r="6803" spans="22:22" x14ac:dyDescent="0.2">
      <c r="V6803" s="5"/>
    </row>
    <row r="6804" spans="22:22" x14ac:dyDescent="0.2">
      <c r="V6804" s="5"/>
    </row>
    <row r="6805" spans="22:22" x14ac:dyDescent="0.2">
      <c r="V6805" s="5"/>
    </row>
    <row r="6806" spans="22:22" x14ac:dyDescent="0.2">
      <c r="V6806" s="5"/>
    </row>
    <row r="6807" spans="22:22" x14ac:dyDescent="0.2">
      <c r="V6807" s="5"/>
    </row>
    <row r="6808" spans="22:22" x14ac:dyDescent="0.2">
      <c r="V6808" s="5"/>
    </row>
    <row r="6809" spans="22:22" x14ac:dyDescent="0.2">
      <c r="V6809" s="5"/>
    </row>
    <row r="6810" spans="22:22" x14ac:dyDescent="0.2">
      <c r="V6810" s="5"/>
    </row>
    <row r="6811" spans="22:22" x14ac:dyDescent="0.2">
      <c r="V6811" s="5"/>
    </row>
    <row r="6812" spans="22:22" x14ac:dyDescent="0.2">
      <c r="V6812" s="5"/>
    </row>
    <row r="6813" spans="22:22" x14ac:dyDescent="0.2">
      <c r="V6813" s="5"/>
    </row>
    <row r="6814" spans="22:22" x14ac:dyDescent="0.2">
      <c r="V6814" s="5"/>
    </row>
    <row r="6815" spans="22:22" x14ac:dyDescent="0.2">
      <c r="V6815" s="5"/>
    </row>
    <row r="6816" spans="22:22" x14ac:dyDescent="0.2">
      <c r="V6816" s="5"/>
    </row>
    <row r="6817" spans="22:22" x14ac:dyDescent="0.2">
      <c r="V6817" s="5"/>
    </row>
    <row r="6818" spans="22:22" x14ac:dyDescent="0.2">
      <c r="V6818" s="5"/>
    </row>
    <row r="6819" spans="22:22" x14ac:dyDescent="0.2">
      <c r="V6819" s="5"/>
    </row>
    <row r="6820" spans="22:22" x14ac:dyDescent="0.2">
      <c r="V6820" s="5"/>
    </row>
    <row r="6821" spans="22:22" x14ac:dyDescent="0.2">
      <c r="V6821" s="5"/>
    </row>
    <row r="6822" spans="22:22" x14ac:dyDescent="0.2">
      <c r="V6822" s="5"/>
    </row>
    <row r="6823" spans="22:22" x14ac:dyDescent="0.2">
      <c r="V6823" s="5"/>
    </row>
    <row r="6824" spans="22:22" x14ac:dyDescent="0.2">
      <c r="V6824" s="5"/>
    </row>
    <row r="6825" spans="22:22" x14ac:dyDescent="0.2">
      <c r="V6825" s="5"/>
    </row>
    <row r="6826" spans="22:22" x14ac:dyDescent="0.2">
      <c r="V6826" s="5"/>
    </row>
    <row r="6827" spans="22:22" x14ac:dyDescent="0.2">
      <c r="V6827" s="5"/>
    </row>
    <row r="6828" spans="22:22" x14ac:dyDescent="0.2">
      <c r="V6828" s="5"/>
    </row>
    <row r="6829" spans="22:22" x14ac:dyDescent="0.2">
      <c r="V6829" s="5"/>
    </row>
    <row r="6830" spans="22:22" x14ac:dyDescent="0.2">
      <c r="V6830" s="5"/>
    </row>
    <row r="6831" spans="22:22" x14ac:dyDescent="0.2">
      <c r="V6831" s="5"/>
    </row>
    <row r="6832" spans="22:22" x14ac:dyDescent="0.2">
      <c r="V6832" s="5"/>
    </row>
    <row r="6833" spans="22:22" x14ac:dyDescent="0.2">
      <c r="V6833" s="5"/>
    </row>
    <row r="6834" spans="22:22" x14ac:dyDescent="0.2">
      <c r="V6834" s="5"/>
    </row>
    <row r="6835" spans="22:22" x14ac:dyDescent="0.2">
      <c r="V6835" s="5"/>
    </row>
    <row r="6836" spans="22:22" x14ac:dyDescent="0.2">
      <c r="V6836" s="5"/>
    </row>
    <row r="6837" spans="22:22" x14ac:dyDescent="0.2">
      <c r="V6837" s="5"/>
    </row>
    <row r="6838" spans="22:22" x14ac:dyDescent="0.2">
      <c r="V6838" s="5"/>
    </row>
    <row r="6839" spans="22:22" x14ac:dyDescent="0.2">
      <c r="V6839" s="5"/>
    </row>
    <row r="6840" spans="22:22" x14ac:dyDescent="0.2">
      <c r="V6840" s="5"/>
    </row>
    <row r="6841" spans="22:22" x14ac:dyDescent="0.2">
      <c r="V6841" s="5"/>
    </row>
    <row r="6842" spans="22:22" x14ac:dyDescent="0.2">
      <c r="V6842" s="5"/>
    </row>
    <row r="6843" spans="22:22" x14ac:dyDescent="0.2">
      <c r="V6843" s="5"/>
    </row>
    <row r="6844" spans="22:22" x14ac:dyDescent="0.2">
      <c r="V6844" s="5"/>
    </row>
    <row r="6845" spans="22:22" x14ac:dyDescent="0.2">
      <c r="V6845" s="5"/>
    </row>
    <row r="6846" spans="22:22" x14ac:dyDescent="0.2">
      <c r="V6846" s="5"/>
    </row>
    <row r="6847" spans="22:22" x14ac:dyDescent="0.2">
      <c r="V6847" s="5"/>
    </row>
    <row r="6848" spans="22:22" x14ac:dyDescent="0.2">
      <c r="V6848" s="5"/>
    </row>
    <row r="6849" spans="22:22" x14ac:dyDescent="0.2">
      <c r="V6849" s="5"/>
    </row>
    <row r="6850" spans="22:22" x14ac:dyDescent="0.2">
      <c r="V6850" s="5"/>
    </row>
    <row r="6851" spans="22:22" x14ac:dyDescent="0.2">
      <c r="V6851" s="5"/>
    </row>
    <row r="6852" spans="22:22" x14ac:dyDescent="0.2">
      <c r="V6852" s="5"/>
    </row>
    <row r="6853" spans="22:22" x14ac:dyDescent="0.2">
      <c r="V6853" s="5"/>
    </row>
    <row r="6854" spans="22:22" x14ac:dyDescent="0.2">
      <c r="V6854" s="5"/>
    </row>
    <row r="6855" spans="22:22" x14ac:dyDescent="0.2">
      <c r="V6855" s="5"/>
    </row>
    <row r="6856" spans="22:22" x14ac:dyDescent="0.2">
      <c r="V6856" s="5"/>
    </row>
    <row r="6857" spans="22:22" x14ac:dyDescent="0.2">
      <c r="V6857" s="5"/>
    </row>
    <row r="6858" spans="22:22" x14ac:dyDescent="0.2">
      <c r="V6858" s="5"/>
    </row>
    <row r="6859" spans="22:22" x14ac:dyDescent="0.2">
      <c r="V6859" s="5"/>
    </row>
    <row r="6860" spans="22:22" x14ac:dyDescent="0.2">
      <c r="V6860" s="5"/>
    </row>
    <row r="6861" spans="22:22" x14ac:dyDescent="0.2">
      <c r="V6861" s="5"/>
    </row>
    <row r="6862" spans="22:22" x14ac:dyDescent="0.2">
      <c r="V6862" s="5"/>
    </row>
    <row r="6863" spans="22:22" x14ac:dyDescent="0.2">
      <c r="V6863" s="5"/>
    </row>
    <row r="6864" spans="22:22" x14ac:dyDescent="0.2">
      <c r="V6864" s="5"/>
    </row>
    <row r="6865" spans="22:22" x14ac:dyDescent="0.2">
      <c r="V6865" s="5"/>
    </row>
    <row r="6866" spans="22:22" x14ac:dyDescent="0.2">
      <c r="V6866" s="5"/>
    </row>
    <row r="6867" spans="22:22" x14ac:dyDescent="0.2">
      <c r="V6867" s="5"/>
    </row>
    <row r="6868" spans="22:22" x14ac:dyDescent="0.2">
      <c r="V6868" s="5"/>
    </row>
    <row r="6869" spans="22:22" x14ac:dyDescent="0.2">
      <c r="V6869" s="5"/>
    </row>
    <row r="6870" spans="22:22" x14ac:dyDescent="0.2">
      <c r="V6870" s="5"/>
    </row>
    <row r="6871" spans="22:22" x14ac:dyDescent="0.2">
      <c r="V6871" s="5"/>
    </row>
    <row r="6872" spans="22:22" x14ac:dyDescent="0.2">
      <c r="V6872" s="5"/>
    </row>
    <row r="6873" spans="22:22" x14ac:dyDescent="0.2">
      <c r="V6873" s="5"/>
    </row>
    <row r="6874" spans="22:22" x14ac:dyDescent="0.2">
      <c r="V6874" s="5"/>
    </row>
    <row r="6875" spans="22:22" x14ac:dyDescent="0.2">
      <c r="V6875" s="5"/>
    </row>
    <row r="6876" spans="22:22" x14ac:dyDescent="0.2">
      <c r="V6876" s="5"/>
    </row>
    <row r="6877" spans="22:22" x14ac:dyDescent="0.2">
      <c r="V6877" s="5"/>
    </row>
    <row r="6878" spans="22:22" x14ac:dyDescent="0.2">
      <c r="V6878" s="5"/>
    </row>
    <row r="6879" spans="22:22" x14ac:dyDescent="0.2">
      <c r="V6879" s="5"/>
    </row>
    <row r="6880" spans="22:22" x14ac:dyDescent="0.2">
      <c r="V6880" s="5"/>
    </row>
    <row r="6881" spans="22:22" x14ac:dyDescent="0.2">
      <c r="V6881" s="5"/>
    </row>
    <row r="6882" spans="22:22" x14ac:dyDescent="0.2">
      <c r="V6882" s="5"/>
    </row>
    <row r="6883" spans="22:22" x14ac:dyDescent="0.2">
      <c r="V6883" s="5"/>
    </row>
    <row r="6884" spans="22:22" x14ac:dyDescent="0.2">
      <c r="V6884" s="5"/>
    </row>
    <row r="6885" spans="22:22" x14ac:dyDescent="0.2">
      <c r="V6885" s="5"/>
    </row>
    <row r="6886" spans="22:22" x14ac:dyDescent="0.2">
      <c r="V6886" s="5"/>
    </row>
    <row r="6887" spans="22:22" x14ac:dyDescent="0.2">
      <c r="V6887" s="5"/>
    </row>
    <row r="6888" spans="22:22" x14ac:dyDescent="0.2">
      <c r="V6888" s="5"/>
    </row>
    <row r="6889" spans="22:22" x14ac:dyDescent="0.2">
      <c r="V6889" s="5"/>
    </row>
    <row r="6890" spans="22:22" x14ac:dyDescent="0.2">
      <c r="V6890" s="5"/>
    </row>
    <row r="6891" spans="22:22" x14ac:dyDescent="0.2">
      <c r="V6891" s="5"/>
    </row>
    <row r="6892" spans="22:22" x14ac:dyDescent="0.2">
      <c r="V6892" s="5"/>
    </row>
    <row r="6893" spans="22:22" x14ac:dyDescent="0.2">
      <c r="V6893" s="5"/>
    </row>
    <row r="6894" spans="22:22" x14ac:dyDescent="0.2">
      <c r="V6894" s="5"/>
    </row>
    <row r="6895" spans="22:22" x14ac:dyDescent="0.2">
      <c r="V6895" s="5"/>
    </row>
    <row r="6896" spans="22:22" x14ac:dyDescent="0.2">
      <c r="V6896" s="5"/>
    </row>
    <row r="6897" spans="22:22" x14ac:dyDescent="0.2">
      <c r="V6897" s="5"/>
    </row>
    <row r="6898" spans="22:22" x14ac:dyDescent="0.2">
      <c r="V6898" s="5"/>
    </row>
    <row r="6899" spans="22:22" x14ac:dyDescent="0.2">
      <c r="V6899" s="5"/>
    </row>
    <row r="6900" spans="22:22" x14ac:dyDescent="0.2">
      <c r="V6900" s="5"/>
    </row>
    <row r="6901" spans="22:22" x14ac:dyDescent="0.2">
      <c r="V6901" s="5"/>
    </row>
    <row r="6902" spans="22:22" x14ac:dyDescent="0.2">
      <c r="V6902" s="5"/>
    </row>
    <row r="6903" spans="22:22" x14ac:dyDescent="0.2">
      <c r="V6903" s="5"/>
    </row>
    <row r="6904" spans="22:22" x14ac:dyDescent="0.2">
      <c r="V6904" s="5"/>
    </row>
    <row r="6905" spans="22:22" x14ac:dyDescent="0.2">
      <c r="V6905" s="5"/>
    </row>
    <row r="6906" spans="22:22" x14ac:dyDescent="0.2">
      <c r="V6906" s="5"/>
    </row>
    <row r="6907" spans="22:22" x14ac:dyDescent="0.2">
      <c r="V6907" s="5"/>
    </row>
    <row r="6908" spans="22:22" x14ac:dyDescent="0.2">
      <c r="V6908" s="5"/>
    </row>
    <row r="6909" spans="22:22" x14ac:dyDescent="0.2">
      <c r="V6909" s="5"/>
    </row>
    <row r="6910" spans="22:22" x14ac:dyDescent="0.2">
      <c r="V6910" s="5"/>
    </row>
    <row r="6911" spans="22:22" x14ac:dyDescent="0.2">
      <c r="V6911" s="5"/>
    </row>
    <row r="6912" spans="22:22" x14ac:dyDescent="0.2">
      <c r="V6912" s="5"/>
    </row>
    <row r="6913" spans="22:22" x14ac:dyDescent="0.2">
      <c r="V6913" s="5"/>
    </row>
    <row r="6914" spans="22:22" x14ac:dyDescent="0.2">
      <c r="V6914" s="5"/>
    </row>
    <row r="6915" spans="22:22" x14ac:dyDescent="0.2">
      <c r="V6915" s="5"/>
    </row>
    <row r="6916" spans="22:22" x14ac:dyDescent="0.2">
      <c r="V6916" s="5"/>
    </row>
    <row r="6917" spans="22:22" x14ac:dyDescent="0.2">
      <c r="V6917" s="5"/>
    </row>
    <row r="6918" spans="22:22" x14ac:dyDescent="0.2">
      <c r="V6918" s="5"/>
    </row>
    <row r="6919" spans="22:22" x14ac:dyDescent="0.2">
      <c r="V6919" s="5"/>
    </row>
    <row r="6920" spans="22:22" x14ac:dyDescent="0.2">
      <c r="V6920" s="5"/>
    </row>
    <row r="6921" spans="22:22" x14ac:dyDescent="0.2">
      <c r="V6921" s="5"/>
    </row>
    <row r="6922" spans="22:22" x14ac:dyDescent="0.2">
      <c r="V6922" s="5"/>
    </row>
    <row r="6923" spans="22:22" x14ac:dyDescent="0.2">
      <c r="V6923" s="5"/>
    </row>
    <row r="6924" spans="22:22" x14ac:dyDescent="0.2">
      <c r="V6924" s="5"/>
    </row>
    <row r="6925" spans="22:22" x14ac:dyDescent="0.2">
      <c r="V6925" s="5"/>
    </row>
    <row r="6926" spans="22:22" x14ac:dyDescent="0.2">
      <c r="V6926" s="5"/>
    </row>
    <row r="6927" spans="22:22" x14ac:dyDescent="0.2">
      <c r="V6927" s="5"/>
    </row>
    <row r="6928" spans="22:22" x14ac:dyDescent="0.2">
      <c r="V6928" s="5"/>
    </row>
    <row r="6929" spans="22:22" x14ac:dyDescent="0.2">
      <c r="V6929" s="5"/>
    </row>
    <row r="6930" spans="22:22" x14ac:dyDescent="0.2">
      <c r="V6930" s="5"/>
    </row>
    <row r="6931" spans="22:22" x14ac:dyDescent="0.2">
      <c r="V6931" s="5"/>
    </row>
    <row r="6932" spans="22:22" x14ac:dyDescent="0.2">
      <c r="V6932" s="5"/>
    </row>
    <row r="6933" spans="22:22" x14ac:dyDescent="0.2">
      <c r="V6933" s="5"/>
    </row>
    <row r="6934" spans="22:22" x14ac:dyDescent="0.2">
      <c r="V6934" s="5"/>
    </row>
    <row r="6935" spans="22:22" x14ac:dyDescent="0.2">
      <c r="V6935" s="5"/>
    </row>
    <row r="6936" spans="22:22" x14ac:dyDescent="0.2">
      <c r="V6936" s="5"/>
    </row>
    <row r="6937" spans="22:22" x14ac:dyDescent="0.2">
      <c r="V6937" s="5"/>
    </row>
    <row r="6938" spans="22:22" x14ac:dyDescent="0.2">
      <c r="V6938" s="5"/>
    </row>
    <row r="6939" spans="22:22" x14ac:dyDescent="0.2">
      <c r="V6939" s="5"/>
    </row>
    <row r="6940" spans="22:22" x14ac:dyDescent="0.2">
      <c r="V6940" s="5"/>
    </row>
    <row r="6941" spans="22:22" x14ac:dyDescent="0.2">
      <c r="V6941" s="5"/>
    </row>
    <row r="6942" spans="22:22" x14ac:dyDescent="0.2">
      <c r="V6942" s="5"/>
    </row>
    <row r="6943" spans="22:22" x14ac:dyDescent="0.2">
      <c r="V6943" s="5"/>
    </row>
    <row r="6944" spans="22:22" x14ac:dyDescent="0.2">
      <c r="V6944" s="5"/>
    </row>
    <row r="6945" spans="22:22" x14ac:dyDescent="0.2">
      <c r="V6945" s="5"/>
    </row>
    <row r="6946" spans="22:22" x14ac:dyDescent="0.2">
      <c r="V6946" s="5"/>
    </row>
    <row r="6947" spans="22:22" x14ac:dyDescent="0.2">
      <c r="V6947" s="5"/>
    </row>
    <row r="6948" spans="22:22" x14ac:dyDescent="0.2">
      <c r="V6948" s="5"/>
    </row>
    <row r="6949" spans="22:22" x14ac:dyDescent="0.2">
      <c r="V6949" s="5"/>
    </row>
    <row r="6950" spans="22:22" x14ac:dyDescent="0.2">
      <c r="V6950" s="5"/>
    </row>
    <row r="6951" spans="22:22" x14ac:dyDescent="0.2">
      <c r="V6951" s="5"/>
    </row>
    <row r="6952" spans="22:22" x14ac:dyDescent="0.2">
      <c r="V6952" s="5"/>
    </row>
    <row r="6953" spans="22:22" x14ac:dyDescent="0.2">
      <c r="V6953" s="5"/>
    </row>
    <row r="6954" spans="22:22" x14ac:dyDescent="0.2">
      <c r="V6954" s="5"/>
    </row>
    <row r="6955" spans="22:22" x14ac:dyDescent="0.2">
      <c r="V6955" s="5"/>
    </row>
    <row r="6956" spans="22:22" x14ac:dyDescent="0.2">
      <c r="V6956" s="5"/>
    </row>
    <row r="6957" spans="22:22" x14ac:dyDescent="0.2">
      <c r="V6957" s="5"/>
    </row>
    <row r="6958" spans="22:22" x14ac:dyDescent="0.2">
      <c r="V6958" s="5"/>
    </row>
    <row r="6959" spans="22:22" x14ac:dyDescent="0.2">
      <c r="V6959" s="5"/>
    </row>
    <row r="6960" spans="22:22" x14ac:dyDescent="0.2">
      <c r="V6960" s="5"/>
    </row>
    <row r="6961" spans="22:22" x14ac:dyDescent="0.2">
      <c r="V6961" s="5"/>
    </row>
    <row r="6962" spans="22:22" x14ac:dyDescent="0.2">
      <c r="V6962" s="5"/>
    </row>
    <row r="6963" spans="22:22" x14ac:dyDescent="0.2">
      <c r="V6963" s="5"/>
    </row>
    <row r="6964" spans="22:22" x14ac:dyDescent="0.2">
      <c r="V6964" s="5"/>
    </row>
    <row r="6965" spans="22:22" x14ac:dyDescent="0.2">
      <c r="V6965" s="5"/>
    </row>
    <row r="6966" spans="22:22" x14ac:dyDescent="0.2">
      <c r="V6966" s="5"/>
    </row>
    <row r="6967" spans="22:22" x14ac:dyDescent="0.2">
      <c r="V6967" s="5"/>
    </row>
    <row r="6968" spans="22:22" x14ac:dyDescent="0.2">
      <c r="V6968" s="5"/>
    </row>
    <row r="6969" spans="22:22" x14ac:dyDescent="0.2">
      <c r="V6969" s="5"/>
    </row>
    <row r="6970" spans="22:22" x14ac:dyDescent="0.2">
      <c r="V6970" s="5"/>
    </row>
    <row r="6971" spans="22:22" x14ac:dyDescent="0.2">
      <c r="V6971" s="5"/>
    </row>
    <row r="6972" spans="22:22" x14ac:dyDescent="0.2">
      <c r="V6972" s="5"/>
    </row>
    <row r="6973" spans="22:22" x14ac:dyDescent="0.2">
      <c r="V6973" s="5"/>
    </row>
    <row r="6974" spans="22:22" x14ac:dyDescent="0.2">
      <c r="V6974" s="5"/>
    </row>
    <row r="6975" spans="22:22" x14ac:dyDescent="0.2">
      <c r="V6975" s="5"/>
    </row>
    <row r="6976" spans="22:22" x14ac:dyDescent="0.2">
      <c r="V6976" s="5"/>
    </row>
    <row r="6977" spans="22:22" x14ac:dyDescent="0.2">
      <c r="V6977" s="5"/>
    </row>
    <row r="6978" spans="22:22" x14ac:dyDescent="0.2">
      <c r="V6978" s="5"/>
    </row>
    <row r="6979" spans="22:22" x14ac:dyDescent="0.2">
      <c r="V6979" s="5"/>
    </row>
    <row r="6980" spans="22:22" x14ac:dyDescent="0.2">
      <c r="V6980" s="5"/>
    </row>
    <row r="6981" spans="22:22" x14ac:dyDescent="0.2">
      <c r="V6981" s="5"/>
    </row>
    <row r="6982" spans="22:22" x14ac:dyDescent="0.2">
      <c r="V6982" s="5"/>
    </row>
    <row r="6983" spans="22:22" x14ac:dyDescent="0.2">
      <c r="V6983" s="5"/>
    </row>
    <row r="6984" spans="22:22" x14ac:dyDescent="0.2">
      <c r="V6984" s="5"/>
    </row>
    <row r="6985" spans="22:22" x14ac:dyDescent="0.2">
      <c r="V6985" s="5"/>
    </row>
    <row r="6986" spans="22:22" x14ac:dyDescent="0.2">
      <c r="V6986" s="5"/>
    </row>
    <row r="6987" spans="22:22" x14ac:dyDescent="0.2">
      <c r="V6987" s="5"/>
    </row>
    <row r="6988" spans="22:22" x14ac:dyDescent="0.2">
      <c r="V6988" s="5"/>
    </row>
    <row r="6989" spans="22:22" x14ac:dyDescent="0.2">
      <c r="V6989" s="5"/>
    </row>
    <row r="6990" spans="22:22" x14ac:dyDescent="0.2">
      <c r="V6990" s="5"/>
    </row>
    <row r="6991" spans="22:22" x14ac:dyDescent="0.2">
      <c r="V6991" s="5"/>
    </row>
    <row r="6992" spans="22:22" x14ac:dyDescent="0.2">
      <c r="V6992" s="5"/>
    </row>
    <row r="6993" spans="22:22" x14ac:dyDescent="0.2">
      <c r="V6993" s="5"/>
    </row>
    <row r="6994" spans="22:22" x14ac:dyDescent="0.2">
      <c r="V6994" s="5"/>
    </row>
    <row r="6995" spans="22:22" x14ac:dyDescent="0.2">
      <c r="V6995" s="5"/>
    </row>
    <row r="6996" spans="22:22" x14ac:dyDescent="0.2">
      <c r="V6996" s="5"/>
    </row>
    <row r="6997" spans="22:22" x14ac:dyDescent="0.2">
      <c r="V6997" s="5"/>
    </row>
    <row r="6998" spans="22:22" x14ac:dyDescent="0.2">
      <c r="V6998" s="5"/>
    </row>
    <row r="6999" spans="22:22" x14ac:dyDescent="0.2">
      <c r="V6999" s="5"/>
    </row>
    <row r="7000" spans="22:22" x14ac:dyDescent="0.2">
      <c r="V7000" s="5"/>
    </row>
    <row r="7001" spans="22:22" x14ac:dyDescent="0.2">
      <c r="V7001" s="5"/>
    </row>
    <row r="7002" spans="22:22" x14ac:dyDescent="0.2">
      <c r="V7002" s="5"/>
    </row>
    <row r="7003" spans="22:22" x14ac:dyDescent="0.2">
      <c r="V7003" s="5"/>
    </row>
    <row r="7004" spans="22:22" x14ac:dyDescent="0.2">
      <c r="V7004" s="5"/>
    </row>
    <row r="7005" spans="22:22" x14ac:dyDescent="0.2">
      <c r="V7005" s="5"/>
    </row>
    <row r="7006" spans="22:22" x14ac:dyDescent="0.2">
      <c r="V7006" s="5"/>
    </row>
    <row r="7007" spans="22:22" x14ac:dyDescent="0.2">
      <c r="V7007" s="5"/>
    </row>
    <row r="7008" spans="22:22" x14ac:dyDescent="0.2">
      <c r="V7008" s="5"/>
    </row>
    <row r="7009" spans="22:22" x14ac:dyDescent="0.2">
      <c r="V7009" s="5"/>
    </row>
    <row r="7010" spans="22:22" x14ac:dyDescent="0.2">
      <c r="V7010" s="5"/>
    </row>
    <row r="7011" spans="22:22" x14ac:dyDescent="0.2">
      <c r="V7011" s="5"/>
    </row>
    <row r="7012" spans="22:22" x14ac:dyDescent="0.2">
      <c r="V7012" s="5"/>
    </row>
    <row r="7013" spans="22:22" x14ac:dyDescent="0.2">
      <c r="V7013" s="5"/>
    </row>
    <row r="7014" spans="22:22" x14ac:dyDescent="0.2">
      <c r="V7014" s="5"/>
    </row>
    <row r="7015" spans="22:22" x14ac:dyDescent="0.2">
      <c r="V7015" s="5"/>
    </row>
    <row r="7016" spans="22:22" x14ac:dyDescent="0.2">
      <c r="V7016" s="5"/>
    </row>
    <row r="7017" spans="22:22" x14ac:dyDescent="0.2">
      <c r="V7017" s="5"/>
    </row>
    <row r="7018" spans="22:22" x14ac:dyDescent="0.2">
      <c r="V7018" s="5"/>
    </row>
    <row r="7019" spans="22:22" x14ac:dyDescent="0.2">
      <c r="V7019" s="5"/>
    </row>
    <row r="7020" spans="22:22" x14ac:dyDescent="0.2">
      <c r="V7020" s="5"/>
    </row>
    <row r="7021" spans="22:22" x14ac:dyDescent="0.2">
      <c r="V7021" s="5"/>
    </row>
    <row r="7022" spans="22:22" x14ac:dyDescent="0.2">
      <c r="V7022" s="5"/>
    </row>
    <row r="7023" spans="22:22" x14ac:dyDescent="0.2">
      <c r="V7023" s="5"/>
    </row>
    <row r="7024" spans="22:22" x14ac:dyDescent="0.2">
      <c r="V7024" s="5"/>
    </row>
    <row r="7025" spans="22:22" x14ac:dyDescent="0.2">
      <c r="V7025" s="5"/>
    </row>
    <row r="7026" spans="22:22" x14ac:dyDescent="0.2">
      <c r="V7026" s="5"/>
    </row>
    <row r="7027" spans="22:22" x14ac:dyDescent="0.2">
      <c r="V7027" s="5"/>
    </row>
    <row r="7028" spans="22:22" x14ac:dyDescent="0.2">
      <c r="V7028" s="5"/>
    </row>
    <row r="7029" spans="22:22" x14ac:dyDescent="0.2">
      <c r="V7029" s="5"/>
    </row>
    <row r="7030" spans="22:22" x14ac:dyDescent="0.2">
      <c r="V7030" s="5"/>
    </row>
    <row r="7031" spans="22:22" x14ac:dyDescent="0.2">
      <c r="V7031" s="5"/>
    </row>
    <row r="7032" spans="22:22" x14ac:dyDescent="0.2">
      <c r="V7032" s="5"/>
    </row>
    <row r="7033" spans="22:22" x14ac:dyDescent="0.2">
      <c r="V7033" s="5"/>
    </row>
    <row r="7034" spans="22:22" x14ac:dyDescent="0.2">
      <c r="V7034" s="5"/>
    </row>
    <row r="7035" spans="22:22" x14ac:dyDescent="0.2">
      <c r="V7035" s="5"/>
    </row>
    <row r="7036" spans="22:22" x14ac:dyDescent="0.2">
      <c r="V7036" s="5"/>
    </row>
    <row r="7037" spans="22:22" x14ac:dyDescent="0.2">
      <c r="V7037" s="5"/>
    </row>
    <row r="7038" spans="22:22" x14ac:dyDescent="0.2">
      <c r="V7038" s="5"/>
    </row>
    <row r="7039" spans="22:22" x14ac:dyDescent="0.2">
      <c r="V7039" s="5"/>
    </row>
    <row r="7040" spans="22:22" x14ac:dyDescent="0.2">
      <c r="V7040" s="5"/>
    </row>
    <row r="7041" spans="22:22" x14ac:dyDescent="0.2">
      <c r="V7041" s="5"/>
    </row>
    <row r="7042" spans="22:22" x14ac:dyDescent="0.2">
      <c r="V7042" s="5"/>
    </row>
    <row r="7043" spans="22:22" x14ac:dyDescent="0.2">
      <c r="V7043" s="5"/>
    </row>
    <row r="7044" spans="22:22" x14ac:dyDescent="0.2">
      <c r="V7044" s="5"/>
    </row>
    <row r="7045" spans="22:22" x14ac:dyDescent="0.2">
      <c r="V7045" s="5"/>
    </row>
    <row r="7046" spans="22:22" x14ac:dyDescent="0.2">
      <c r="V7046" s="5"/>
    </row>
    <row r="7047" spans="22:22" x14ac:dyDescent="0.2">
      <c r="V7047" s="5"/>
    </row>
    <row r="7048" spans="22:22" x14ac:dyDescent="0.2">
      <c r="V7048" s="5"/>
    </row>
    <row r="7049" spans="22:22" x14ac:dyDescent="0.2">
      <c r="V7049" s="5"/>
    </row>
    <row r="7050" spans="22:22" x14ac:dyDescent="0.2">
      <c r="V7050" s="5"/>
    </row>
    <row r="7051" spans="22:22" x14ac:dyDescent="0.2">
      <c r="V7051" s="5"/>
    </row>
    <row r="7052" spans="22:22" x14ac:dyDescent="0.2">
      <c r="V7052" s="5"/>
    </row>
    <row r="7053" spans="22:22" x14ac:dyDescent="0.2">
      <c r="V7053" s="5"/>
    </row>
    <row r="7054" spans="22:22" x14ac:dyDescent="0.2">
      <c r="V7054" s="5"/>
    </row>
    <row r="7055" spans="22:22" x14ac:dyDescent="0.2">
      <c r="V7055" s="5"/>
    </row>
    <row r="7056" spans="22:22" x14ac:dyDescent="0.2">
      <c r="V7056" s="5"/>
    </row>
    <row r="7057" spans="22:22" x14ac:dyDescent="0.2">
      <c r="V7057" s="5"/>
    </row>
    <row r="7058" spans="22:22" x14ac:dyDescent="0.2">
      <c r="V7058" s="5"/>
    </row>
    <row r="7059" spans="22:22" x14ac:dyDescent="0.2">
      <c r="V7059" s="5"/>
    </row>
    <row r="7060" spans="22:22" x14ac:dyDescent="0.2">
      <c r="V7060" s="5"/>
    </row>
    <row r="7061" spans="22:22" x14ac:dyDescent="0.2">
      <c r="V7061" s="5"/>
    </row>
    <row r="7062" spans="22:22" x14ac:dyDescent="0.2">
      <c r="V7062" s="5"/>
    </row>
    <row r="7063" spans="22:22" x14ac:dyDescent="0.2">
      <c r="V7063" s="5"/>
    </row>
    <row r="7064" spans="22:22" x14ac:dyDescent="0.2">
      <c r="V7064" s="5"/>
    </row>
    <row r="7065" spans="22:22" x14ac:dyDescent="0.2">
      <c r="V7065" s="5"/>
    </row>
    <row r="7066" spans="22:22" x14ac:dyDescent="0.2">
      <c r="V7066" s="5"/>
    </row>
    <row r="7067" spans="22:22" x14ac:dyDescent="0.2">
      <c r="V7067" s="5"/>
    </row>
    <row r="7068" spans="22:22" x14ac:dyDescent="0.2">
      <c r="V7068" s="5"/>
    </row>
    <row r="7069" spans="22:22" x14ac:dyDescent="0.2">
      <c r="V7069" s="5"/>
    </row>
    <row r="7070" spans="22:22" x14ac:dyDescent="0.2">
      <c r="V7070" s="5"/>
    </row>
    <row r="7071" spans="22:22" x14ac:dyDescent="0.2">
      <c r="V7071" s="5"/>
    </row>
    <row r="7072" spans="22:22" x14ac:dyDescent="0.2">
      <c r="V7072" s="5"/>
    </row>
    <row r="7073" spans="22:22" x14ac:dyDescent="0.2">
      <c r="V7073" s="5"/>
    </row>
    <row r="7074" spans="22:22" x14ac:dyDescent="0.2">
      <c r="V7074" s="5"/>
    </row>
    <row r="7075" spans="22:22" x14ac:dyDescent="0.2">
      <c r="V7075" s="5"/>
    </row>
    <row r="7076" spans="22:22" x14ac:dyDescent="0.2">
      <c r="V7076" s="5"/>
    </row>
    <row r="7077" spans="22:22" x14ac:dyDescent="0.2">
      <c r="V7077" s="5"/>
    </row>
    <row r="7078" spans="22:22" x14ac:dyDescent="0.2">
      <c r="V7078" s="5"/>
    </row>
    <row r="7079" spans="22:22" x14ac:dyDescent="0.2">
      <c r="V7079" s="5"/>
    </row>
    <row r="7080" spans="22:22" x14ac:dyDescent="0.2">
      <c r="V7080" s="5"/>
    </row>
    <row r="7081" spans="22:22" x14ac:dyDescent="0.2">
      <c r="V7081" s="5"/>
    </row>
    <row r="7082" spans="22:22" x14ac:dyDescent="0.2">
      <c r="V7082" s="5"/>
    </row>
    <row r="7083" spans="22:22" x14ac:dyDescent="0.2">
      <c r="V7083" s="5"/>
    </row>
    <row r="7084" spans="22:22" x14ac:dyDescent="0.2">
      <c r="V7084" s="5"/>
    </row>
    <row r="7085" spans="22:22" x14ac:dyDescent="0.2">
      <c r="V7085" s="5"/>
    </row>
    <row r="7086" spans="22:22" x14ac:dyDescent="0.2">
      <c r="V7086" s="5"/>
    </row>
    <row r="7087" spans="22:22" x14ac:dyDescent="0.2">
      <c r="V7087" s="5"/>
    </row>
    <row r="7088" spans="22:22" x14ac:dyDescent="0.2">
      <c r="V7088" s="5"/>
    </row>
    <row r="7089" spans="22:22" x14ac:dyDescent="0.2">
      <c r="V7089" s="5"/>
    </row>
    <row r="7090" spans="22:22" x14ac:dyDescent="0.2">
      <c r="V7090" s="5"/>
    </row>
    <row r="7091" spans="22:22" x14ac:dyDescent="0.2">
      <c r="V7091" s="5"/>
    </row>
    <row r="7092" spans="22:22" x14ac:dyDescent="0.2">
      <c r="V7092" s="5"/>
    </row>
    <row r="7093" spans="22:22" x14ac:dyDescent="0.2">
      <c r="V7093" s="5"/>
    </row>
    <row r="7094" spans="22:22" x14ac:dyDescent="0.2">
      <c r="V7094" s="5"/>
    </row>
    <row r="7095" spans="22:22" x14ac:dyDescent="0.2">
      <c r="V7095" s="5"/>
    </row>
    <row r="7096" spans="22:22" x14ac:dyDescent="0.2">
      <c r="V7096" s="5"/>
    </row>
    <row r="7097" spans="22:22" x14ac:dyDescent="0.2">
      <c r="V7097" s="5"/>
    </row>
    <row r="7098" spans="22:22" x14ac:dyDescent="0.2">
      <c r="V7098" s="5"/>
    </row>
    <row r="7099" spans="22:22" x14ac:dyDescent="0.2">
      <c r="V7099" s="5"/>
    </row>
    <row r="7100" spans="22:22" x14ac:dyDescent="0.2">
      <c r="V7100" s="5"/>
    </row>
    <row r="7101" spans="22:22" x14ac:dyDescent="0.2">
      <c r="V7101" s="5"/>
    </row>
    <row r="7102" spans="22:22" x14ac:dyDescent="0.2">
      <c r="V7102" s="5"/>
    </row>
    <row r="7103" spans="22:22" x14ac:dyDescent="0.2">
      <c r="V7103" s="5"/>
    </row>
    <row r="7104" spans="22:22" x14ac:dyDescent="0.2">
      <c r="V7104" s="5"/>
    </row>
    <row r="7105" spans="22:22" x14ac:dyDescent="0.2">
      <c r="V7105" s="5"/>
    </row>
    <row r="7106" spans="22:22" x14ac:dyDescent="0.2">
      <c r="V7106" s="5"/>
    </row>
    <row r="7107" spans="22:22" x14ac:dyDescent="0.2">
      <c r="V7107" s="5"/>
    </row>
    <row r="7108" spans="22:22" x14ac:dyDescent="0.2">
      <c r="V7108" s="5"/>
    </row>
    <row r="7109" spans="22:22" x14ac:dyDescent="0.2">
      <c r="V7109" s="5"/>
    </row>
    <row r="7110" spans="22:22" x14ac:dyDescent="0.2">
      <c r="V7110" s="5"/>
    </row>
    <row r="7111" spans="22:22" x14ac:dyDescent="0.2">
      <c r="V7111" s="5"/>
    </row>
    <row r="7112" spans="22:22" x14ac:dyDescent="0.2">
      <c r="V7112" s="5"/>
    </row>
    <row r="7113" spans="22:22" x14ac:dyDescent="0.2">
      <c r="V7113" s="5"/>
    </row>
    <row r="7114" spans="22:22" x14ac:dyDescent="0.2">
      <c r="V7114" s="5"/>
    </row>
    <row r="7115" spans="22:22" x14ac:dyDescent="0.2">
      <c r="V7115" s="5"/>
    </row>
    <row r="7116" spans="22:22" x14ac:dyDescent="0.2">
      <c r="V7116" s="5"/>
    </row>
    <row r="7117" spans="22:22" x14ac:dyDescent="0.2">
      <c r="V7117" s="5"/>
    </row>
    <row r="7118" spans="22:22" x14ac:dyDescent="0.2">
      <c r="V7118" s="5"/>
    </row>
    <row r="7119" spans="22:22" x14ac:dyDescent="0.2">
      <c r="V7119" s="5"/>
    </row>
    <row r="7120" spans="22:22" x14ac:dyDescent="0.2">
      <c r="V7120" s="5"/>
    </row>
    <row r="7121" spans="22:22" x14ac:dyDescent="0.2">
      <c r="V7121" s="5"/>
    </row>
    <row r="7122" spans="22:22" x14ac:dyDescent="0.2">
      <c r="V7122" s="5"/>
    </row>
    <row r="7123" spans="22:22" x14ac:dyDescent="0.2">
      <c r="V7123" s="5"/>
    </row>
    <row r="7124" spans="22:22" x14ac:dyDescent="0.2">
      <c r="V7124" s="5"/>
    </row>
    <row r="7125" spans="22:22" x14ac:dyDescent="0.2">
      <c r="V7125" s="5"/>
    </row>
    <row r="7126" spans="22:22" x14ac:dyDescent="0.2">
      <c r="V7126" s="5"/>
    </row>
    <row r="7127" spans="22:22" x14ac:dyDescent="0.2">
      <c r="V7127" s="5"/>
    </row>
    <row r="7128" spans="22:22" x14ac:dyDescent="0.2">
      <c r="V7128" s="5"/>
    </row>
    <row r="7129" spans="22:22" x14ac:dyDescent="0.2">
      <c r="V7129" s="5"/>
    </row>
    <row r="7130" spans="22:22" x14ac:dyDescent="0.2">
      <c r="V7130" s="5"/>
    </row>
    <row r="7131" spans="22:22" x14ac:dyDescent="0.2">
      <c r="V7131" s="5"/>
    </row>
    <row r="7132" spans="22:22" x14ac:dyDescent="0.2">
      <c r="V7132" s="5"/>
    </row>
    <row r="7133" spans="22:22" x14ac:dyDescent="0.2">
      <c r="V7133" s="5"/>
    </row>
    <row r="7134" spans="22:22" x14ac:dyDescent="0.2">
      <c r="V7134" s="5"/>
    </row>
    <row r="7135" spans="22:22" x14ac:dyDescent="0.2">
      <c r="V7135" s="5"/>
    </row>
    <row r="7136" spans="22:22" x14ac:dyDescent="0.2">
      <c r="V7136" s="5"/>
    </row>
    <row r="7137" spans="22:22" x14ac:dyDescent="0.2">
      <c r="V7137" s="5"/>
    </row>
    <row r="7138" spans="22:22" x14ac:dyDescent="0.2">
      <c r="V7138" s="5"/>
    </row>
    <row r="7139" spans="22:22" x14ac:dyDescent="0.2">
      <c r="V7139" s="5"/>
    </row>
    <row r="7140" spans="22:22" x14ac:dyDescent="0.2">
      <c r="V7140" s="5"/>
    </row>
    <row r="7141" spans="22:22" x14ac:dyDescent="0.2">
      <c r="V7141" s="5"/>
    </row>
    <row r="7142" spans="22:22" x14ac:dyDescent="0.2">
      <c r="V7142" s="5"/>
    </row>
    <row r="7143" spans="22:22" x14ac:dyDescent="0.2">
      <c r="V7143" s="5"/>
    </row>
    <row r="7144" spans="22:22" x14ac:dyDescent="0.2">
      <c r="V7144" s="5"/>
    </row>
    <row r="7145" spans="22:22" x14ac:dyDescent="0.2">
      <c r="V7145" s="5"/>
    </row>
    <row r="7146" spans="22:22" x14ac:dyDescent="0.2">
      <c r="V7146" s="5"/>
    </row>
    <row r="7147" spans="22:22" x14ac:dyDescent="0.2">
      <c r="V7147" s="5"/>
    </row>
    <row r="7148" spans="22:22" x14ac:dyDescent="0.2">
      <c r="V7148" s="5"/>
    </row>
    <row r="7149" spans="22:22" x14ac:dyDescent="0.2">
      <c r="V7149" s="5"/>
    </row>
    <row r="7150" spans="22:22" x14ac:dyDescent="0.2">
      <c r="V7150" s="5"/>
    </row>
    <row r="7151" spans="22:22" x14ac:dyDescent="0.2">
      <c r="V7151" s="5"/>
    </row>
    <row r="7152" spans="22:22" x14ac:dyDescent="0.2">
      <c r="V7152" s="5"/>
    </row>
    <row r="7153" spans="22:22" x14ac:dyDescent="0.2">
      <c r="V7153" s="5"/>
    </row>
    <row r="7154" spans="22:22" x14ac:dyDescent="0.2">
      <c r="V7154" s="5"/>
    </row>
    <row r="7155" spans="22:22" x14ac:dyDescent="0.2">
      <c r="V7155" s="5"/>
    </row>
    <row r="7156" spans="22:22" x14ac:dyDescent="0.2">
      <c r="V7156" s="5"/>
    </row>
    <row r="7157" spans="22:22" x14ac:dyDescent="0.2">
      <c r="V7157" s="5"/>
    </row>
    <row r="7158" spans="22:22" x14ac:dyDescent="0.2">
      <c r="V7158" s="5"/>
    </row>
    <row r="7159" spans="22:22" x14ac:dyDescent="0.2">
      <c r="V7159" s="5"/>
    </row>
    <row r="7160" spans="22:22" x14ac:dyDescent="0.2">
      <c r="V7160" s="5"/>
    </row>
    <row r="7161" spans="22:22" x14ac:dyDescent="0.2">
      <c r="V7161" s="5"/>
    </row>
    <row r="7162" spans="22:22" x14ac:dyDescent="0.2">
      <c r="V7162" s="5"/>
    </row>
    <row r="7163" spans="22:22" x14ac:dyDescent="0.2">
      <c r="V7163" s="5"/>
    </row>
    <row r="7164" spans="22:22" x14ac:dyDescent="0.2">
      <c r="V7164" s="5"/>
    </row>
    <row r="7165" spans="22:22" x14ac:dyDescent="0.2">
      <c r="V7165" s="5"/>
    </row>
    <row r="7166" spans="22:22" x14ac:dyDescent="0.2">
      <c r="V7166" s="5"/>
    </row>
    <row r="7167" spans="22:22" x14ac:dyDescent="0.2">
      <c r="V7167" s="5"/>
    </row>
    <row r="7168" spans="22:22" x14ac:dyDescent="0.2">
      <c r="V7168" s="5"/>
    </row>
    <row r="7169" spans="22:22" x14ac:dyDescent="0.2">
      <c r="V7169" s="5"/>
    </row>
    <row r="7170" spans="22:22" x14ac:dyDescent="0.2">
      <c r="V7170" s="5"/>
    </row>
    <row r="7171" spans="22:22" x14ac:dyDescent="0.2">
      <c r="V7171" s="5"/>
    </row>
    <row r="7172" spans="22:22" x14ac:dyDescent="0.2">
      <c r="V7172" s="5"/>
    </row>
    <row r="7173" spans="22:22" x14ac:dyDescent="0.2">
      <c r="V7173" s="5"/>
    </row>
    <row r="7174" spans="22:22" x14ac:dyDescent="0.2">
      <c r="V7174" s="5"/>
    </row>
    <row r="7175" spans="22:22" x14ac:dyDescent="0.2">
      <c r="V7175" s="5"/>
    </row>
    <row r="7176" spans="22:22" x14ac:dyDescent="0.2">
      <c r="V7176" s="5"/>
    </row>
    <row r="7177" spans="22:22" x14ac:dyDescent="0.2">
      <c r="V7177" s="5"/>
    </row>
    <row r="7178" spans="22:22" x14ac:dyDescent="0.2">
      <c r="V7178" s="5"/>
    </row>
    <row r="7179" spans="22:22" x14ac:dyDescent="0.2">
      <c r="V7179" s="5"/>
    </row>
    <row r="7180" spans="22:22" x14ac:dyDescent="0.2">
      <c r="V7180" s="5"/>
    </row>
    <row r="7181" spans="22:22" x14ac:dyDescent="0.2">
      <c r="V7181" s="5"/>
    </row>
    <row r="7182" spans="22:22" x14ac:dyDescent="0.2">
      <c r="V7182" s="5"/>
    </row>
    <row r="7183" spans="22:22" x14ac:dyDescent="0.2">
      <c r="V7183" s="5"/>
    </row>
    <row r="7184" spans="22:22" x14ac:dyDescent="0.2">
      <c r="V7184" s="5"/>
    </row>
    <row r="7185" spans="22:22" x14ac:dyDescent="0.2">
      <c r="V7185" s="5"/>
    </row>
    <row r="7186" spans="22:22" x14ac:dyDescent="0.2">
      <c r="V7186" s="5"/>
    </row>
    <row r="7187" spans="22:22" x14ac:dyDescent="0.2">
      <c r="V7187" s="5"/>
    </row>
    <row r="7188" spans="22:22" x14ac:dyDescent="0.2">
      <c r="V7188" s="5"/>
    </row>
    <row r="7189" spans="22:22" x14ac:dyDescent="0.2">
      <c r="V7189" s="5"/>
    </row>
    <row r="7190" spans="22:22" x14ac:dyDescent="0.2">
      <c r="V7190" s="5"/>
    </row>
    <row r="7191" spans="22:22" x14ac:dyDescent="0.2">
      <c r="V7191" s="5"/>
    </row>
    <row r="7192" spans="22:22" x14ac:dyDescent="0.2">
      <c r="V7192" s="5"/>
    </row>
    <row r="7193" spans="22:22" x14ac:dyDescent="0.2">
      <c r="V7193" s="5"/>
    </row>
    <row r="7194" spans="22:22" x14ac:dyDescent="0.2">
      <c r="V7194" s="5"/>
    </row>
    <row r="7195" spans="22:22" x14ac:dyDescent="0.2">
      <c r="V7195" s="5"/>
    </row>
    <row r="7196" spans="22:22" x14ac:dyDescent="0.2">
      <c r="V7196" s="5"/>
    </row>
    <row r="7197" spans="22:22" x14ac:dyDescent="0.2">
      <c r="V7197" s="5"/>
    </row>
    <row r="7198" spans="22:22" x14ac:dyDescent="0.2">
      <c r="V7198" s="5"/>
    </row>
    <row r="7199" spans="22:22" x14ac:dyDescent="0.2">
      <c r="V7199" s="5"/>
    </row>
    <row r="7200" spans="22:22" x14ac:dyDescent="0.2">
      <c r="V7200" s="5"/>
    </row>
    <row r="7201" spans="22:22" x14ac:dyDescent="0.2">
      <c r="V7201" s="5"/>
    </row>
    <row r="7202" spans="22:22" x14ac:dyDescent="0.2">
      <c r="V7202" s="5"/>
    </row>
    <row r="7203" spans="22:22" x14ac:dyDescent="0.2">
      <c r="V7203" s="5"/>
    </row>
    <row r="7204" spans="22:22" x14ac:dyDescent="0.2">
      <c r="V7204" s="5"/>
    </row>
    <row r="7205" spans="22:22" x14ac:dyDescent="0.2">
      <c r="V7205" s="5"/>
    </row>
    <row r="7206" spans="22:22" x14ac:dyDescent="0.2">
      <c r="V7206" s="5"/>
    </row>
    <row r="7207" spans="22:22" x14ac:dyDescent="0.2">
      <c r="V7207" s="5"/>
    </row>
    <row r="7208" spans="22:22" x14ac:dyDescent="0.2">
      <c r="V7208" s="5"/>
    </row>
    <row r="7209" spans="22:22" x14ac:dyDescent="0.2">
      <c r="V7209" s="5"/>
    </row>
    <row r="7210" spans="22:22" x14ac:dyDescent="0.2">
      <c r="V7210" s="5"/>
    </row>
    <row r="7211" spans="22:22" x14ac:dyDescent="0.2">
      <c r="V7211" s="5"/>
    </row>
    <row r="7212" spans="22:22" x14ac:dyDescent="0.2">
      <c r="V7212" s="5"/>
    </row>
    <row r="7213" spans="22:22" x14ac:dyDescent="0.2">
      <c r="V7213" s="5"/>
    </row>
    <row r="7214" spans="22:22" x14ac:dyDescent="0.2">
      <c r="V7214" s="5"/>
    </row>
    <row r="7215" spans="22:22" x14ac:dyDescent="0.2">
      <c r="V7215" s="5"/>
    </row>
    <row r="7216" spans="22:22" x14ac:dyDescent="0.2">
      <c r="V7216" s="5"/>
    </row>
    <row r="7217" spans="22:22" x14ac:dyDescent="0.2">
      <c r="V7217" s="5"/>
    </row>
    <row r="7218" spans="22:22" x14ac:dyDescent="0.2">
      <c r="V7218" s="5"/>
    </row>
    <row r="7219" spans="22:22" x14ac:dyDescent="0.2">
      <c r="V7219" s="5"/>
    </row>
    <row r="7220" spans="22:22" x14ac:dyDescent="0.2">
      <c r="V7220" s="5"/>
    </row>
    <row r="7221" spans="22:22" x14ac:dyDescent="0.2">
      <c r="V7221" s="5"/>
    </row>
    <row r="7222" spans="22:22" x14ac:dyDescent="0.2">
      <c r="V7222" s="5"/>
    </row>
    <row r="7223" spans="22:22" x14ac:dyDescent="0.2">
      <c r="V7223" s="5"/>
    </row>
    <row r="7224" spans="22:22" x14ac:dyDescent="0.2">
      <c r="V7224" s="5"/>
    </row>
    <row r="7225" spans="22:22" x14ac:dyDescent="0.2">
      <c r="V7225" s="5"/>
    </row>
    <row r="7226" spans="22:22" x14ac:dyDescent="0.2">
      <c r="V7226" s="5"/>
    </row>
    <row r="7227" spans="22:22" x14ac:dyDescent="0.2">
      <c r="V7227" s="5"/>
    </row>
    <row r="7228" spans="22:22" x14ac:dyDescent="0.2">
      <c r="V7228" s="5"/>
    </row>
    <row r="7229" spans="22:22" x14ac:dyDescent="0.2">
      <c r="V7229" s="5"/>
    </row>
    <row r="7230" spans="22:22" x14ac:dyDescent="0.2">
      <c r="V7230" s="5"/>
    </row>
    <row r="7231" spans="22:22" x14ac:dyDescent="0.2">
      <c r="V7231" s="5"/>
    </row>
    <row r="7232" spans="22:22" x14ac:dyDescent="0.2">
      <c r="V7232" s="5"/>
    </row>
    <row r="7233" spans="22:22" x14ac:dyDescent="0.2">
      <c r="V7233" s="5"/>
    </row>
    <row r="7234" spans="22:22" x14ac:dyDescent="0.2">
      <c r="V7234" s="5"/>
    </row>
    <row r="7235" spans="22:22" x14ac:dyDescent="0.2">
      <c r="V7235" s="5"/>
    </row>
    <row r="7236" spans="22:22" x14ac:dyDescent="0.2">
      <c r="V7236" s="5"/>
    </row>
    <row r="7237" spans="22:22" x14ac:dyDescent="0.2">
      <c r="V7237" s="5"/>
    </row>
    <row r="7238" spans="22:22" x14ac:dyDescent="0.2">
      <c r="V7238" s="5"/>
    </row>
    <row r="7239" spans="22:22" x14ac:dyDescent="0.2">
      <c r="V7239" s="5"/>
    </row>
    <row r="7240" spans="22:22" x14ac:dyDescent="0.2">
      <c r="V7240" s="5"/>
    </row>
    <row r="7241" spans="22:22" x14ac:dyDescent="0.2">
      <c r="V7241" s="5"/>
    </row>
    <row r="7242" spans="22:22" x14ac:dyDescent="0.2">
      <c r="V7242" s="5"/>
    </row>
    <row r="7243" spans="22:22" x14ac:dyDescent="0.2">
      <c r="V7243" s="5"/>
    </row>
    <row r="7244" spans="22:22" x14ac:dyDescent="0.2">
      <c r="V7244" s="5"/>
    </row>
    <row r="7245" spans="22:22" x14ac:dyDescent="0.2">
      <c r="V7245" s="5"/>
    </row>
    <row r="7246" spans="22:22" x14ac:dyDescent="0.2">
      <c r="V7246" s="5"/>
    </row>
    <row r="7247" spans="22:22" x14ac:dyDescent="0.2">
      <c r="V7247" s="5"/>
    </row>
    <row r="7248" spans="22:22" x14ac:dyDescent="0.2">
      <c r="V7248" s="5"/>
    </row>
    <row r="7249" spans="22:22" x14ac:dyDescent="0.2">
      <c r="V7249" s="5"/>
    </row>
    <row r="7250" spans="22:22" x14ac:dyDescent="0.2">
      <c r="V7250" s="5"/>
    </row>
    <row r="7251" spans="22:22" x14ac:dyDescent="0.2">
      <c r="V7251" s="5"/>
    </row>
    <row r="7252" spans="22:22" x14ac:dyDescent="0.2">
      <c r="V7252" s="5"/>
    </row>
    <row r="7253" spans="22:22" x14ac:dyDescent="0.2">
      <c r="V7253" s="5"/>
    </row>
    <row r="7254" spans="22:22" x14ac:dyDescent="0.2">
      <c r="V7254" s="5"/>
    </row>
    <row r="7255" spans="22:22" x14ac:dyDescent="0.2">
      <c r="V7255" s="5"/>
    </row>
    <row r="7256" spans="22:22" x14ac:dyDescent="0.2">
      <c r="V7256" s="5"/>
    </row>
    <row r="7257" spans="22:22" x14ac:dyDescent="0.2">
      <c r="V7257" s="5"/>
    </row>
    <row r="7258" spans="22:22" x14ac:dyDescent="0.2">
      <c r="V7258" s="5"/>
    </row>
    <row r="7259" spans="22:22" x14ac:dyDescent="0.2">
      <c r="V7259" s="5"/>
    </row>
    <row r="7260" spans="22:22" x14ac:dyDescent="0.2">
      <c r="V7260" s="5"/>
    </row>
    <row r="7261" spans="22:22" x14ac:dyDescent="0.2">
      <c r="V7261" s="5"/>
    </row>
    <row r="7262" spans="22:22" x14ac:dyDescent="0.2">
      <c r="V7262" s="5"/>
    </row>
    <row r="7263" spans="22:22" x14ac:dyDescent="0.2">
      <c r="V7263" s="5"/>
    </row>
    <row r="7264" spans="22:22" x14ac:dyDescent="0.2">
      <c r="V7264" s="5"/>
    </row>
    <row r="7265" spans="22:22" x14ac:dyDescent="0.2">
      <c r="V7265" s="5"/>
    </row>
    <row r="7266" spans="22:22" x14ac:dyDescent="0.2">
      <c r="V7266" s="5"/>
    </row>
    <row r="7267" spans="22:22" x14ac:dyDescent="0.2">
      <c r="V7267" s="5"/>
    </row>
    <row r="7268" spans="22:22" x14ac:dyDescent="0.2">
      <c r="V7268" s="5"/>
    </row>
    <row r="7269" spans="22:22" x14ac:dyDescent="0.2">
      <c r="V7269" s="5"/>
    </row>
    <row r="7270" spans="22:22" x14ac:dyDescent="0.2">
      <c r="V7270" s="5"/>
    </row>
    <row r="7271" spans="22:22" x14ac:dyDescent="0.2">
      <c r="V7271" s="5"/>
    </row>
    <row r="7272" spans="22:22" x14ac:dyDescent="0.2">
      <c r="V7272" s="5"/>
    </row>
    <row r="7273" spans="22:22" x14ac:dyDescent="0.2">
      <c r="V7273" s="5"/>
    </row>
    <row r="7274" spans="22:22" x14ac:dyDescent="0.2">
      <c r="V7274" s="5"/>
    </row>
    <row r="7275" spans="22:22" x14ac:dyDescent="0.2">
      <c r="V7275" s="5"/>
    </row>
    <row r="7276" spans="22:22" x14ac:dyDescent="0.2">
      <c r="V7276" s="5"/>
    </row>
    <row r="7277" spans="22:22" x14ac:dyDescent="0.2">
      <c r="V7277" s="5"/>
    </row>
    <row r="7278" spans="22:22" x14ac:dyDescent="0.2">
      <c r="V7278" s="5"/>
    </row>
    <row r="7279" spans="22:22" x14ac:dyDescent="0.2">
      <c r="V7279" s="5"/>
    </row>
    <row r="7280" spans="22:22" x14ac:dyDescent="0.2">
      <c r="V7280" s="5"/>
    </row>
    <row r="7281" spans="22:22" x14ac:dyDescent="0.2">
      <c r="V7281" s="5"/>
    </row>
    <row r="7282" spans="22:22" x14ac:dyDescent="0.2">
      <c r="V7282" s="5"/>
    </row>
    <row r="7283" spans="22:22" x14ac:dyDescent="0.2">
      <c r="V7283" s="5"/>
    </row>
    <row r="7284" spans="22:22" x14ac:dyDescent="0.2">
      <c r="V7284" s="5"/>
    </row>
    <row r="7285" spans="22:22" x14ac:dyDescent="0.2">
      <c r="V7285" s="5"/>
    </row>
    <row r="7286" spans="22:22" x14ac:dyDescent="0.2">
      <c r="V7286" s="5"/>
    </row>
    <row r="7287" spans="22:22" x14ac:dyDescent="0.2">
      <c r="V7287" s="5"/>
    </row>
    <row r="7288" spans="22:22" x14ac:dyDescent="0.2">
      <c r="V7288" s="5"/>
    </row>
    <row r="7289" spans="22:22" x14ac:dyDescent="0.2">
      <c r="V7289" s="5"/>
    </row>
    <row r="7290" spans="22:22" x14ac:dyDescent="0.2">
      <c r="V7290" s="5"/>
    </row>
    <row r="7291" spans="22:22" x14ac:dyDescent="0.2">
      <c r="V7291" s="5"/>
    </row>
    <row r="7292" spans="22:22" x14ac:dyDescent="0.2">
      <c r="V7292" s="5"/>
    </row>
    <row r="7293" spans="22:22" x14ac:dyDescent="0.2">
      <c r="V7293" s="5"/>
    </row>
    <row r="7294" spans="22:22" x14ac:dyDescent="0.2">
      <c r="V7294" s="5"/>
    </row>
    <row r="7295" spans="22:22" x14ac:dyDescent="0.2">
      <c r="V7295" s="5"/>
    </row>
    <row r="7296" spans="22:22" x14ac:dyDescent="0.2">
      <c r="V7296" s="5"/>
    </row>
    <row r="7297" spans="22:22" x14ac:dyDescent="0.2">
      <c r="V7297" s="5"/>
    </row>
    <row r="7298" spans="22:22" x14ac:dyDescent="0.2">
      <c r="V7298" s="5"/>
    </row>
    <row r="7299" spans="22:22" x14ac:dyDescent="0.2">
      <c r="V7299" s="5"/>
    </row>
    <row r="7300" spans="22:22" x14ac:dyDescent="0.2">
      <c r="V7300" s="5"/>
    </row>
    <row r="7301" spans="22:22" x14ac:dyDescent="0.2">
      <c r="V7301" s="5"/>
    </row>
    <row r="7302" spans="22:22" x14ac:dyDescent="0.2">
      <c r="V7302" s="5"/>
    </row>
    <row r="7303" spans="22:22" x14ac:dyDescent="0.2">
      <c r="V7303" s="5"/>
    </row>
    <row r="7304" spans="22:22" x14ac:dyDescent="0.2">
      <c r="V7304" s="5"/>
    </row>
    <row r="7305" spans="22:22" x14ac:dyDescent="0.2">
      <c r="V7305" s="5"/>
    </row>
    <row r="7306" spans="22:22" x14ac:dyDescent="0.2">
      <c r="V7306" s="5"/>
    </row>
    <row r="7307" spans="22:22" x14ac:dyDescent="0.2">
      <c r="V7307" s="5"/>
    </row>
    <row r="7308" spans="22:22" x14ac:dyDescent="0.2">
      <c r="V7308" s="5"/>
    </row>
    <row r="7309" spans="22:22" x14ac:dyDescent="0.2">
      <c r="V7309" s="5"/>
    </row>
    <row r="7310" spans="22:22" x14ac:dyDescent="0.2">
      <c r="V7310" s="5"/>
    </row>
    <row r="7311" spans="22:22" x14ac:dyDescent="0.2">
      <c r="V7311" s="5"/>
    </row>
    <row r="7312" spans="22:22" x14ac:dyDescent="0.2">
      <c r="V7312" s="5"/>
    </row>
    <row r="7313" spans="22:22" x14ac:dyDescent="0.2">
      <c r="V7313" s="5"/>
    </row>
    <row r="7314" spans="22:22" x14ac:dyDescent="0.2">
      <c r="V7314" s="5"/>
    </row>
    <row r="7315" spans="22:22" x14ac:dyDescent="0.2">
      <c r="V7315" s="5"/>
    </row>
    <row r="7316" spans="22:22" x14ac:dyDescent="0.2">
      <c r="V7316" s="5"/>
    </row>
    <row r="7317" spans="22:22" x14ac:dyDescent="0.2">
      <c r="V7317" s="5"/>
    </row>
    <row r="7318" spans="22:22" x14ac:dyDescent="0.2">
      <c r="V7318" s="5"/>
    </row>
    <row r="7319" spans="22:22" x14ac:dyDescent="0.2">
      <c r="V7319" s="5"/>
    </row>
    <row r="7320" spans="22:22" x14ac:dyDescent="0.2">
      <c r="V7320" s="5"/>
    </row>
    <row r="7321" spans="22:22" x14ac:dyDescent="0.2">
      <c r="V7321" s="5"/>
    </row>
    <row r="7322" spans="22:22" x14ac:dyDescent="0.2">
      <c r="V7322" s="5"/>
    </row>
    <row r="7323" spans="22:22" x14ac:dyDescent="0.2">
      <c r="V7323" s="5"/>
    </row>
    <row r="7324" spans="22:22" x14ac:dyDescent="0.2">
      <c r="V7324" s="5"/>
    </row>
    <row r="7325" spans="22:22" x14ac:dyDescent="0.2">
      <c r="V7325" s="5"/>
    </row>
    <row r="7326" spans="22:22" x14ac:dyDescent="0.2">
      <c r="V7326" s="5"/>
    </row>
    <row r="7327" spans="22:22" x14ac:dyDescent="0.2">
      <c r="V7327" s="5"/>
    </row>
    <row r="7328" spans="22:22" x14ac:dyDescent="0.2">
      <c r="V7328" s="5"/>
    </row>
    <row r="7329" spans="22:22" x14ac:dyDescent="0.2">
      <c r="V7329" s="5"/>
    </row>
    <row r="7330" spans="22:22" x14ac:dyDescent="0.2">
      <c r="V7330" s="5"/>
    </row>
    <row r="7331" spans="22:22" x14ac:dyDescent="0.2">
      <c r="V7331" s="5"/>
    </row>
    <row r="7332" spans="22:22" x14ac:dyDescent="0.2">
      <c r="V7332" s="5"/>
    </row>
    <row r="7333" spans="22:22" x14ac:dyDescent="0.2">
      <c r="V7333" s="5"/>
    </row>
    <row r="7334" spans="22:22" x14ac:dyDescent="0.2">
      <c r="V7334" s="5"/>
    </row>
    <row r="7335" spans="22:22" x14ac:dyDescent="0.2">
      <c r="V7335" s="5"/>
    </row>
    <row r="7336" spans="22:22" x14ac:dyDescent="0.2">
      <c r="V7336" s="5"/>
    </row>
    <row r="7337" spans="22:22" x14ac:dyDescent="0.2">
      <c r="V7337" s="5"/>
    </row>
    <row r="7338" spans="22:22" x14ac:dyDescent="0.2">
      <c r="V7338" s="5"/>
    </row>
    <row r="7339" spans="22:22" x14ac:dyDescent="0.2">
      <c r="V7339" s="5"/>
    </row>
    <row r="7340" spans="22:22" x14ac:dyDescent="0.2">
      <c r="V7340" s="5"/>
    </row>
    <row r="7341" spans="22:22" x14ac:dyDescent="0.2">
      <c r="V7341" s="5"/>
    </row>
    <row r="7342" spans="22:22" x14ac:dyDescent="0.2">
      <c r="V7342" s="5"/>
    </row>
    <row r="7343" spans="22:22" x14ac:dyDescent="0.2">
      <c r="V7343" s="5"/>
    </row>
    <row r="7344" spans="22:22" x14ac:dyDescent="0.2">
      <c r="V7344" s="5"/>
    </row>
    <row r="7345" spans="22:22" x14ac:dyDescent="0.2">
      <c r="V7345" s="5"/>
    </row>
    <row r="7346" spans="22:22" x14ac:dyDescent="0.2">
      <c r="V7346" s="5"/>
    </row>
    <row r="7347" spans="22:22" x14ac:dyDescent="0.2">
      <c r="V7347" s="5"/>
    </row>
    <row r="7348" spans="22:22" x14ac:dyDescent="0.2">
      <c r="V7348" s="5"/>
    </row>
    <row r="7349" spans="22:22" x14ac:dyDescent="0.2">
      <c r="V7349" s="5"/>
    </row>
    <row r="7350" spans="22:22" x14ac:dyDescent="0.2">
      <c r="V7350" s="5"/>
    </row>
    <row r="7351" spans="22:22" x14ac:dyDescent="0.2">
      <c r="V7351" s="5"/>
    </row>
    <row r="7352" spans="22:22" x14ac:dyDescent="0.2">
      <c r="V7352" s="5"/>
    </row>
    <row r="7353" spans="22:22" x14ac:dyDescent="0.2">
      <c r="V7353" s="5"/>
    </row>
    <row r="7354" spans="22:22" x14ac:dyDescent="0.2">
      <c r="V7354" s="5"/>
    </row>
    <row r="7355" spans="22:22" x14ac:dyDescent="0.2">
      <c r="V7355" s="5"/>
    </row>
    <row r="7356" spans="22:22" x14ac:dyDescent="0.2">
      <c r="V7356" s="5"/>
    </row>
    <row r="7357" spans="22:22" x14ac:dyDescent="0.2">
      <c r="V7357" s="5"/>
    </row>
    <row r="7358" spans="22:22" x14ac:dyDescent="0.2">
      <c r="V7358" s="5"/>
    </row>
    <row r="7359" spans="22:22" x14ac:dyDescent="0.2">
      <c r="V7359" s="5"/>
    </row>
    <row r="7360" spans="22:22" x14ac:dyDescent="0.2">
      <c r="V7360" s="5"/>
    </row>
    <row r="7361" spans="22:22" x14ac:dyDescent="0.2">
      <c r="V7361" s="5"/>
    </row>
    <row r="7362" spans="22:22" x14ac:dyDescent="0.2">
      <c r="V7362" s="5"/>
    </row>
    <row r="7363" spans="22:22" x14ac:dyDescent="0.2">
      <c r="V7363" s="5"/>
    </row>
    <row r="7364" spans="22:22" x14ac:dyDescent="0.2">
      <c r="V7364" s="5"/>
    </row>
    <row r="7365" spans="22:22" x14ac:dyDescent="0.2">
      <c r="V7365" s="5"/>
    </row>
    <row r="7366" spans="22:22" x14ac:dyDescent="0.2">
      <c r="V7366" s="5"/>
    </row>
    <row r="7367" spans="22:22" x14ac:dyDescent="0.2">
      <c r="V7367" s="5"/>
    </row>
    <row r="7368" spans="22:22" x14ac:dyDescent="0.2">
      <c r="V7368" s="5"/>
    </row>
    <row r="7369" spans="22:22" x14ac:dyDescent="0.2">
      <c r="V7369" s="5"/>
    </row>
    <row r="7370" spans="22:22" x14ac:dyDescent="0.2">
      <c r="V7370" s="5"/>
    </row>
    <row r="7371" spans="22:22" x14ac:dyDescent="0.2">
      <c r="V7371" s="5"/>
    </row>
    <row r="7372" spans="22:22" x14ac:dyDescent="0.2">
      <c r="V7372" s="5"/>
    </row>
    <row r="7373" spans="22:22" x14ac:dyDescent="0.2">
      <c r="V7373" s="5"/>
    </row>
    <row r="7374" spans="22:22" x14ac:dyDescent="0.2">
      <c r="V7374" s="5"/>
    </row>
    <row r="7375" spans="22:22" x14ac:dyDescent="0.2">
      <c r="V7375" s="5"/>
    </row>
    <row r="7376" spans="22:22" x14ac:dyDescent="0.2">
      <c r="V7376" s="5"/>
    </row>
    <row r="7377" spans="22:22" x14ac:dyDescent="0.2">
      <c r="V7377" s="5"/>
    </row>
    <row r="7378" spans="22:22" x14ac:dyDescent="0.2">
      <c r="V7378" s="5"/>
    </row>
    <row r="7379" spans="22:22" x14ac:dyDescent="0.2">
      <c r="V7379" s="5"/>
    </row>
    <row r="7380" spans="22:22" x14ac:dyDescent="0.2">
      <c r="V7380" s="5"/>
    </row>
    <row r="7381" spans="22:22" x14ac:dyDescent="0.2">
      <c r="V7381" s="5"/>
    </row>
    <row r="7382" spans="22:22" x14ac:dyDescent="0.2">
      <c r="V7382" s="5"/>
    </row>
    <row r="7383" spans="22:22" x14ac:dyDescent="0.2">
      <c r="V7383" s="5"/>
    </row>
    <row r="7384" spans="22:22" x14ac:dyDescent="0.2">
      <c r="V7384" s="5"/>
    </row>
    <row r="7385" spans="22:22" x14ac:dyDescent="0.2">
      <c r="V7385" s="5"/>
    </row>
    <row r="7386" spans="22:22" x14ac:dyDescent="0.2">
      <c r="V7386" s="5"/>
    </row>
    <row r="7387" spans="22:22" x14ac:dyDescent="0.2">
      <c r="V7387" s="5"/>
    </row>
    <row r="7388" spans="22:22" x14ac:dyDescent="0.2">
      <c r="V7388" s="5"/>
    </row>
    <row r="7389" spans="22:22" x14ac:dyDescent="0.2">
      <c r="V7389" s="5"/>
    </row>
    <row r="7390" spans="22:22" x14ac:dyDescent="0.2">
      <c r="V7390" s="5"/>
    </row>
    <row r="7391" spans="22:22" x14ac:dyDescent="0.2">
      <c r="V7391" s="5"/>
    </row>
    <row r="7392" spans="22:22" x14ac:dyDescent="0.2">
      <c r="V7392" s="5"/>
    </row>
    <row r="7393" spans="22:22" x14ac:dyDescent="0.2">
      <c r="V7393" s="5"/>
    </row>
    <row r="7394" spans="22:22" x14ac:dyDescent="0.2">
      <c r="V7394" s="5"/>
    </row>
    <row r="7395" spans="22:22" x14ac:dyDescent="0.2">
      <c r="V7395" s="5"/>
    </row>
    <row r="7396" spans="22:22" x14ac:dyDescent="0.2">
      <c r="V7396" s="5"/>
    </row>
    <row r="7397" spans="22:22" x14ac:dyDescent="0.2">
      <c r="V7397" s="5"/>
    </row>
    <row r="7398" spans="22:22" x14ac:dyDescent="0.2">
      <c r="V7398" s="5"/>
    </row>
    <row r="7399" spans="22:22" x14ac:dyDescent="0.2">
      <c r="V7399" s="5"/>
    </row>
    <row r="7400" spans="22:22" x14ac:dyDescent="0.2">
      <c r="V7400" s="5"/>
    </row>
    <row r="7401" spans="22:22" x14ac:dyDescent="0.2">
      <c r="V7401" s="5"/>
    </row>
    <row r="7402" spans="22:22" x14ac:dyDescent="0.2">
      <c r="V7402" s="5"/>
    </row>
    <row r="7403" spans="22:22" x14ac:dyDescent="0.2">
      <c r="V7403" s="5"/>
    </row>
    <row r="7404" spans="22:22" x14ac:dyDescent="0.2">
      <c r="V7404" s="5"/>
    </row>
    <row r="7405" spans="22:22" x14ac:dyDescent="0.2">
      <c r="V7405" s="5"/>
    </row>
    <row r="7406" spans="22:22" x14ac:dyDescent="0.2">
      <c r="V7406" s="5"/>
    </row>
    <row r="7407" spans="22:22" x14ac:dyDescent="0.2">
      <c r="V7407" s="5"/>
    </row>
    <row r="7408" spans="22:22" x14ac:dyDescent="0.2">
      <c r="V7408" s="5"/>
    </row>
    <row r="7409" spans="22:22" x14ac:dyDescent="0.2">
      <c r="V7409" s="5"/>
    </row>
    <row r="7410" spans="22:22" x14ac:dyDescent="0.2">
      <c r="V7410" s="5"/>
    </row>
    <row r="7411" spans="22:22" x14ac:dyDescent="0.2">
      <c r="V7411" s="5"/>
    </row>
    <row r="7412" spans="22:22" x14ac:dyDescent="0.2">
      <c r="V7412" s="5"/>
    </row>
    <row r="7413" spans="22:22" x14ac:dyDescent="0.2">
      <c r="V7413" s="5"/>
    </row>
    <row r="7414" spans="22:22" x14ac:dyDescent="0.2">
      <c r="V7414" s="5"/>
    </row>
    <row r="7415" spans="22:22" x14ac:dyDescent="0.2">
      <c r="V7415" s="5"/>
    </row>
    <row r="7416" spans="22:22" x14ac:dyDescent="0.2">
      <c r="V7416" s="5"/>
    </row>
    <row r="7417" spans="22:22" x14ac:dyDescent="0.2">
      <c r="V7417" s="5"/>
    </row>
    <row r="7418" spans="22:22" x14ac:dyDescent="0.2">
      <c r="V7418" s="5"/>
    </row>
    <row r="7419" spans="22:22" x14ac:dyDescent="0.2">
      <c r="V7419" s="5"/>
    </row>
    <row r="7420" spans="22:22" x14ac:dyDescent="0.2">
      <c r="V7420" s="5"/>
    </row>
    <row r="7421" spans="22:22" x14ac:dyDescent="0.2">
      <c r="V7421" s="5"/>
    </row>
    <row r="7422" spans="22:22" x14ac:dyDescent="0.2">
      <c r="V7422" s="5"/>
    </row>
    <row r="7423" spans="22:22" x14ac:dyDescent="0.2">
      <c r="V7423" s="5"/>
    </row>
    <row r="7424" spans="22:22" x14ac:dyDescent="0.2">
      <c r="V7424" s="5"/>
    </row>
    <row r="7425" spans="22:22" x14ac:dyDescent="0.2">
      <c r="V7425" s="5"/>
    </row>
    <row r="7426" spans="22:22" x14ac:dyDescent="0.2">
      <c r="V7426" s="5"/>
    </row>
    <row r="7427" spans="22:22" x14ac:dyDescent="0.2">
      <c r="V7427" s="5"/>
    </row>
    <row r="7428" spans="22:22" x14ac:dyDescent="0.2">
      <c r="V7428" s="5"/>
    </row>
    <row r="7429" spans="22:22" x14ac:dyDescent="0.2">
      <c r="V7429" s="5"/>
    </row>
    <row r="7430" spans="22:22" x14ac:dyDescent="0.2">
      <c r="V7430" s="5"/>
    </row>
    <row r="7431" spans="22:22" x14ac:dyDescent="0.2">
      <c r="V7431" s="5"/>
    </row>
    <row r="7432" spans="22:22" x14ac:dyDescent="0.2">
      <c r="V7432" s="5"/>
    </row>
    <row r="7433" spans="22:22" x14ac:dyDescent="0.2">
      <c r="V7433" s="5"/>
    </row>
    <row r="7434" spans="22:22" x14ac:dyDescent="0.2">
      <c r="V7434" s="5"/>
    </row>
    <row r="7435" spans="22:22" x14ac:dyDescent="0.2">
      <c r="V7435" s="5"/>
    </row>
    <row r="7436" spans="22:22" x14ac:dyDescent="0.2">
      <c r="V7436" s="5"/>
    </row>
    <row r="7437" spans="22:22" x14ac:dyDescent="0.2">
      <c r="V7437" s="5"/>
    </row>
    <row r="7438" spans="22:22" x14ac:dyDescent="0.2">
      <c r="V7438" s="5"/>
    </row>
    <row r="7439" spans="22:22" x14ac:dyDescent="0.2">
      <c r="V7439" s="5"/>
    </row>
    <row r="7440" spans="22:22" x14ac:dyDescent="0.2">
      <c r="V7440" s="5"/>
    </row>
    <row r="7441" spans="22:22" x14ac:dyDescent="0.2">
      <c r="V7441" s="5"/>
    </row>
    <row r="7442" spans="22:22" x14ac:dyDescent="0.2">
      <c r="V7442" s="5"/>
    </row>
    <row r="7443" spans="22:22" x14ac:dyDescent="0.2">
      <c r="V7443" s="5"/>
    </row>
    <row r="7444" spans="22:22" x14ac:dyDescent="0.2">
      <c r="V7444" s="5"/>
    </row>
    <row r="7445" spans="22:22" x14ac:dyDescent="0.2">
      <c r="V7445" s="5"/>
    </row>
    <row r="7446" spans="22:22" x14ac:dyDescent="0.2">
      <c r="V7446" s="5"/>
    </row>
    <row r="7447" spans="22:22" x14ac:dyDescent="0.2">
      <c r="V7447" s="5"/>
    </row>
    <row r="7448" spans="22:22" x14ac:dyDescent="0.2">
      <c r="V7448" s="5"/>
    </row>
    <row r="7449" spans="22:22" x14ac:dyDescent="0.2">
      <c r="V7449" s="5"/>
    </row>
    <row r="7450" spans="22:22" x14ac:dyDescent="0.2">
      <c r="V7450" s="5"/>
    </row>
    <row r="7451" spans="22:22" x14ac:dyDescent="0.2">
      <c r="V7451" s="5"/>
    </row>
    <row r="7452" spans="22:22" x14ac:dyDescent="0.2">
      <c r="V7452" s="5"/>
    </row>
    <row r="7453" spans="22:22" x14ac:dyDescent="0.2">
      <c r="V7453" s="5"/>
    </row>
    <row r="7454" spans="22:22" x14ac:dyDescent="0.2">
      <c r="V7454" s="5"/>
    </row>
    <row r="7455" spans="22:22" x14ac:dyDescent="0.2">
      <c r="V7455" s="5"/>
    </row>
    <row r="7456" spans="22:22" x14ac:dyDescent="0.2">
      <c r="V7456" s="5"/>
    </row>
    <row r="7457" spans="22:22" x14ac:dyDescent="0.2">
      <c r="V7457" s="5"/>
    </row>
    <row r="7458" spans="22:22" x14ac:dyDescent="0.2">
      <c r="V7458" s="5"/>
    </row>
    <row r="7459" spans="22:22" x14ac:dyDescent="0.2">
      <c r="V7459" s="5"/>
    </row>
    <row r="7460" spans="22:22" x14ac:dyDescent="0.2">
      <c r="V7460" s="5"/>
    </row>
    <row r="7461" spans="22:22" x14ac:dyDescent="0.2">
      <c r="V7461" s="5"/>
    </row>
    <row r="7462" spans="22:22" x14ac:dyDescent="0.2">
      <c r="V7462" s="5"/>
    </row>
    <row r="7463" spans="22:22" x14ac:dyDescent="0.2">
      <c r="V7463" s="5"/>
    </row>
    <row r="7464" spans="22:22" x14ac:dyDescent="0.2">
      <c r="V7464" s="5"/>
    </row>
    <row r="7465" spans="22:22" x14ac:dyDescent="0.2">
      <c r="V7465" s="5"/>
    </row>
    <row r="7466" spans="22:22" x14ac:dyDescent="0.2">
      <c r="V7466" s="5"/>
    </row>
    <row r="7467" spans="22:22" x14ac:dyDescent="0.2">
      <c r="V7467" s="5"/>
    </row>
    <row r="7468" spans="22:22" x14ac:dyDescent="0.2">
      <c r="V7468" s="5"/>
    </row>
    <row r="7469" spans="22:22" x14ac:dyDescent="0.2">
      <c r="V7469" s="5"/>
    </row>
    <row r="7470" spans="22:22" x14ac:dyDescent="0.2">
      <c r="V7470" s="5"/>
    </row>
    <row r="7471" spans="22:22" x14ac:dyDescent="0.2">
      <c r="V7471" s="5"/>
    </row>
    <row r="7472" spans="22:22" x14ac:dyDescent="0.2">
      <c r="V7472" s="5"/>
    </row>
    <row r="7473" spans="22:22" x14ac:dyDescent="0.2">
      <c r="V7473" s="5"/>
    </row>
    <row r="7474" spans="22:22" x14ac:dyDescent="0.2">
      <c r="V7474" s="5"/>
    </row>
    <row r="7475" spans="22:22" x14ac:dyDescent="0.2">
      <c r="V7475" s="5"/>
    </row>
    <row r="7476" spans="22:22" x14ac:dyDescent="0.2">
      <c r="V7476" s="5"/>
    </row>
    <row r="7477" spans="22:22" x14ac:dyDescent="0.2">
      <c r="V7477" s="5"/>
    </row>
    <row r="7478" spans="22:22" x14ac:dyDescent="0.2">
      <c r="V7478" s="5"/>
    </row>
    <row r="7479" spans="22:22" x14ac:dyDescent="0.2">
      <c r="V7479" s="5"/>
    </row>
    <row r="7480" spans="22:22" x14ac:dyDescent="0.2">
      <c r="V7480" s="5"/>
    </row>
    <row r="7481" spans="22:22" x14ac:dyDescent="0.2">
      <c r="V7481" s="5"/>
    </row>
    <row r="7482" spans="22:22" x14ac:dyDescent="0.2">
      <c r="V7482" s="5"/>
    </row>
    <row r="7483" spans="22:22" x14ac:dyDescent="0.2">
      <c r="V7483" s="5"/>
    </row>
    <row r="7484" spans="22:22" x14ac:dyDescent="0.2">
      <c r="V7484" s="5"/>
    </row>
    <row r="7485" spans="22:22" x14ac:dyDescent="0.2">
      <c r="V7485" s="5"/>
    </row>
    <row r="7486" spans="22:22" x14ac:dyDescent="0.2">
      <c r="V7486" s="5"/>
    </row>
    <row r="7487" spans="22:22" x14ac:dyDescent="0.2">
      <c r="V7487" s="5"/>
    </row>
    <row r="7488" spans="22:22" x14ac:dyDescent="0.2">
      <c r="V7488" s="5"/>
    </row>
    <row r="7489" spans="22:22" x14ac:dyDescent="0.2">
      <c r="V7489" s="5"/>
    </row>
    <row r="7490" spans="22:22" x14ac:dyDescent="0.2">
      <c r="V7490" s="5"/>
    </row>
    <row r="7491" spans="22:22" x14ac:dyDescent="0.2">
      <c r="V7491" s="5"/>
    </row>
    <row r="7492" spans="22:22" x14ac:dyDescent="0.2">
      <c r="V7492" s="5"/>
    </row>
    <row r="7493" spans="22:22" x14ac:dyDescent="0.2">
      <c r="V7493" s="5"/>
    </row>
    <row r="7494" spans="22:22" x14ac:dyDescent="0.2">
      <c r="V7494" s="5"/>
    </row>
    <row r="7495" spans="22:22" x14ac:dyDescent="0.2">
      <c r="V7495" s="5"/>
    </row>
    <row r="7496" spans="22:22" x14ac:dyDescent="0.2">
      <c r="V7496" s="5"/>
    </row>
    <row r="7497" spans="22:22" x14ac:dyDescent="0.2">
      <c r="V7497" s="5"/>
    </row>
    <row r="7498" spans="22:22" x14ac:dyDescent="0.2">
      <c r="V7498" s="5"/>
    </row>
    <row r="7499" spans="22:22" x14ac:dyDescent="0.2">
      <c r="V7499" s="5"/>
    </row>
    <row r="7500" spans="22:22" x14ac:dyDescent="0.2">
      <c r="V7500" s="5"/>
    </row>
    <row r="7501" spans="22:22" x14ac:dyDescent="0.2">
      <c r="V7501" s="5"/>
    </row>
    <row r="7502" spans="22:22" x14ac:dyDescent="0.2">
      <c r="V7502" s="5"/>
    </row>
    <row r="7503" spans="22:22" x14ac:dyDescent="0.2">
      <c r="V7503" s="5"/>
    </row>
    <row r="7504" spans="22:22" x14ac:dyDescent="0.2">
      <c r="V7504" s="5"/>
    </row>
    <row r="7505" spans="22:22" x14ac:dyDescent="0.2">
      <c r="V7505" s="5"/>
    </row>
    <row r="7506" spans="22:22" x14ac:dyDescent="0.2">
      <c r="V7506" s="5"/>
    </row>
    <row r="7507" spans="22:22" x14ac:dyDescent="0.2">
      <c r="V7507" s="5"/>
    </row>
    <row r="7508" spans="22:22" x14ac:dyDescent="0.2">
      <c r="V7508" s="5"/>
    </row>
    <row r="7509" spans="22:22" x14ac:dyDescent="0.2">
      <c r="V7509" s="5"/>
    </row>
    <row r="7510" spans="22:22" x14ac:dyDescent="0.2">
      <c r="V7510" s="5"/>
    </row>
    <row r="7511" spans="22:22" x14ac:dyDescent="0.2">
      <c r="V7511" s="5"/>
    </row>
    <row r="7512" spans="22:22" x14ac:dyDescent="0.2">
      <c r="V7512" s="5"/>
    </row>
    <row r="7513" spans="22:22" x14ac:dyDescent="0.2">
      <c r="V7513" s="5"/>
    </row>
    <row r="7514" spans="22:22" x14ac:dyDescent="0.2">
      <c r="V7514" s="5"/>
    </row>
    <row r="7515" spans="22:22" x14ac:dyDescent="0.2">
      <c r="V7515" s="5"/>
    </row>
    <row r="7516" spans="22:22" x14ac:dyDescent="0.2">
      <c r="V7516" s="5"/>
    </row>
    <row r="7517" spans="22:22" x14ac:dyDescent="0.2">
      <c r="V7517" s="5"/>
    </row>
    <row r="7518" spans="22:22" x14ac:dyDescent="0.2">
      <c r="V7518" s="5"/>
    </row>
    <row r="7519" spans="22:22" x14ac:dyDescent="0.2">
      <c r="V7519" s="5"/>
    </row>
    <row r="7520" spans="22:22" x14ac:dyDescent="0.2">
      <c r="V7520" s="5"/>
    </row>
    <row r="7521" spans="22:22" x14ac:dyDescent="0.2">
      <c r="V7521" s="5"/>
    </row>
    <row r="7522" spans="22:22" x14ac:dyDescent="0.2">
      <c r="V7522" s="5"/>
    </row>
    <row r="7523" spans="22:22" x14ac:dyDescent="0.2">
      <c r="V7523" s="5"/>
    </row>
    <row r="7524" spans="22:22" x14ac:dyDescent="0.2">
      <c r="V7524" s="5"/>
    </row>
    <row r="7525" spans="22:22" x14ac:dyDescent="0.2">
      <c r="V7525" s="5"/>
    </row>
    <row r="7526" spans="22:22" x14ac:dyDescent="0.2">
      <c r="V7526" s="5"/>
    </row>
    <row r="7527" spans="22:22" x14ac:dyDescent="0.2">
      <c r="V7527" s="5"/>
    </row>
    <row r="7528" spans="22:22" x14ac:dyDescent="0.2">
      <c r="V7528" s="5"/>
    </row>
    <row r="7529" spans="22:22" x14ac:dyDescent="0.2">
      <c r="V7529" s="5"/>
    </row>
    <row r="7530" spans="22:22" x14ac:dyDescent="0.2">
      <c r="V7530" s="5"/>
    </row>
    <row r="7531" spans="22:22" x14ac:dyDescent="0.2">
      <c r="V7531" s="5"/>
    </row>
    <row r="7532" spans="22:22" x14ac:dyDescent="0.2">
      <c r="V7532" s="5"/>
    </row>
    <row r="7533" spans="22:22" x14ac:dyDescent="0.2">
      <c r="V7533" s="5"/>
    </row>
    <row r="7534" spans="22:22" x14ac:dyDescent="0.2">
      <c r="V7534" s="5"/>
    </row>
    <row r="7535" spans="22:22" x14ac:dyDescent="0.2">
      <c r="V7535" s="5"/>
    </row>
    <row r="7536" spans="22:22" x14ac:dyDescent="0.2">
      <c r="V7536" s="5"/>
    </row>
    <row r="7537" spans="22:22" x14ac:dyDescent="0.2">
      <c r="V7537" s="5"/>
    </row>
    <row r="7538" spans="22:22" x14ac:dyDescent="0.2">
      <c r="V7538" s="5"/>
    </row>
    <row r="7539" spans="22:22" x14ac:dyDescent="0.2">
      <c r="V7539" s="5"/>
    </row>
    <row r="7540" spans="22:22" x14ac:dyDescent="0.2">
      <c r="V7540" s="5"/>
    </row>
    <row r="7541" spans="22:22" x14ac:dyDescent="0.2">
      <c r="V7541" s="5"/>
    </row>
    <row r="7542" spans="22:22" x14ac:dyDescent="0.2">
      <c r="V7542" s="5"/>
    </row>
    <row r="7543" spans="22:22" x14ac:dyDescent="0.2">
      <c r="V7543" s="5"/>
    </row>
    <row r="7544" spans="22:22" x14ac:dyDescent="0.2">
      <c r="V7544" s="5"/>
    </row>
    <row r="7545" spans="22:22" x14ac:dyDescent="0.2">
      <c r="V7545" s="5"/>
    </row>
    <row r="7546" spans="22:22" x14ac:dyDescent="0.2">
      <c r="V7546" s="5"/>
    </row>
    <row r="7547" spans="22:22" x14ac:dyDescent="0.2">
      <c r="V7547" s="5"/>
    </row>
    <row r="7548" spans="22:22" x14ac:dyDescent="0.2">
      <c r="V7548" s="5"/>
    </row>
    <row r="7549" spans="22:22" x14ac:dyDescent="0.2">
      <c r="V7549" s="5"/>
    </row>
    <row r="7550" spans="22:22" x14ac:dyDescent="0.2">
      <c r="V7550" s="5"/>
    </row>
    <row r="7551" spans="22:22" x14ac:dyDescent="0.2">
      <c r="V7551" s="5"/>
    </row>
    <row r="7552" spans="22:22" x14ac:dyDescent="0.2">
      <c r="V7552" s="5"/>
    </row>
    <row r="7553" spans="22:22" x14ac:dyDescent="0.2">
      <c r="V7553" s="5"/>
    </row>
    <row r="7554" spans="22:22" x14ac:dyDescent="0.2">
      <c r="V7554" s="5"/>
    </row>
    <row r="7555" spans="22:22" x14ac:dyDescent="0.2">
      <c r="V7555" s="5"/>
    </row>
    <row r="7556" spans="22:22" x14ac:dyDescent="0.2">
      <c r="V7556" s="5"/>
    </row>
    <row r="7557" spans="22:22" x14ac:dyDescent="0.2">
      <c r="V7557" s="5"/>
    </row>
    <row r="7558" spans="22:22" x14ac:dyDescent="0.2">
      <c r="V7558" s="5"/>
    </row>
    <row r="7559" spans="22:22" x14ac:dyDescent="0.2">
      <c r="V7559" s="5"/>
    </row>
    <row r="7560" spans="22:22" x14ac:dyDescent="0.2">
      <c r="V7560" s="5"/>
    </row>
    <row r="7561" spans="22:22" x14ac:dyDescent="0.2">
      <c r="V7561" s="5"/>
    </row>
    <row r="7562" spans="22:22" x14ac:dyDescent="0.2">
      <c r="V7562" s="5"/>
    </row>
    <row r="7563" spans="22:22" x14ac:dyDescent="0.2">
      <c r="V7563" s="5"/>
    </row>
    <row r="7564" spans="22:22" x14ac:dyDescent="0.2">
      <c r="V7564" s="5"/>
    </row>
    <row r="7565" spans="22:22" x14ac:dyDescent="0.2">
      <c r="V7565" s="5"/>
    </row>
    <row r="7566" spans="22:22" x14ac:dyDescent="0.2">
      <c r="V7566" s="5"/>
    </row>
    <row r="7567" spans="22:22" x14ac:dyDescent="0.2">
      <c r="V7567" s="5"/>
    </row>
    <row r="7568" spans="22:22" x14ac:dyDescent="0.2">
      <c r="V7568" s="5"/>
    </row>
    <row r="7569" spans="22:22" x14ac:dyDescent="0.2">
      <c r="V7569" s="5"/>
    </row>
    <row r="7570" spans="22:22" x14ac:dyDescent="0.2">
      <c r="V7570" s="5"/>
    </row>
    <row r="7571" spans="22:22" x14ac:dyDescent="0.2">
      <c r="V7571" s="5"/>
    </row>
    <row r="7572" spans="22:22" x14ac:dyDescent="0.2">
      <c r="V7572" s="5"/>
    </row>
    <row r="7573" spans="22:22" x14ac:dyDescent="0.2">
      <c r="V7573" s="5"/>
    </row>
    <row r="7574" spans="22:22" x14ac:dyDescent="0.2">
      <c r="V7574" s="5"/>
    </row>
    <row r="7575" spans="22:22" x14ac:dyDescent="0.2">
      <c r="V7575" s="5"/>
    </row>
    <row r="7576" spans="22:22" x14ac:dyDescent="0.2">
      <c r="V7576" s="5"/>
    </row>
    <row r="7577" spans="22:22" x14ac:dyDescent="0.2">
      <c r="V7577" s="5"/>
    </row>
    <row r="7578" spans="22:22" x14ac:dyDescent="0.2">
      <c r="V7578" s="5"/>
    </row>
    <row r="7579" spans="22:22" x14ac:dyDescent="0.2">
      <c r="V7579" s="5"/>
    </row>
    <row r="7580" spans="22:22" x14ac:dyDescent="0.2">
      <c r="V7580" s="5"/>
    </row>
    <row r="7581" spans="22:22" x14ac:dyDescent="0.2">
      <c r="V7581" s="5"/>
    </row>
    <row r="7582" spans="22:22" x14ac:dyDescent="0.2">
      <c r="V7582" s="5"/>
    </row>
    <row r="7583" spans="22:22" x14ac:dyDescent="0.2">
      <c r="V7583" s="5"/>
    </row>
    <row r="7584" spans="22:22" x14ac:dyDescent="0.2">
      <c r="V7584" s="5"/>
    </row>
    <row r="7585" spans="22:22" x14ac:dyDescent="0.2">
      <c r="V7585" s="5"/>
    </row>
    <row r="7586" spans="22:22" x14ac:dyDescent="0.2">
      <c r="V7586" s="5"/>
    </row>
    <row r="7587" spans="22:22" x14ac:dyDescent="0.2">
      <c r="V7587" s="5"/>
    </row>
    <row r="7588" spans="22:22" x14ac:dyDescent="0.2">
      <c r="V7588" s="5"/>
    </row>
    <row r="7589" spans="22:22" x14ac:dyDescent="0.2">
      <c r="V7589" s="5"/>
    </row>
    <row r="7590" spans="22:22" x14ac:dyDescent="0.2">
      <c r="V7590" s="5"/>
    </row>
    <row r="7591" spans="22:22" x14ac:dyDescent="0.2">
      <c r="V7591" s="5"/>
    </row>
    <row r="7592" spans="22:22" x14ac:dyDescent="0.2">
      <c r="V7592" s="5"/>
    </row>
    <row r="7593" spans="22:22" x14ac:dyDescent="0.2">
      <c r="V7593" s="5"/>
    </row>
    <row r="7594" spans="22:22" x14ac:dyDescent="0.2">
      <c r="V7594" s="5"/>
    </row>
    <row r="7595" spans="22:22" x14ac:dyDescent="0.2">
      <c r="V7595" s="5"/>
    </row>
    <row r="7596" spans="22:22" x14ac:dyDescent="0.2">
      <c r="V7596" s="5"/>
    </row>
    <row r="7597" spans="22:22" x14ac:dyDescent="0.2">
      <c r="V7597" s="5"/>
    </row>
    <row r="7598" spans="22:22" x14ac:dyDescent="0.2">
      <c r="V7598" s="5"/>
    </row>
    <row r="7599" spans="22:22" x14ac:dyDescent="0.2">
      <c r="V7599" s="5"/>
    </row>
    <row r="7600" spans="22:22" x14ac:dyDescent="0.2">
      <c r="V7600" s="5"/>
    </row>
    <row r="7601" spans="22:22" x14ac:dyDescent="0.2">
      <c r="V7601" s="5"/>
    </row>
    <row r="7602" spans="22:22" x14ac:dyDescent="0.2">
      <c r="V7602" s="5"/>
    </row>
    <row r="7603" spans="22:22" x14ac:dyDescent="0.2">
      <c r="V7603" s="5"/>
    </row>
    <row r="7604" spans="22:22" x14ac:dyDescent="0.2">
      <c r="V7604" s="5"/>
    </row>
    <row r="7605" spans="22:22" x14ac:dyDescent="0.2">
      <c r="V7605" s="5"/>
    </row>
    <row r="7606" spans="22:22" x14ac:dyDescent="0.2">
      <c r="V7606" s="5"/>
    </row>
    <row r="7607" spans="22:22" x14ac:dyDescent="0.2">
      <c r="V7607" s="5"/>
    </row>
    <row r="7608" spans="22:22" x14ac:dyDescent="0.2">
      <c r="V7608" s="5"/>
    </row>
    <row r="7609" spans="22:22" x14ac:dyDescent="0.2">
      <c r="V7609" s="5"/>
    </row>
    <row r="7610" spans="22:22" x14ac:dyDescent="0.2">
      <c r="V7610" s="5"/>
    </row>
    <row r="7611" spans="22:22" x14ac:dyDescent="0.2">
      <c r="V7611" s="5"/>
    </row>
    <row r="7612" spans="22:22" x14ac:dyDescent="0.2">
      <c r="V7612" s="5"/>
    </row>
    <row r="7613" spans="22:22" x14ac:dyDescent="0.2">
      <c r="V7613" s="5"/>
    </row>
    <row r="7614" spans="22:22" x14ac:dyDescent="0.2">
      <c r="V7614" s="5"/>
    </row>
    <row r="7615" spans="22:22" x14ac:dyDescent="0.2">
      <c r="V7615" s="5"/>
    </row>
    <row r="7616" spans="22:22" x14ac:dyDescent="0.2">
      <c r="V7616" s="5"/>
    </row>
    <row r="7617" spans="22:22" x14ac:dyDescent="0.2">
      <c r="V7617" s="5"/>
    </row>
    <row r="7618" spans="22:22" x14ac:dyDescent="0.2">
      <c r="V7618" s="5"/>
    </row>
    <row r="7619" spans="22:22" x14ac:dyDescent="0.2">
      <c r="V7619" s="5"/>
    </row>
    <row r="7620" spans="22:22" x14ac:dyDescent="0.2">
      <c r="V7620" s="5"/>
    </row>
    <row r="7621" spans="22:22" x14ac:dyDescent="0.2">
      <c r="V7621" s="5"/>
    </row>
    <row r="7622" spans="22:22" x14ac:dyDescent="0.2">
      <c r="V7622" s="5"/>
    </row>
    <row r="7623" spans="22:22" x14ac:dyDescent="0.2">
      <c r="V7623" s="5"/>
    </row>
    <row r="7624" spans="22:22" x14ac:dyDescent="0.2">
      <c r="V7624" s="5"/>
    </row>
    <row r="7625" spans="22:22" x14ac:dyDescent="0.2">
      <c r="V7625" s="5"/>
    </row>
    <row r="7626" spans="22:22" x14ac:dyDescent="0.2">
      <c r="V7626" s="5"/>
    </row>
    <row r="7627" spans="22:22" x14ac:dyDescent="0.2">
      <c r="V7627" s="5"/>
    </row>
    <row r="7628" spans="22:22" x14ac:dyDescent="0.2">
      <c r="V7628" s="5"/>
    </row>
    <row r="7629" spans="22:22" x14ac:dyDescent="0.2">
      <c r="V7629" s="5"/>
    </row>
    <row r="7630" spans="22:22" x14ac:dyDescent="0.2">
      <c r="V7630" s="5"/>
    </row>
    <row r="7631" spans="22:22" x14ac:dyDescent="0.2">
      <c r="V7631" s="5"/>
    </row>
    <row r="7632" spans="22:22" x14ac:dyDescent="0.2">
      <c r="V7632" s="5"/>
    </row>
    <row r="7633" spans="22:22" x14ac:dyDescent="0.2">
      <c r="V7633" s="5"/>
    </row>
    <row r="7634" spans="22:22" x14ac:dyDescent="0.2">
      <c r="V7634" s="5"/>
    </row>
    <row r="7635" spans="22:22" x14ac:dyDescent="0.2">
      <c r="V7635" s="5"/>
    </row>
    <row r="7636" spans="22:22" x14ac:dyDescent="0.2">
      <c r="V7636" s="5"/>
    </row>
    <row r="7637" spans="22:22" x14ac:dyDescent="0.2">
      <c r="V7637" s="5"/>
    </row>
    <row r="7638" spans="22:22" x14ac:dyDescent="0.2">
      <c r="V7638" s="5"/>
    </row>
    <row r="7639" spans="22:22" x14ac:dyDescent="0.2">
      <c r="V7639" s="5"/>
    </row>
    <row r="7640" spans="22:22" x14ac:dyDescent="0.2">
      <c r="V7640" s="5"/>
    </row>
    <row r="7641" spans="22:22" x14ac:dyDescent="0.2">
      <c r="V7641" s="5"/>
    </row>
    <row r="7642" spans="22:22" x14ac:dyDescent="0.2">
      <c r="V7642" s="5"/>
    </row>
    <row r="7643" spans="22:22" x14ac:dyDescent="0.2">
      <c r="V7643" s="5"/>
    </row>
    <row r="7644" spans="22:22" x14ac:dyDescent="0.2">
      <c r="V7644" s="5"/>
    </row>
    <row r="7645" spans="22:22" x14ac:dyDescent="0.2">
      <c r="V7645" s="5"/>
    </row>
    <row r="7646" spans="22:22" x14ac:dyDescent="0.2">
      <c r="V7646" s="5"/>
    </row>
    <row r="7647" spans="22:22" x14ac:dyDescent="0.2">
      <c r="V7647" s="5"/>
    </row>
    <row r="7648" spans="22:22" x14ac:dyDescent="0.2">
      <c r="V7648" s="5"/>
    </row>
    <row r="7649" spans="22:22" x14ac:dyDescent="0.2">
      <c r="V7649" s="5"/>
    </row>
    <row r="7650" spans="22:22" x14ac:dyDescent="0.2">
      <c r="V7650" s="5"/>
    </row>
    <row r="7651" spans="22:22" x14ac:dyDescent="0.2">
      <c r="V7651" s="5"/>
    </row>
    <row r="7652" spans="22:22" x14ac:dyDescent="0.2">
      <c r="V7652" s="5"/>
    </row>
    <row r="7653" spans="22:22" x14ac:dyDescent="0.2">
      <c r="V7653" s="5"/>
    </row>
    <row r="7654" spans="22:22" x14ac:dyDescent="0.2">
      <c r="V7654" s="5"/>
    </row>
    <row r="7655" spans="22:22" x14ac:dyDescent="0.2">
      <c r="V7655" s="5"/>
    </row>
    <row r="7656" spans="22:22" x14ac:dyDescent="0.2">
      <c r="V7656" s="5"/>
    </row>
    <row r="7657" spans="22:22" x14ac:dyDescent="0.2">
      <c r="V7657" s="5"/>
    </row>
    <row r="7658" spans="22:22" x14ac:dyDescent="0.2">
      <c r="V7658" s="5"/>
    </row>
    <row r="7659" spans="22:22" x14ac:dyDescent="0.2">
      <c r="V7659" s="5"/>
    </row>
    <row r="7660" spans="22:22" x14ac:dyDescent="0.2">
      <c r="V7660" s="5"/>
    </row>
    <row r="7661" spans="22:22" x14ac:dyDescent="0.2">
      <c r="V7661" s="5"/>
    </row>
    <row r="7662" spans="22:22" x14ac:dyDescent="0.2">
      <c r="V7662" s="5"/>
    </row>
    <row r="7663" spans="22:22" x14ac:dyDescent="0.2">
      <c r="V7663" s="5"/>
    </row>
    <row r="7664" spans="22:22" x14ac:dyDescent="0.2">
      <c r="V7664" s="5"/>
    </row>
    <row r="7665" spans="22:22" x14ac:dyDescent="0.2">
      <c r="V7665" s="5"/>
    </row>
    <row r="7666" spans="22:22" x14ac:dyDescent="0.2">
      <c r="V7666" s="5"/>
    </row>
    <row r="7667" spans="22:22" x14ac:dyDescent="0.2">
      <c r="V7667" s="5"/>
    </row>
    <row r="7668" spans="22:22" x14ac:dyDescent="0.2">
      <c r="V7668" s="5"/>
    </row>
    <row r="7669" spans="22:22" x14ac:dyDescent="0.2">
      <c r="V7669" s="5"/>
    </row>
    <row r="7670" spans="22:22" x14ac:dyDescent="0.2">
      <c r="V7670" s="5"/>
    </row>
    <row r="7671" spans="22:22" x14ac:dyDescent="0.2">
      <c r="V7671" s="5"/>
    </row>
    <row r="7672" spans="22:22" x14ac:dyDescent="0.2">
      <c r="V7672" s="5"/>
    </row>
    <row r="7673" spans="22:22" x14ac:dyDescent="0.2">
      <c r="V7673" s="5"/>
    </row>
    <row r="7674" spans="22:22" x14ac:dyDescent="0.2">
      <c r="V7674" s="5"/>
    </row>
    <row r="7675" spans="22:22" x14ac:dyDescent="0.2">
      <c r="V7675" s="5"/>
    </row>
    <row r="7676" spans="22:22" x14ac:dyDescent="0.2">
      <c r="V7676" s="5"/>
    </row>
    <row r="7677" spans="22:22" x14ac:dyDescent="0.2">
      <c r="V7677" s="5"/>
    </row>
    <row r="7678" spans="22:22" x14ac:dyDescent="0.2">
      <c r="V7678" s="5"/>
    </row>
    <row r="7679" spans="22:22" x14ac:dyDescent="0.2">
      <c r="V7679" s="5"/>
    </row>
    <row r="7680" spans="22:22" x14ac:dyDescent="0.2">
      <c r="V7680" s="5"/>
    </row>
    <row r="7681" spans="22:22" x14ac:dyDescent="0.2">
      <c r="V7681" s="5"/>
    </row>
    <row r="7682" spans="22:22" x14ac:dyDescent="0.2">
      <c r="V7682" s="5"/>
    </row>
    <row r="7683" spans="22:22" x14ac:dyDescent="0.2">
      <c r="V7683" s="5"/>
    </row>
    <row r="7684" spans="22:22" x14ac:dyDescent="0.2">
      <c r="V7684" s="5"/>
    </row>
    <row r="7685" spans="22:22" x14ac:dyDescent="0.2">
      <c r="V7685" s="5"/>
    </row>
    <row r="7686" spans="22:22" x14ac:dyDescent="0.2">
      <c r="V7686" s="5"/>
    </row>
    <row r="7687" spans="22:22" x14ac:dyDescent="0.2">
      <c r="V7687" s="5"/>
    </row>
    <row r="7688" spans="22:22" x14ac:dyDescent="0.2">
      <c r="V7688" s="5"/>
    </row>
    <row r="7689" spans="22:22" x14ac:dyDescent="0.2">
      <c r="V7689" s="5"/>
    </row>
    <row r="7690" spans="22:22" x14ac:dyDescent="0.2">
      <c r="V7690" s="5"/>
    </row>
    <row r="7691" spans="22:22" x14ac:dyDescent="0.2">
      <c r="V7691" s="5"/>
    </row>
    <row r="7692" spans="22:22" x14ac:dyDescent="0.2">
      <c r="V7692" s="5"/>
    </row>
    <row r="7693" spans="22:22" x14ac:dyDescent="0.2">
      <c r="V7693" s="5"/>
    </row>
    <row r="7694" spans="22:22" x14ac:dyDescent="0.2">
      <c r="V7694" s="5"/>
    </row>
    <row r="7695" spans="22:22" x14ac:dyDescent="0.2">
      <c r="V7695" s="5"/>
    </row>
    <row r="7696" spans="22:22" x14ac:dyDescent="0.2">
      <c r="V7696" s="5"/>
    </row>
    <row r="7697" spans="22:22" x14ac:dyDescent="0.2">
      <c r="V7697" s="5"/>
    </row>
    <row r="7698" spans="22:22" x14ac:dyDescent="0.2">
      <c r="V7698" s="5"/>
    </row>
    <row r="7699" spans="22:22" x14ac:dyDescent="0.2">
      <c r="V7699" s="5"/>
    </row>
    <row r="7700" spans="22:22" x14ac:dyDescent="0.2">
      <c r="V7700" s="5"/>
    </row>
    <row r="7701" spans="22:22" x14ac:dyDescent="0.2">
      <c r="V7701" s="5"/>
    </row>
    <row r="7702" spans="22:22" x14ac:dyDescent="0.2">
      <c r="V7702" s="5"/>
    </row>
    <row r="7703" spans="22:22" x14ac:dyDescent="0.2">
      <c r="V7703" s="5"/>
    </row>
    <row r="7704" spans="22:22" x14ac:dyDescent="0.2">
      <c r="V7704" s="5"/>
    </row>
    <row r="7705" spans="22:22" x14ac:dyDescent="0.2">
      <c r="V7705" s="5"/>
    </row>
    <row r="7706" spans="22:22" x14ac:dyDescent="0.2">
      <c r="V7706" s="5"/>
    </row>
    <row r="7707" spans="22:22" x14ac:dyDescent="0.2">
      <c r="V7707" s="5"/>
    </row>
    <row r="7708" spans="22:22" x14ac:dyDescent="0.2">
      <c r="V7708" s="5"/>
    </row>
    <row r="7709" spans="22:22" x14ac:dyDescent="0.2">
      <c r="V7709" s="5"/>
    </row>
    <row r="7710" spans="22:22" x14ac:dyDescent="0.2">
      <c r="V7710" s="5"/>
    </row>
    <row r="7711" spans="22:22" x14ac:dyDescent="0.2">
      <c r="V7711" s="5"/>
    </row>
    <row r="7712" spans="22:22" x14ac:dyDescent="0.2">
      <c r="V7712" s="5"/>
    </row>
    <row r="7713" spans="22:22" x14ac:dyDescent="0.2">
      <c r="V7713" s="5"/>
    </row>
    <row r="7714" spans="22:22" x14ac:dyDescent="0.2">
      <c r="V7714" s="5"/>
    </row>
    <row r="7715" spans="22:22" x14ac:dyDescent="0.2">
      <c r="V7715" s="5"/>
    </row>
    <row r="7716" spans="22:22" x14ac:dyDescent="0.2">
      <c r="V7716" s="5"/>
    </row>
    <row r="7717" spans="22:22" x14ac:dyDescent="0.2">
      <c r="V7717" s="5"/>
    </row>
    <row r="7718" spans="22:22" x14ac:dyDescent="0.2">
      <c r="V7718" s="5"/>
    </row>
    <row r="7719" spans="22:22" x14ac:dyDescent="0.2">
      <c r="V7719" s="5"/>
    </row>
    <row r="7720" spans="22:22" x14ac:dyDescent="0.2">
      <c r="V7720" s="5"/>
    </row>
    <row r="7721" spans="22:22" x14ac:dyDescent="0.2">
      <c r="V7721" s="5"/>
    </row>
    <row r="7722" spans="22:22" x14ac:dyDescent="0.2">
      <c r="V7722" s="5"/>
    </row>
    <row r="7723" spans="22:22" x14ac:dyDescent="0.2">
      <c r="V7723" s="5"/>
    </row>
    <row r="7724" spans="22:22" x14ac:dyDescent="0.2">
      <c r="V7724" s="5"/>
    </row>
    <row r="7725" spans="22:22" x14ac:dyDescent="0.2">
      <c r="V7725" s="5"/>
    </row>
    <row r="7726" spans="22:22" x14ac:dyDescent="0.2">
      <c r="V7726" s="5"/>
    </row>
    <row r="7727" spans="22:22" x14ac:dyDescent="0.2">
      <c r="V7727" s="5"/>
    </row>
    <row r="7728" spans="22:22" x14ac:dyDescent="0.2">
      <c r="V7728" s="5"/>
    </row>
    <row r="7729" spans="22:22" x14ac:dyDescent="0.2">
      <c r="V7729" s="5"/>
    </row>
    <row r="7730" spans="22:22" x14ac:dyDescent="0.2">
      <c r="V7730" s="5"/>
    </row>
    <row r="7731" spans="22:22" x14ac:dyDescent="0.2">
      <c r="V7731" s="5"/>
    </row>
    <row r="7732" spans="22:22" x14ac:dyDescent="0.2">
      <c r="V7732" s="5"/>
    </row>
    <row r="7733" spans="22:22" x14ac:dyDescent="0.2">
      <c r="V7733" s="5"/>
    </row>
    <row r="7734" spans="22:22" x14ac:dyDescent="0.2">
      <c r="V7734" s="5"/>
    </row>
    <row r="7735" spans="22:22" x14ac:dyDescent="0.2">
      <c r="V7735" s="5"/>
    </row>
    <row r="7736" spans="22:22" x14ac:dyDescent="0.2">
      <c r="V7736" s="5"/>
    </row>
    <row r="7737" spans="22:22" x14ac:dyDescent="0.2">
      <c r="V7737" s="5"/>
    </row>
    <row r="7738" spans="22:22" x14ac:dyDescent="0.2">
      <c r="V7738" s="5"/>
    </row>
    <row r="7739" spans="22:22" x14ac:dyDescent="0.2">
      <c r="V7739" s="5"/>
    </row>
    <row r="7740" spans="22:22" x14ac:dyDescent="0.2">
      <c r="V7740" s="5"/>
    </row>
    <row r="7741" spans="22:22" x14ac:dyDescent="0.2">
      <c r="V7741" s="5"/>
    </row>
    <row r="7742" spans="22:22" x14ac:dyDescent="0.2">
      <c r="V7742" s="5"/>
    </row>
    <row r="7743" spans="22:22" x14ac:dyDescent="0.2">
      <c r="V7743" s="5"/>
    </row>
    <row r="7744" spans="22:22" x14ac:dyDescent="0.2">
      <c r="V7744" s="5"/>
    </row>
    <row r="7745" spans="22:22" x14ac:dyDescent="0.2">
      <c r="V7745" s="5"/>
    </row>
    <row r="7746" spans="22:22" x14ac:dyDescent="0.2">
      <c r="V7746" s="5"/>
    </row>
    <row r="7747" spans="22:22" x14ac:dyDescent="0.2">
      <c r="V7747" s="5"/>
    </row>
    <row r="7748" spans="22:22" x14ac:dyDescent="0.2">
      <c r="V7748" s="5"/>
    </row>
    <row r="7749" spans="22:22" x14ac:dyDescent="0.2">
      <c r="V7749" s="5"/>
    </row>
    <row r="7750" spans="22:22" x14ac:dyDescent="0.2">
      <c r="V7750" s="5"/>
    </row>
    <row r="7751" spans="22:22" x14ac:dyDescent="0.2">
      <c r="V7751" s="5"/>
    </row>
    <row r="7752" spans="22:22" x14ac:dyDescent="0.2">
      <c r="V7752" s="5"/>
    </row>
    <row r="7753" spans="22:22" x14ac:dyDescent="0.2">
      <c r="V7753" s="5"/>
    </row>
    <row r="7754" spans="22:22" x14ac:dyDescent="0.2">
      <c r="V7754" s="5"/>
    </row>
    <row r="7755" spans="22:22" x14ac:dyDescent="0.2">
      <c r="V7755" s="5"/>
    </row>
    <row r="7756" spans="22:22" x14ac:dyDescent="0.2">
      <c r="V7756" s="5"/>
    </row>
    <row r="7757" spans="22:22" x14ac:dyDescent="0.2">
      <c r="V7757" s="5"/>
    </row>
    <row r="7758" spans="22:22" x14ac:dyDescent="0.2">
      <c r="V7758" s="5"/>
    </row>
    <row r="7759" spans="22:22" x14ac:dyDescent="0.2">
      <c r="V7759" s="5"/>
    </row>
    <row r="7760" spans="22:22" x14ac:dyDescent="0.2">
      <c r="V7760" s="5"/>
    </row>
    <row r="7761" spans="22:22" x14ac:dyDescent="0.2">
      <c r="V7761" s="5"/>
    </row>
    <row r="7762" spans="22:22" x14ac:dyDescent="0.2">
      <c r="V7762" s="5"/>
    </row>
    <row r="7763" spans="22:22" x14ac:dyDescent="0.2">
      <c r="V7763" s="5"/>
    </row>
    <row r="7764" spans="22:22" x14ac:dyDescent="0.2">
      <c r="V7764" s="5"/>
    </row>
    <row r="7765" spans="22:22" x14ac:dyDescent="0.2">
      <c r="V7765" s="5"/>
    </row>
    <row r="7766" spans="22:22" x14ac:dyDescent="0.2">
      <c r="V7766" s="5"/>
    </row>
    <row r="7767" spans="22:22" x14ac:dyDescent="0.2">
      <c r="V7767" s="5"/>
    </row>
    <row r="7768" spans="22:22" x14ac:dyDescent="0.2">
      <c r="V7768" s="5"/>
    </row>
    <row r="7769" spans="22:22" x14ac:dyDescent="0.2">
      <c r="V7769" s="5"/>
    </row>
    <row r="7770" spans="22:22" x14ac:dyDescent="0.2">
      <c r="V7770" s="5"/>
    </row>
    <row r="7771" spans="22:22" x14ac:dyDescent="0.2">
      <c r="V7771" s="5"/>
    </row>
    <row r="7772" spans="22:22" x14ac:dyDescent="0.2">
      <c r="V7772" s="5"/>
    </row>
    <row r="7773" spans="22:22" x14ac:dyDescent="0.2">
      <c r="V7773" s="5"/>
    </row>
    <row r="7774" spans="22:22" x14ac:dyDescent="0.2">
      <c r="V7774" s="5"/>
    </row>
    <row r="7775" spans="22:22" x14ac:dyDescent="0.2">
      <c r="V7775" s="5"/>
    </row>
    <row r="7776" spans="22:22" x14ac:dyDescent="0.2">
      <c r="V7776" s="5"/>
    </row>
    <row r="7777" spans="22:22" x14ac:dyDescent="0.2">
      <c r="V7777" s="5"/>
    </row>
    <row r="7778" spans="22:22" x14ac:dyDescent="0.2">
      <c r="V7778" s="5"/>
    </row>
    <row r="7779" spans="22:22" x14ac:dyDescent="0.2">
      <c r="V7779" s="5"/>
    </row>
    <row r="7780" spans="22:22" x14ac:dyDescent="0.2">
      <c r="V7780" s="5"/>
    </row>
    <row r="7781" spans="22:22" x14ac:dyDescent="0.2">
      <c r="V7781" s="5"/>
    </row>
    <row r="7782" spans="22:22" x14ac:dyDescent="0.2">
      <c r="V7782" s="5"/>
    </row>
    <row r="7783" spans="22:22" x14ac:dyDescent="0.2">
      <c r="V7783" s="5"/>
    </row>
    <row r="7784" spans="22:22" x14ac:dyDescent="0.2">
      <c r="V7784" s="5"/>
    </row>
    <row r="7785" spans="22:22" x14ac:dyDescent="0.2">
      <c r="V7785" s="5"/>
    </row>
    <row r="7786" spans="22:22" x14ac:dyDescent="0.2">
      <c r="V7786" s="5"/>
    </row>
    <row r="7787" spans="22:22" x14ac:dyDescent="0.2">
      <c r="V7787" s="5"/>
    </row>
    <row r="7788" spans="22:22" x14ac:dyDescent="0.2">
      <c r="V7788" s="5"/>
    </row>
    <row r="7789" spans="22:22" x14ac:dyDescent="0.2">
      <c r="V7789" s="5"/>
    </row>
    <row r="7790" spans="22:22" x14ac:dyDescent="0.2">
      <c r="V7790" s="5"/>
    </row>
    <row r="7791" spans="22:22" x14ac:dyDescent="0.2">
      <c r="V7791" s="5"/>
    </row>
    <row r="7792" spans="22:22" x14ac:dyDescent="0.2">
      <c r="V7792" s="5"/>
    </row>
    <row r="7793" spans="22:22" x14ac:dyDescent="0.2">
      <c r="V7793" s="5"/>
    </row>
    <row r="7794" spans="22:22" x14ac:dyDescent="0.2">
      <c r="V7794" s="5"/>
    </row>
    <row r="7795" spans="22:22" x14ac:dyDescent="0.2">
      <c r="V7795" s="5"/>
    </row>
    <row r="7796" spans="22:22" x14ac:dyDescent="0.2">
      <c r="V7796" s="5"/>
    </row>
    <row r="7797" spans="22:22" x14ac:dyDescent="0.2">
      <c r="V7797" s="5"/>
    </row>
    <row r="7798" spans="22:22" x14ac:dyDescent="0.2">
      <c r="V7798" s="5"/>
    </row>
    <row r="7799" spans="22:22" x14ac:dyDescent="0.2">
      <c r="V7799" s="5"/>
    </row>
    <row r="7800" spans="22:22" x14ac:dyDescent="0.2">
      <c r="V7800" s="5"/>
    </row>
    <row r="7801" spans="22:22" x14ac:dyDescent="0.2">
      <c r="V7801" s="5"/>
    </row>
    <row r="7802" spans="22:22" x14ac:dyDescent="0.2">
      <c r="V7802" s="5"/>
    </row>
    <row r="7803" spans="22:22" x14ac:dyDescent="0.2">
      <c r="V7803" s="5"/>
    </row>
    <row r="7804" spans="22:22" x14ac:dyDescent="0.2">
      <c r="V7804" s="5"/>
    </row>
    <row r="7805" spans="22:22" x14ac:dyDescent="0.2">
      <c r="V7805" s="5"/>
    </row>
    <row r="7806" spans="22:22" x14ac:dyDescent="0.2">
      <c r="V7806" s="5"/>
    </row>
    <row r="7807" spans="22:22" x14ac:dyDescent="0.2">
      <c r="V7807" s="5"/>
    </row>
    <row r="7808" spans="22:22" x14ac:dyDescent="0.2">
      <c r="V7808" s="5"/>
    </row>
    <row r="7809" spans="22:22" x14ac:dyDescent="0.2">
      <c r="V7809" s="5"/>
    </row>
    <row r="7810" spans="22:22" x14ac:dyDescent="0.2">
      <c r="V7810" s="5"/>
    </row>
    <row r="7811" spans="22:22" x14ac:dyDescent="0.2">
      <c r="V7811" s="5"/>
    </row>
    <row r="7812" spans="22:22" x14ac:dyDescent="0.2">
      <c r="V7812" s="5"/>
    </row>
    <row r="7813" spans="22:22" x14ac:dyDescent="0.2">
      <c r="V7813" s="5"/>
    </row>
    <row r="7814" spans="22:22" x14ac:dyDescent="0.2">
      <c r="V7814" s="5"/>
    </row>
    <row r="7815" spans="22:22" x14ac:dyDescent="0.2">
      <c r="V7815" s="5"/>
    </row>
    <row r="7816" spans="22:22" x14ac:dyDescent="0.2">
      <c r="V7816" s="5"/>
    </row>
    <row r="7817" spans="22:22" x14ac:dyDescent="0.2">
      <c r="V7817" s="5"/>
    </row>
    <row r="7818" spans="22:22" x14ac:dyDescent="0.2">
      <c r="V7818" s="5"/>
    </row>
    <row r="7819" spans="22:22" x14ac:dyDescent="0.2">
      <c r="V7819" s="5"/>
    </row>
    <row r="7820" spans="22:22" x14ac:dyDescent="0.2">
      <c r="V7820" s="5"/>
    </row>
    <row r="7821" spans="22:22" x14ac:dyDescent="0.2">
      <c r="V7821" s="5"/>
    </row>
    <row r="7822" spans="22:22" x14ac:dyDescent="0.2">
      <c r="V7822" s="5"/>
    </row>
    <row r="7823" spans="22:22" x14ac:dyDescent="0.2">
      <c r="V7823" s="5"/>
    </row>
    <row r="7824" spans="22:22" x14ac:dyDescent="0.2">
      <c r="V7824" s="5"/>
    </row>
    <row r="7825" spans="22:22" x14ac:dyDescent="0.2">
      <c r="V7825" s="5"/>
    </row>
    <row r="7826" spans="22:22" x14ac:dyDescent="0.2">
      <c r="V7826" s="5"/>
    </row>
    <row r="7827" spans="22:22" x14ac:dyDescent="0.2">
      <c r="V7827" s="5"/>
    </row>
    <row r="7828" spans="22:22" x14ac:dyDescent="0.2">
      <c r="V7828" s="5"/>
    </row>
    <row r="7829" spans="22:22" x14ac:dyDescent="0.2">
      <c r="V7829" s="5"/>
    </row>
    <row r="7830" spans="22:22" x14ac:dyDescent="0.2">
      <c r="V7830" s="5"/>
    </row>
    <row r="7831" spans="22:22" x14ac:dyDescent="0.2">
      <c r="V7831" s="5"/>
    </row>
    <row r="7832" spans="22:22" x14ac:dyDescent="0.2">
      <c r="V7832" s="5"/>
    </row>
    <row r="7833" spans="22:22" x14ac:dyDescent="0.2">
      <c r="V7833" s="5"/>
    </row>
    <row r="7834" spans="22:22" x14ac:dyDescent="0.2">
      <c r="V7834" s="5"/>
    </row>
    <row r="7835" spans="22:22" x14ac:dyDescent="0.2">
      <c r="V7835" s="5"/>
    </row>
    <row r="7836" spans="22:22" x14ac:dyDescent="0.2">
      <c r="V7836" s="5"/>
    </row>
    <row r="7837" spans="22:22" x14ac:dyDescent="0.2">
      <c r="V7837" s="5"/>
    </row>
    <row r="7838" spans="22:22" x14ac:dyDescent="0.2">
      <c r="V7838" s="5"/>
    </row>
    <row r="7839" spans="22:22" x14ac:dyDescent="0.2">
      <c r="V7839" s="5"/>
    </row>
    <row r="7840" spans="22:22" x14ac:dyDescent="0.2">
      <c r="V7840" s="5"/>
    </row>
    <row r="7841" spans="22:22" x14ac:dyDescent="0.2">
      <c r="V7841" s="5"/>
    </row>
    <row r="7842" spans="22:22" x14ac:dyDescent="0.2">
      <c r="V7842" s="5"/>
    </row>
    <row r="7843" spans="22:22" x14ac:dyDescent="0.2">
      <c r="V7843" s="5"/>
    </row>
    <row r="7844" spans="22:22" x14ac:dyDescent="0.2">
      <c r="V7844" s="5"/>
    </row>
    <row r="7845" spans="22:22" x14ac:dyDescent="0.2">
      <c r="V7845" s="5"/>
    </row>
    <row r="7846" spans="22:22" x14ac:dyDescent="0.2">
      <c r="V7846" s="5"/>
    </row>
    <row r="7847" spans="22:22" x14ac:dyDescent="0.2">
      <c r="V7847" s="5"/>
    </row>
    <row r="7848" spans="22:22" x14ac:dyDescent="0.2">
      <c r="V7848" s="5"/>
    </row>
    <row r="7849" spans="22:22" x14ac:dyDescent="0.2">
      <c r="V7849" s="5"/>
    </row>
    <row r="7850" spans="22:22" x14ac:dyDescent="0.2">
      <c r="V7850" s="5"/>
    </row>
    <row r="7851" spans="22:22" x14ac:dyDescent="0.2">
      <c r="V7851" s="5"/>
    </row>
    <row r="7852" spans="22:22" x14ac:dyDescent="0.2">
      <c r="V7852" s="5"/>
    </row>
    <row r="7853" spans="22:22" x14ac:dyDescent="0.2">
      <c r="V7853" s="5"/>
    </row>
    <row r="7854" spans="22:22" x14ac:dyDescent="0.2">
      <c r="V7854" s="5"/>
    </row>
    <row r="7855" spans="22:22" x14ac:dyDescent="0.2">
      <c r="V7855" s="5"/>
    </row>
    <row r="7856" spans="22:22" x14ac:dyDescent="0.2">
      <c r="V7856" s="5"/>
    </row>
    <row r="7857" spans="22:22" x14ac:dyDescent="0.2">
      <c r="V7857" s="5"/>
    </row>
    <row r="7858" spans="22:22" x14ac:dyDescent="0.2">
      <c r="V7858" s="5"/>
    </row>
    <row r="7859" spans="22:22" x14ac:dyDescent="0.2">
      <c r="V7859" s="5"/>
    </row>
    <row r="7860" spans="22:22" x14ac:dyDescent="0.2">
      <c r="V7860" s="5"/>
    </row>
    <row r="7861" spans="22:22" x14ac:dyDescent="0.2">
      <c r="V7861" s="5"/>
    </row>
    <row r="7862" spans="22:22" x14ac:dyDescent="0.2">
      <c r="V7862" s="5"/>
    </row>
    <row r="7863" spans="22:22" x14ac:dyDescent="0.2">
      <c r="V7863" s="5"/>
    </row>
    <row r="7864" spans="22:22" x14ac:dyDescent="0.2">
      <c r="V7864" s="5"/>
    </row>
    <row r="7865" spans="22:22" x14ac:dyDescent="0.2">
      <c r="V7865" s="5"/>
    </row>
    <row r="7866" spans="22:22" x14ac:dyDescent="0.2">
      <c r="V7866" s="5"/>
    </row>
    <row r="7867" spans="22:22" x14ac:dyDescent="0.2">
      <c r="V7867" s="5"/>
    </row>
    <row r="7868" spans="22:22" x14ac:dyDescent="0.2">
      <c r="V7868" s="5"/>
    </row>
    <row r="7869" spans="22:22" x14ac:dyDescent="0.2">
      <c r="V7869" s="5"/>
    </row>
    <row r="7870" spans="22:22" x14ac:dyDescent="0.2">
      <c r="V7870" s="5"/>
    </row>
    <row r="7871" spans="22:22" x14ac:dyDescent="0.2">
      <c r="V7871" s="5"/>
    </row>
    <row r="7872" spans="22:22" x14ac:dyDescent="0.2">
      <c r="V7872" s="5"/>
    </row>
    <row r="7873" spans="22:22" x14ac:dyDescent="0.2">
      <c r="V7873" s="5"/>
    </row>
    <row r="7874" spans="22:22" x14ac:dyDescent="0.2">
      <c r="V7874" s="5"/>
    </row>
    <row r="7875" spans="22:22" x14ac:dyDescent="0.2">
      <c r="V7875" s="5"/>
    </row>
    <row r="7876" spans="22:22" x14ac:dyDescent="0.2">
      <c r="V7876" s="5"/>
    </row>
    <row r="7877" spans="22:22" x14ac:dyDescent="0.2">
      <c r="V7877" s="5"/>
    </row>
    <row r="7878" spans="22:22" x14ac:dyDescent="0.2">
      <c r="V7878" s="5"/>
    </row>
    <row r="7879" spans="22:22" x14ac:dyDescent="0.2">
      <c r="V7879" s="5"/>
    </row>
    <row r="7880" spans="22:22" x14ac:dyDescent="0.2">
      <c r="V7880" s="5"/>
    </row>
    <row r="7881" spans="22:22" x14ac:dyDescent="0.2">
      <c r="V7881" s="5"/>
    </row>
    <row r="7882" spans="22:22" x14ac:dyDescent="0.2">
      <c r="V7882" s="5"/>
    </row>
    <row r="7883" spans="22:22" x14ac:dyDescent="0.2">
      <c r="V7883" s="5"/>
    </row>
    <row r="7884" spans="22:22" x14ac:dyDescent="0.2">
      <c r="V7884" s="5"/>
    </row>
    <row r="7885" spans="22:22" x14ac:dyDescent="0.2">
      <c r="V7885" s="5"/>
    </row>
    <row r="7886" spans="22:22" x14ac:dyDescent="0.2">
      <c r="V7886" s="5"/>
    </row>
    <row r="7887" spans="22:22" x14ac:dyDescent="0.2">
      <c r="V7887" s="5"/>
    </row>
    <row r="7888" spans="22:22" x14ac:dyDescent="0.2">
      <c r="V7888" s="5"/>
    </row>
    <row r="7889" spans="22:22" x14ac:dyDescent="0.2">
      <c r="V7889" s="5"/>
    </row>
    <row r="7890" spans="22:22" x14ac:dyDescent="0.2">
      <c r="V7890" s="5"/>
    </row>
    <row r="7891" spans="22:22" x14ac:dyDescent="0.2">
      <c r="V7891" s="5"/>
    </row>
    <row r="7892" spans="22:22" x14ac:dyDescent="0.2">
      <c r="V7892" s="5"/>
    </row>
    <row r="7893" spans="22:22" x14ac:dyDescent="0.2">
      <c r="V7893" s="5"/>
    </row>
    <row r="7894" spans="22:22" x14ac:dyDescent="0.2">
      <c r="V7894" s="5"/>
    </row>
    <row r="7895" spans="22:22" x14ac:dyDescent="0.2">
      <c r="V7895" s="5"/>
    </row>
    <row r="7896" spans="22:22" x14ac:dyDescent="0.2">
      <c r="V7896" s="5"/>
    </row>
    <row r="7897" spans="22:22" x14ac:dyDescent="0.2">
      <c r="V7897" s="5"/>
    </row>
    <row r="7898" spans="22:22" x14ac:dyDescent="0.2">
      <c r="V7898" s="5"/>
    </row>
    <row r="7899" spans="22:22" x14ac:dyDescent="0.2">
      <c r="V7899" s="5"/>
    </row>
    <row r="7900" spans="22:22" x14ac:dyDescent="0.2">
      <c r="V7900" s="5"/>
    </row>
    <row r="7901" spans="22:22" x14ac:dyDescent="0.2">
      <c r="V7901" s="5"/>
    </row>
    <row r="7902" spans="22:22" x14ac:dyDescent="0.2">
      <c r="V7902" s="5"/>
    </row>
    <row r="7903" spans="22:22" x14ac:dyDescent="0.2">
      <c r="V7903" s="5"/>
    </row>
    <row r="7904" spans="22:22" x14ac:dyDescent="0.2">
      <c r="V7904" s="5"/>
    </row>
    <row r="7905" spans="22:22" x14ac:dyDescent="0.2">
      <c r="V7905" s="5"/>
    </row>
    <row r="7906" spans="22:22" x14ac:dyDescent="0.2">
      <c r="V7906" s="5"/>
    </row>
    <row r="7907" spans="22:22" x14ac:dyDescent="0.2">
      <c r="V7907" s="5"/>
    </row>
    <row r="7908" spans="22:22" x14ac:dyDescent="0.2">
      <c r="V7908" s="5"/>
    </row>
    <row r="7909" spans="22:22" x14ac:dyDescent="0.2">
      <c r="V7909" s="5"/>
    </row>
    <row r="7910" spans="22:22" x14ac:dyDescent="0.2">
      <c r="V7910" s="5"/>
    </row>
    <row r="7911" spans="22:22" x14ac:dyDescent="0.2">
      <c r="V7911" s="5"/>
    </row>
    <row r="7912" spans="22:22" x14ac:dyDescent="0.2">
      <c r="V7912" s="5"/>
    </row>
    <row r="7913" spans="22:22" x14ac:dyDescent="0.2">
      <c r="V7913" s="5"/>
    </row>
    <row r="7914" spans="22:22" x14ac:dyDescent="0.2">
      <c r="V7914" s="5"/>
    </row>
    <row r="7915" spans="22:22" x14ac:dyDescent="0.2">
      <c r="V7915" s="5"/>
    </row>
    <row r="7916" spans="22:22" x14ac:dyDescent="0.2">
      <c r="V7916" s="5"/>
    </row>
    <row r="7917" spans="22:22" x14ac:dyDescent="0.2">
      <c r="V7917" s="5"/>
    </row>
    <row r="7918" spans="22:22" x14ac:dyDescent="0.2">
      <c r="V7918" s="5"/>
    </row>
    <row r="7919" spans="22:22" x14ac:dyDescent="0.2">
      <c r="V7919" s="5"/>
    </row>
    <row r="7920" spans="22:22" x14ac:dyDescent="0.2">
      <c r="V7920" s="5"/>
    </row>
    <row r="7921" spans="22:22" x14ac:dyDescent="0.2">
      <c r="V7921" s="5"/>
    </row>
    <row r="7922" spans="22:22" x14ac:dyDescent="0.2">
      <c r="V7922" s="5"/>
    </row>
    <row r="7923" spans="22:22" x14ac:dyDescent="0.2">
      <c r="V7923" s="5"/>
    </row>
    <row r="7924" spans="22:22" x14ac:dyDescent="0.2">
      <c r="V7924" s="5"/>
    </row>
    <row r="7925" spans="22:22" x14ac:dyDescent="0.2">
      <c r="V7925" s="5"/>
    </row>
    <row r="7926" spans="22:22" x14ac:dyDescent="0.2">
      <c r="V7926" s="5"/>
    </row>
    <row r="7927" spans="22:22" x14ac:dyDescent="0.2">
      <c r="V7927" s="5"/>
    </row>
    <row r="7928" spans="22:22" x14ac:dyDescent="0.2">
      <c r="V7928" s="5"/>
    </row>
    <row r="7929" spans="22:22" x14ac:dyDescent="0.2">
      <c r="V7929" s="5"/>
    </row>
    <row r="7930" spans="22:22" x14ac:dyDescent="0.2">
      <c r="V7930" s="5"/>
    </row>
    <row r="7931" spans="22:22" x14ac:dyDescent="0.2">
      <c r="V7931" s="5"/>
    </row>
    <row r="7932" spans="22:22" x14ac:dyDescent="0.2">
      <c r="V7932" s="5"/>
    </row>
    <row r="7933" spans="22:22" x14ac:dyDescent="0.2">
      <c r="V7933" s="5"/>
    </row>
    <row r="7934" spans="22:22" x14ac:dyDescent="0.2">
      <c r="V7934" s="5"/>
    </row>
    <row r="7935" spans="22:22" x14ac:dyDescent="0.2">
      <c r="V7935" s="5"/>
    </row>
    <row r="7936" spans="22:22" x14ac:dyDescent="0.2">
      <c r="V7936" s="5"/>
    </row>
    <row r="7937" spans="22:22" x14ac:dyDescent="0.2">
      <c r="V7937" s="5"/>
    </row>
    <row r="7938" spans="22:22" x14ac:dyDescent="0.2">
      <c r="V7938" s="5"/>
    </row>
    <row r="7939" spans="22:22" x14ac:dyDescent="0.2">
      <c r="V7939" s="5"/>
    </row>
    <row r="7940" spans="22:22" x14ac:dyDescent="0.2">
      <c r="V7940" s="5"/>
    </row>
    <row r="7941" spans="22:22" x14ac:dyDescent="0.2">
      <c r="V7941" s="5"/>
    </row>
    <row r="7942" spans="22:22" x14ac:dyDescent="0.2">
      <c r="V7942" s="5"/>
    </row>
    <row r="7943" spans="22:22" x14ac:dyDescent="0.2">
      <c r="V7943" s="5"/>
    </row>
    <row r="7944" spans="22:22" x14ac:dyDescent="0.2">
      <c r="V7944" s="5"/>
    </row>
    <row r="7945" spans="22:22" x14ac:dyDescent="0.2">
      <c r="V7945" s="5"/>
    </row>
    <row r="7946" spans="22:22" x14ac:dyDescent="0.2">
      <c r="V7946" s="5"/>
    </row>
    <row r="7947" spans="22:22" x14ac:dyDescent="0.2">
      <c r="V7947" s="5"/>
    </row>
    <row r="7948" spans="22:22" x14ac:dyDescent="0.2">
      <c r="V7948" s="5"/>
    </row>
    <row r="7949" spans="22:22" x14ac:dyDescent="0.2">
      <c r="V7949" s="5"/>
    </row>
    <row r="7950" spans="22:22" x14ac:dyDescent="0.2">
      <c r="V7950" s="5"/>
    </row>
    <row r="7951" spans="22:22" x14ac:dyDescent="0.2">
      <c r="V7951" s="5"/>
    </row>
    <row r="7952" spans="22:22" x14ac:dyDescent="0.2">
      <c r="V7952" s="5"/>
    </row>
    <row r="7953" spans="22:22" x14ac:dyDescent="0.2">
      <c r="V7953" s="5"/>
    </row>
    <row r="7954" spans="22:22" x14ac:dyDescent="0.2">
      <c r="V7954" s="5"/>
    </row>
    <row r="7955" spans="22:22" x14ac:dyDescent="0.2">
      <c r="V7955" s="5"/>
    </row>
    <row r="7956" spans="22:22" x14ac:dyDescent="0.2">
      <c r="V7956" s="5"/>
    </row>
    <row r="7957" spans="22:22" x14ac:dyDescent="0.2">
      <c r="V7957" s="5"/>
    </row>
    <row r="7958" spans="22:22" x14ac:dyDescent="0.2">
      <c r="V7958" s="5"/>
    </row>
    <row r="7959" spans="22:22" x14ac:dyDescent="0.2">
      <c r="V7959" s="5"/>
    </row>
    <row r="7960" spans="22:22" x14ac:dyDescent="0.2">
      <c r="V7960" s="5"/>
    </row>
    <row r="7961" spans="22:22" x14ac:dyDescent="0.2">
      <c r="V7961" s="5"/>
    </row>
    <row r="7962" spans="22:22" x14ac:dyDescent="0.2">
      <c r="V7962" s="5"/>
    </row>
    <row r="7963" spans="22:22" x14ac:dyDescent="0.2">
      <c r="V7963" s="5"/>
    </row>
    <row r="7964" spans="22:22" x14ac:dyDescent="0.2">
      <c r="V7964" s="5"/>
    </row>
    <row r="7965" spans="22:22" x14ac:dyDescent="0.2">
      <c r="V7965" s="5"/>
    </row>
    <row r="7966" spans="22:22" x14ac:dyDescent="0.2">
      <c r="V7966" s="5"/>
    </row>
    <row r="7967" spans="22:22" x14ac:dyDescent="0.2">
      <c r="V7967" s="5"/>
    </row>
    <row r="7968" spans="22:22" x14ac:dyDescent="0.2">
      <c r="V7968" s="5"/>
    </row>
    <row r="7969" spans="22:22" x14ac:dyDescent="0.2">
      <c r="V7969" s="5"/>
    </row>
    <row r="7970" spans="22:22" x14ac:dyDescent="0.2">
      <c r="V7970" s="5"/>
    </row>
    <row r="7971" spans="22:22" x14ac:dyDescent="0.2">
      <c r="V7971" s="5"/>
    </row>
    <row r="7972" spans="22:22" x14ac:dyDescent="0.2">
      <c r="V7972" s="5"/>
    </row>
    <row r="7973" spans="22:22" x14ac:dyDescent="0.2">
      <c r="V7973" s="5"/>
    </row>
    <row r="7974" spans="22:22" x14ac:dyDescent="0.2">
      <c r="V7974" s="5"/>
    </row>
    <row r="7975" spans="22:22" x14ac:dyDescent="0.2">
      <c r="V7975" s="5"/>
    </row>
    <row r="7976" spans="22:22" x14ac:dyDescent="0.2">
      <c r="V7976" s="5"/>
    </row>
    <row r="7977" spans="22:22" x14ac:dyDescent="0.2">
      <c r="V7977" s="5"/>
    </row>
    <row r="7978" spans="22:22" x14ac:dyDescent="0.2">
      <c r="V7978" s="5"/>
    </row>
    <row r="7979" spans="22:22" x14ac:dyDescent="0.2">
      <c r="V7979" s="5"/>
    </row>
    <row r="7980" spans="22:22" x14ac:dyDescent="0.2">
      <c r="V7980" s="5"/>
    </row>
    <row r="7981" spans="22:22" x14ac:dyDescent="0.2">
      <c r="V7981" s="5"/>
    </row>
    <row r="7982" spans="22:22" x14ac:dyDescent="0.2">
      <c r="V7982" s="5"/>
    </row>
    <row r="7983" spans="22:22" x14ac:dyDescent="0.2">
      <c r="V7983" s="5"/>
    </row>
    <row r="7984" spans="22:22" x14ac:dyDescent="0.2">
      <c r="V7984" s="5"/>
    </row>
    <row r="7985" spans="22:22" x14ac:dyDescent="0.2">
      <c r="V7985" s="5"/>
    </row>
    <row r="7986" spans="22:22" x14ac:dyDescent="0.2">
      <c r="V7986" s="5"/>
    </row>
    <row r="7987" spans="22:22" x14ac:dyDescent="0.2">
      <c r="V7987" s="5"/>
    </row>
    <row r="7988" spans="22:22" x14ac:dyDescent="0.2">
      <c r="V7988" s="5"/>
    </row>
    <row r="7989" spans="22:22" x14ac:dyDescent="0.2">
      <c r="V7989" s="5"/>
    </row>
    <row r="7990" spans="22:22" x14ac:dyDescent="0.2">
      <c r="V7990" s="5"/>
    </row>
    <row r="7991" spans="22:22" x14ac:dyDescent="0.2">
      <c r="V7991" s="5"/>
    </row>
    <row r="7992" spans="22:22" x14ac:dyDescent="0.2">
      <c r="V7992" s="5"/>
    </row>
    <row r="7993" spans="22:22" x14ac:dyDescent="0.2">
      <c r="V7993" s="5"/>
    </row>
    <row r="7994" spans="22:22" x14ac:dyDescent="0.2">
      <c r="V7994" s="5"/>
    </row>
    <row r="7995" spans="22:22" x14ac:dyDescent="0.2">
      <c r="V7995" s="5"/>
    </row>
    <row r="7996" spans="22:22" x14ac:dyDescent="0.2">
      <c r="V7996" s="5"/>
    </row>
    <row r="7997" spans="22:22" x14ac:dyDescent="0.2">
      <c r="V7997" s="5"/>
    </row>
    <row r="7998" spans="22:22" x14ac:dyDescent="0.2">
      <c r="V7998" s="5"/>
    </row>
    <row r="7999" spans="22:22" x14ac:dyDescent="0.2">
      <c r="V7999" s="5"/>
    </row>
    <row r="8000" spans="22:22" x14ac:dyDescent="0.2">
      <c r="V8000" s="5"/>
    </row>
    <row r="8001" spans="22:22" x14ac:dyDescent="0.2">
      <c r="V8001" s="5"/>
    </row>
    <row r="8002" spans="22:22" x14ac:dyDescent="0.2">
      <c r="V8002" s="5"/>
    </row>
    <row r="8003" spans="22:22" x14ac:dyDescent="0.2">
      <c r="V8003" s="5"/>
    </row>
    <row r="8004" spans="22:22" x14ac:dyDescent="0.2">
      <c r="V8004" s="5"/>
    </row>
    <row r="8005" spans="22:22" x14ac:dyDescent="0.2">
      <c r="V8005" s="5"/>
    </row>
    <row r="8006" spans="22:22" x14ac:dyDescent="0.2">
      <c r="V8006" s="5"/>
    </row>
    <row r="8007" spans="22:22" x14ac:dyDescent="0.2">
      <c r="V8007" s="5"/>
    </row>
    <row r="8008" spans="22:22" x14ac:dyDescent="0.2">
      <c r="V8008" s="5"/>
    </row>
    <row r="8009" spans="22:22" x14ac:dyDescent="0.2">
      <c r="V8009" s="5"/>
    </row>
    <row r="8010" spans="22:22" x14ac:dyDescent="0.2">
      <c r="V8010" s="5"/>
    </row>
    <row r="8011" spans="22:22" x14ac:dyDescent="0.2">
      <c r="V8011" s="5"/>
    </row>
    <row r="8012" spans="22:22" x14ac:dyDescent="0.2">
      <c r="V8012" s="5"/>
    </row>
    <row r="8013" spans="22:22" x14ac:dyDescent="0.2">
      <c r="V8013" s="5"/>
    </row>
    <row r="8014" spans="22:22" x14ac:dyDescent="0.2">
      <c r="V8014" s="5"/>
    </row>
    <row r="8015" spans="22:22" x14ac:dyDescent="0.2">
      <c r="V8015" s="5"/>
    </row>
    <row r="8016" spans="22:22" x14ac:dyDescent="0.2">
      <c r="V8016" s="5"/>
    </row>
    <row r="8017" spans="22:22" x14ac:dyDescent="0.2">
      <c r="V8017" s="5"/>
    </row>
    <row r="8018" spans="22:22" x14ac:dyDescent="0.2">
      <c r="V8018" s="5"/>
    </row>
    <row r="8019" spans="22:22" x14ac:dyDescent="0.2">
      <c r="V8019" s="5"/>
    </row>
    <row r="8020" spans="22:22" x14ac:dyDescent="0.2">
      <c r="V8020" s="5"/>
    </row>
    <row r="8021" spans="22:22" x14ac:dyDescent="0.2">
      <c r="V8021" s="5"/>
    </row>
    <row r="8022" spans="22:22" x14ac:dyDescent="0.2">
      <c r="V8022" s="5"/>
    </row>
    <row r="8023" spans="22:22" x14ac:dyDescent="0.2">
      <c r="V8023" s="5"/>
    </row>
    <row r="8024" spans="22:22" x14ac:dyDescent="0.2">
      <c r="V8024" s="5"/>
    </row>
    <row r="8025" spans="22:22" x14ac:dyDescent="0.2">
      <c r="V8025" s="5"/>
    </row>
    <row r="8026" spans="22:22" x14ac:dyDescent="0.2">
      <c r="V8026" s="5"/>
    </row>
    <row r="8027" spans="22:22" x14ac:dyDescent="0.2">
      <c r="V8027" s="5"/>
    </row>
    <row r="8028" spans="22:22" x14ac:dyDescent="0.2">
      <c r="V8028" s="5"/>
    </row>
    <row r="8029" spans="22:22" x14ac:dyDescent="0.2">
      <c r="V8029" s="5"/>
    </row>
    <row r="8030" spans="22:22" x14ac:dyDescent="0.2">
      <c r="V8030" s="5"/>
    </row>
    <row r="8031" spans="22:22" x14ac:dyDescent="0.2">
      <c r="V8031" s="5"/>
    </row>
    <row r="8032" spans="22:22" x14ac:dyDescent="0.2">
      <c r="V8032" s="5"/>
    </row>
    <row r="8033" spans="22:22" x14ac:dyDescent="0.2">
      <c r="V8033" s="5"/>
    </row>
    <row r="8034" spans="22:22" x14ac:dyDescent="0.2">
      <c r="V8034" s="5"/>
    </row>
    <row r="8035" spans="22:22" x14ac:dyDescent="0.2">
      <c r="V8035" s="5"/>
    </row>
    <row r="8036" spans="22:22" x14ac:dyDescent="0.2">
      <c r="V8036" s="5"/>
    </row>
    <row r="8037" spans="22:22" x14ac:dyDescent="0.2">
      <c r="V8037" s="5"/>
    </row>
    <row r="8038" spans="22:22" x14ac:dyDescent="0.2">
      <c r="V8038" s="5"/>
    </row>
    <row r="8039" spans="22:22" x14ac:dyDescent="0.2">
      <c r="V8039" s="5"/>
    </row>
    <row r="8040" spans="22:22" x14ac:dyDescent="0.2">
      <c r="V8040" s="5"/>
    </row>
    <row r="8041" spans="22:22" x14ac:dyDescent="0.2">
      <c r="V8041" s="5"/>
    </row>
    <row r="8042" spans="22:22" x14ac:dyDescent="0.2">
      <c r="V8042" s="5"/>
    </row>
    <row r="8043" spans="22:22" x14ac:dyDescent="0.2">
      <c r="V8043" s="5"/>
    </row>
    <row r="8044" spans="22:22" x14ac:dyDescent="0.2">
      <c r="V8044" s="5"/>
    </row>
    <row r="8045" spans="22:22" x14ac:dyDescent="0.2">
      <c r="V8045" s="5"/>
    </row>
    <row r="8046" spans="22:22" x14ac:dyDescent="0.2">
      <c r="V8046" s="5"/>
    </row>
    <row r="8047" spans="22:22" x14ac:dyDescent="0.2">
      <c r="V8047" s="5"/>
    </row>
    <row r="8048" spans="22:22" x14ac:dyDescent="0.2">
      <c r="V8048" s="5"/>
    </row>
    <row r="8049" spans="22:22" x14ac:dyDescent="0.2">
      <c r="V8049" s="5"/>
    </row>
    <row r="8050" spans="22:22" x14ac:dyDescent="0.2">
      <c r="V8050" s="5"/>
    </row>
    <row r="8051" spans="22:22" x14ac:dyDescent="0.2">
      <c r="V8051" s="5"/>
    </row>
    <row r="8052" spans="22:22" x14ac:dyDescent="0.2">
      <c r="V8052" s="5"/>
    </row>
    <row r="8053" spans="22:22" x14ac:dyDescent="0.2">
      <c r="V8053" s="5"/>
    </row>
    <row r="8054" spans="22:22" x14ac:dyDescent="0.2">
      <c r="V8054" s="5"/>
    </row>
    <row r="8055" spans="22:22" x14ac:dyDescent="0.2">
      <c r="V8055" s="5"/>
    </row>
    <row r="8056" spans="22:22" x14ac:dyDescent="0.2">
      <c r="V8056" s="5"/>
    </row>
    <row r="8057" spans="22:22" x14ac:dyDescent="0.2">
      <c r="V8057" s="5"/>
    </row>
    <row r="8058" spans="22:22" x14ac:dyDescent="0.2">
      <c r="V8058" s="5"/>
    </row>
    <row r="8059" spans="22:22" x14ac:dyDescent="0.2">
      <c r="V8059" s="5"/>
    </row>
    <row r="8060" spans="22:22" x14ac:dyDescent="0.2">
      <c r="V8060" s="5"/>
    </row>
    <row r="8061" spans="22:22" x14ac:dyDescent="0.2">
      <c r="V8061" s="5"/>
    </row>
    <row r="8062" spans="22:22" x14ac:dyDescent="0.2">
      <c r="V8062" s="5"/>
    </row>
    <row r="8063" spans="22:22" x14ac:dyDescent="0.2">
      <c r="V8063" s="5"/>
    </row>
    <row r="8064" spans="22:22" x14ac:dyDescent="0.2">
      <c r="V8064" s="5"/>
    </row>
    <row r="8065" spans="22:22" x14ac:dyDescent="0.2">
      <c r="V8065" s="5"/>
    </row>
    <row r="8066" spans="22:22" x14ac:dyDescent="0.2">
      <c r="V8066" s="5"/>
    </row>
    <row r="8067" spans="22:22" x14ac:dyDescent="0.2">
      <c r="V8067" s="5"/>
    </row>
    <row r="8068" spans="22:22" x14ac:dyDescent="0.2">
      <c r="V8068" s="5"/>
    </row>
    <row r="8069" spans="22:22" x14ac:dyDescent="0.2">
      <c r="V8069" s="5"/>
    </row>
    <row r="8070" spans="22:22" x14ac:dyDescent="0.2">
      <c r="V8070" s="5"/>
    </row>
    <row r="8071" spans="22:22" x14ac:dyDescent="0.2">
      <c r="V8071" s="5"/>
    </row>
    <row r="8072" spans="22:22" x14ac:dyDescent="0.2">
      <c r="V8072" s="5"/>
    </row>
    <row r="8073" spans="22:22" x14ac:dyDescent="0.2">
      <c r="V8073" s="5"/>
    </row>
    <row r="8074" spans="22:22" x14ac:dyDescent="0.2">
      <c r="V8074" s="5"/>
    </row>
    <row r="8075" spans="22:22" x14ac:dyDescent="0.2">
      <c r="V8075" s="5"/>
    </row>
    <row r="8076" spans="22:22" x14ac:dyDescent="0.2">
      <c r="V8076" s="5"/>
    </row>
    <row r="8077" spans="22:22" x14ac:dyDescent="0.2">
      <c r="V8077" s="5"/>
    </row>
    <row r="8078" spans="22:22" x14ac:dyDescent="0.2">
      <c r="V8078" s="5"/>
    </row>
    <row r="8079" spans="22:22" x14ac:dyDescent="0.2">
      <c r="V8079" s="5"/>
    </row>
    <row r="8080" spans="22:22" x14ac:dyDescent="0.2">
      <c r="V8080" s="5"/>
    </row>
    <row r="8081" spans="22:22" x14ac:dyDescent="0.2">
      <c r="V8081" s="5"/>
    </row>
    <row r="8082" spans="22:22" x14ac:dyDescent="0.2">
      <c r="V8082" s="5"/>
    </row>
    <row r="8083" spans="22:22" x14ac:dyDescent="0.2">
      <c r="V8083" s="5"/>
    </row>
    <row r="8084" spans="22:22" x14ac:dyDescent="0.2">
      <c r="V8084" s="5"/>
    </row>
    <row r="8085" spans="22:22" x14ac:dyDescent="0.2">
      <c r="V8085" s="5"/>
    </row>
    <row r="8086" spans="22:22" x14ac:dyDescent="0.2">
      <c r="V8086" s="5"/>
    </row>
    <row r="8087" spans="22:22" x14ac:dyDescent="0.2">
      <c r="V8087" s="5"/>
    </row>
    <row r="8088" spans="22:22" x14ac:dyDescent="0.2">
      <c r="V8088" s="5"/>
    </row>
    <row r="8089" spans="22:22" x14ac:dyDescent="0.2">
      <c r="V8089" s="5"/>
    </row>
    <row r="8090" spans="22:22" x14ac:dyDescent="0.2">
      <c r="V8090" s="5"/>
    </row>
    <row r="8091" spans="22:22" x14ac:dyDescent="0.2">
      <c r="V8091" s="5"/>
    </row>
    <row r="8092" spans="22:22" x14ac:dyDescent="0.2">
      <c r="V8092" s="5"/>
    </row>
    <row r="8093" spans="22:22" x14ac:dyDescent="0.2">
      <c r="V8093" s="5"/>
    </row>
    <row r="8094" spans="22:22" x14ac:dyDescent="0.2">
      <c r="V8094" s="5"/>
    </row>
    <row r="8095" spans="22:22" x14ac:dyDescent="0.2">
      <c r="V8095" s="5"/>
    </row>
    <row r="8096" spans="22:22" x14ac:dyDescent="0.2">
      <c r="V8096" s="5"/>
    </row>
    <row r="8097" spans="22:22" x14ac:dyDescent="0.2">
      <c r="V8097" s="5"/>
    </row>
    <row r="8098" spans="22:22" x14ac:dyDescent="0.2">
      <c r="V8098" s="5"/>
    </row>
    <row r="8099" spans="22:22" x14ac:dyDescent="0.2">
      <c r="V8099" s="5"/>
    </row>
    <row r="8100" spans="22:22" x14ac:dyDescent="0.2">
      <c r="V8100" s="5"/>
    </row>
    <row r="8101" spans="22:22" x14ac:dyDescent="0.2">
      <c r="V8101" s="5"/>
    </row>
    <row r="8102" spans="22:22" x14ac:dyDescent="0.2">
      <c r="V8102" s="5"/>
    </row>
    <row r="8103" spans="22:22" x14ac:dyDescent="0.2">
      <c r="V8103" s="5"/>
    </row>
    <row r="8104" spans="22:22" x14ac:dyDescent="0.2">
      <c r="V8104" s="5"/>
    </row>
    <row r="8105" spans="22:22" x14ac:dyDescent="0.2">
      <c r="V8105" s="5"/>
    </row>
    <row r="8106" spans="22:22" x14ac:dyDescent="0.2">
      <c r="V8106" s="5"/>
    </row>
    <row r="8107" spans="22:22" x14ac:dyDescent="0.2">
      <c r="V8107" s="5"/>
    </row>
    <row r="8108" spans="22:22" x14ac:dyDescent="0.2">
      <c r="V8108" s="5"/>
    </row>
    <row r="8109" spans="22:22" x14ac:dyDescent="0.2">
      <c r="V8109" s="5"/>
    </row>
    <row r="8110" spans="22:22" x14ac:dyDescent="0.2">
      <c r="V8110" s="5"/>
    </row>
    <row r="8111" spans="22:22" x14ac:dyDescent="0.2">
      <c r="V8111" s="5"/>
    </row>
    <row r="8112" spans="22:22" x14ac:dyDescent="0.2">
      <c r="V8112" s="5"/>
    </row>
    <row r="8113" spans="22:22" x14ac:dyDescent="0.2">
      <c r="V8113" s="5"/>
    </row>
    <row r="8114" spans="22:22" x14ac:dyDescent="0.2">
      <c r="V8114" s="5"/>
    </row>
    <row r="8115" spans="22:22" x14ac:dyDescent="0.2">
      <c r="V8115" s="5"/>
    </row>
    <row r="8116" spans="22:22" x14ac:dyDescent="0.2">
      <c r="V8116" s="5"/>
    </row>
    <row r="8117" spans="22:22" x14ac:dyDescent="0.2">
      <c r="V8117" s="5"/>
    </row>
    <row r="8118" spans="22:22" x14ac:dyDescent="0.2">
      <c r="V8118" s="5"/>
    </row>
    <row r="8119" spans="22:22" x14ac:dyDescent="0.2">
      <c r="V8119" s="5"/>
    </row>
    <row r="8120" spans="22:22" x14ac:dyDescent="0.2">
      <c r="V8120" s="5"/>
    </row>
    <row r="8121" spans="22:22" x14ac:dyDescent="0.2">
      <c r="V8121" s="5"/>
    </row>
    <row r="8122" spans="22:22" x14ac:dyDescent="0.2">
      <c r="V8122" s="5"/>
    </row>
    <row r="8123" spans="22:22" x14ac:dyDescent="0.2">
      <c r="V8123" s="5"/>
    </row>
    <row r="8124" spans="22:22" x14ac:dyDescent="0.2">
      <c r="V8124" s="5"/>
    </row>
    <row r="8125" spans="22:22" x14ac:dyDescent="0.2">
      <c r="V8125" s="5"/>
    </row>
    <row r="8126" spans="22:22" x14ac:dyDescent="0.2">
      <c r="V8126" s="5"/>
    </row>
    <row r="8127" spans="22:22" x14ac:dyDescent="0.2">
      <c r="V8127" s="5"/>
    </row>
    <row r="8128" spans="22:22" x14ac:dyDescent="0.2">
      <c r="V8128" s="5"/>
    </row>
    <row r="8129" spans="22:22" x14ac:dyDescent="0.2">
      <c r="V8129" s="5"/>
    </row>
    <row r="8130" spans="22:22" x14ac:dyDescent="0.2">
      <c r="V8130" s="5"/>
    </row>
    <row r="8131" spans="22:22" x14ac:dyDescent="0.2">
      <c r="V8131" s="5"/>
    </row>
    <row r="8132" spans="22:22" x14ac:dyDescent="0.2">
      <c r="V8132" s="5"/>
    </row>
    <row r="8133" spans="22:22" x14ac:dyDescent="0.2">
      <c r="V8133" s="5"/>
    </row>
    <row r="8134" spans="22:22" x14ac:dyDescent="0.2">
      <c r="V8134" s="5"/>
    </row>
    <row r="8135" spans="22:22" x14ac:dyDescent="0.2">
      <c r="V8135" s="5"/>
    </row>
    <row r="8136" spans="22:22" x14ac:dyDescent="0.2">
      <c r="V8136" s="5"/>
    </row>
    <row r="8137" spans="22:22" x14ac:dyDescent="0.2">
      <c r="V8137" s="5"/>
    </row>
    <row r="8138" spans="22:22" x14ac:dyDescent="0.2">
      <c r="V8138" s="5"/>
    </row>
    <row r="8139" spans="22:22" x14ac:dyDescent="0.2">
      <c r="V8139" s="5"/>
    </row>
    <row r="8140" spans="22:22" x14ac:dyDescent="0.2">
      <c r="V8140" s="5"/>
    </row>
    <row r="8141" spans="22:22" x14ac:dyDescent="0.2">
      <c r="V8141" s="5"/>
    </row>
    <row r="8142" spans="22:22" x14ac:dyDescent="0.2">
      <c r="V8142" s="5"/>
    </row>
    <row r="8143" spans="22:22" x14ac:dyDescent="0.2">
      <c r="V8143" s="5"/>
    </row>
    <row r="8144" spans="22:22" x14ac:dyDescent="0.2">
      <c r="V8144" s="5"/>
    </row>
    <row r="8145" spans="22:22" x14ac:dyDescent="0.2">
      <c r="V8145" s="5"/>
    </row>
    <row r="8146" spans="22:22" x14ac:dyDescent="0.2">
      <c r="V8146" s="5"/>
    </row>
    <row r="8147" spans="22:22" x14ac:dyDescent="0.2">
      <c r="V8147" s="5"/>
    </row>
    <row r="8148" spans="22:22" x14ac:dyDescent="0.2">
      <c r="V8148" s="5"/>
    </row>
    <row r="8149" spans="22:22" x14ac:dyDescent="0.2">
      <c r="V8149" s="5"/>
    </row>
    <row r="8150" spans="22:22" x14ac:dyDescent="0.2">
      <c r="V8150" s="5"/>
    </row>
    <row r="8151" spans="22:22" x14ac:dyDescent="0.2">
      <c r="V8151" s="5"/>
    </row>
    <row r="8152" spans="22:22" x14ac:dyDescent="0.2">
      <c r="V8152" s="5"/>
    </row>
    <row r="8153" spans="22:22" x14ac:dyDescent="0.2">
      <c r="V8153" s="5"/>
    </row>
    <row r="8154" spans="22:22" x14ac:dyDescent="0.2">
      <c r="V8154" s="5"/>
    </row>
    <row r="8155" spans="22:22" x14ac:dyDescent="0.2">
      <c r="V8155" s="5"/>
    </row>
    <row r="8156" spans="22:22" x14ac:dyDescent="0.2">
      <c r="V8156" s="5"/>
    </row>
    <row r="8157" spans="22:22" x14ac:dyDescent="0.2">
      <c r="V8157" s="5"/>
    </row>
    <row r="8158" spans="22:22" x14ac:dyDescent="0.2">
      <c r="V8158" s="5"/>
    </row>
    <row r="8159" spans="22:22" x14ac:dyDescent="0.2">
      <c r="V8159" s="5"/>
    </row>
    <row r="8160" spans="22:22" x14ac:dyDescent="0.2">
      <c r="V8160" s="5"/>
    </row>
    <row r="8161" spans="22:22" x14ac:dyDescent="0.2">
      <c r="V8161" s="5"/>
    </row>
    <row r="8162" spans="22:22" x14ac:dyDescent="0.2">
      <c r="V8162" s="5"/>
    </row>
    <row r="8163" spans="22:22" x14ac:dyDescent="0.2">
      <c r="V8163" s="5"/>
    </row>
    <row r="8164" spans="22:22" x14ac:dyDescent="0.2">
      <c r="V8164" s="5"/>
    </row>
    <row r="8165" spans="22:22" x14ac:dyDescent="0.2">
      <c r="V8165" s="5"/>
    </row>
    <row r="8166" spans="22:22" x14ac:dyDescent="0.2">
      <c r="V8166" s="5"/>
    </row>
    <row r="8167" spans="22:22" x14ac:dyDescent="0.2">
      <c r="V8167" s="5"/>
    </row>
    <row r="8168" spans="22:22" x14ac:dyDescent="0.2">
      <c r="V8168" s="5"/>
    </row>
    <row r="8169" spans="22:22" x14ac:dyDescent="0.2">
      <c r="V8169" s="5"/>
    </row>
    <row r="8170" spans="22:22" x14ac:dyDescent="0.2">
      <c r="V8170" s="5"/>
    </row>
    <row r="8171" spans="22:22" x14ac:dyDescent="0.2">
      <c r="V8171" s="5"/>
    </row>
    <row r="8172" spans="22:22" x14ac:dyDescent="0.2">
      <c r="V8172" s="5"/>
    </row>
    <row r="8173" spans="22:22" x14ac:dyDescent="0.2">
      <c r="V8173" s="5"/>
    </row>
    <row r="8174" spans="22:22" x14ac:dyDescent="0.2">
      <c r="V8174" s="5"/>
    </row>
    <row r="8175" spans="22:22" x14ac:dyDescent="0.2">
      <c r="V8175" s="5"/>
    </row>
    <row r="8176" spans="22:22" x14ac:dyDescent="0.2">
      <c r="V8176" s="5"/>
    </row>
    <row r="8177" spans="22:22" x14ac:dyDescent="0.2">
      <c r="V8177" s="5"/>
    </row>
    <row r="8178" spans="22:22" x14ac:dyDescent="0.2">
      <c r="V8178" s="5"/>
    </row>
    <row r="8179" spans="22:22" x14ac:dyDescent="0.2">
      <c r="V8179" s="5"/>
    </row>
    <row r="8180" spans="22:22" x14ac:dyDescent="0.2">
      <c r="V8180" s="5"/>
    </row>
    <row r="8181" spans="22:22" x14ac:dyDescent="0.2">
      <c r="V8181" s="5"/>
    </row>
    <row r="8182" spans="22:22" x14ac:dyDescent="0.2">
      <c r="V8182" s="5"/>
    </row>
    <row r="8183" spans="22:22" x14ac:dyDescent="0.2">
      <c r="V8183" s="5"/>
    </row>
    <row r="8184" spans="22:22" x14ac:dyDescent="0.2">
      <c r="V8184" s="5"/>
    </row>
    <row r="8185" spans="22:22" x14ac:dyDescent="0.2">
      <c r="V8185" s="5"/>
    </row>
    <row r="8186" spans="22:22" x14ac:dyDescent="0.2">
      <c r="V8186" s="5"/>
    </row>
    <row r="8187" spans="22:22" x14ac:dyDescent="0.2">
      <c r="V8187" s="5"/>
    </row>
    <row r="8188" spans="22:22" x14ac:dyDescent="0.2">
      <c r="V8188" s="5"/>
    </row>
    <row r="8189" spans="22:22" x14ac:dyDescent="0.2">
      <c r="V8189" s="5"/>
    </row>
    <row r="8190" spans="22:22" x14ac:dyDescent="0.2">
      <c r="V8190" s="5"/>
    </row>
    <row r="8191" spans="22:22" x14ac:dyDescent="0.2">
      <c r="V8191" s="5"/>
    </row>
    <row r="8192" spans="22:22" x14ac:dyDescent="0.2">
      <c r="V8192" s="5"/>
    </row>
    <row r="8193" spans="22:22" x14ac:dyDescent="0.2">
      <c r="V8193" s="5"/>
    </row>
    <row r="8194" spans="22:22" x14ac:dyDescent="0.2">
      <c r="V8194" s="5"/>
    </row>
    <row r="8195" spans="22:22" x14ac:dyDescent="0.2">
      <c r="V8195" s="5"/>
    </row>
    <row r="8196" spans="22:22" x14ac:dyDescent="0.2">
      <c r="V8196" s="5"/>
    </row>
    <row r="8197" spans="22:22" x14ac:dyDescent="0.2">
      <c r="V8197" s="5"/>
    </row>
    <row r="8198" spans="22:22" x14ac:dyDescent="0.2">
      <c r="V8198" s="5"/>
    </row>
    <row r="8199" spans="22:22" x14ac:dyDescent="0.2">
      <c r="V8199" s="5"/>
    </row>
    <row r="8200" spans="22:22" x14ac:dyDescent="0.2">
      <c r="V8200" s="5"/>
    </row>
    <row r="8201" spans="22:22" x14ac:dyDescent="0.2">
      <c r="V8201" s="5"/>
    </row>
    <row r="8202" spans="22:22" x14ac:dyDescent="0.2">
      <c r="V8202" s="5"/>
    </row>
    <row r="8203" spans="22:22" x14ac:dyDescent="0.2">
      <c r="V8203" s="5"/>
    </row>
    <row r="8204" spans="22:22" x14ac:dyDescent="0.2">
      <c r="V8204" s="5"/>
    </row>
    <row r="8205" spans="22:22" x14ac:dyDescent="0.2">
      <c r="V8205" s="5"/>
    </row>
    <row r="8206" spans="22:22" x14ac:dyDescent="0.2">
      <c r="V8206" s="5"/>
    </row>
    <row r="8207" spans="22:22" x14ac:dyDescent="0.2">
      <c r="V8207" s="5"/>
    </row>
    <row r="8208" spans="22:22" x14ac:dyDescent="0.2">
      <c r="V8208" s="5"/>
    </row>
    <row r="8209" spans="22:22" x14ac:dyDescent="0.2">
      <c r="V8209" s="5"/>
    </row>
    <row r="8210" spans="22:22" x14ac:dyDescent="0.2">
      <c r="V8210" s="5"/>
    </row>
    <row r="8211" spans="22:22" x14ac:dyDescent="0.2">
      <c r="V8211" s="5"/>
    </row>
    <row r="8212" spans="22:22" x14ac:dyDescent="0.2">
      <c r="V8212" s="5"/>
    </row>
    <row r="8213" spans="22:22" x14ac:dyDescent="0.2">
      <c r="V8213" s="5"/>
    </row>
    <row r="8214" spans="22:22" x14ac:dyDescent="0.2">
      <c r="V8214" s="5"/>
    </row>
    <row r="8215" spans="22:22" x14ac:dyDescent="0.2">
      <c r="V8215" s="5"/>
    </row>
    <row r="8216" spans="22:22" x14ac:dyDescent="0.2">
      <c r="V8216" s="5"/>
    </row>
    <row r="8217" spans="22:22" x14ac:dyDescent="0.2">
      <c r="V8217" s="5"/>
    </row>
    <row r="8218" spans="22:22" x14ac:dyDescent="0.2">
      <c r="V8218" s="5"/>
    </row>
    <row r="8219" spans="22:22" x14ac:dyDescent="0.2">
      <c r="V8219" s="5"/>
    </row>
    <row r="8220" spans="22:22" x14ac:dyDescent="0.2">
      <c r="V8220" s="5"/>
    </row>
    <row r="8221" spans="22:22" x14ac:dyDescent="0.2">
      <c r="V8221" s="5"/>
    </row>
    <row r="8222" spans="22:22" x14ac:dyDescent="0.2">
      <c r="V8222" s="5"/>
    </row>
    <row r="8223" spans="22:22" x14ac:dyDescent="0.2">
      <c r="V8223" s="5"/>
    </row>
    <row r="8224" spans="22:22" x14ac:dyDescent="0.2">
      <c r="V8224" s="5"/>
    </row>
    <row r="8225" spans="22:22" x14ac:dyDescent="0.2">
      <c r="V8225" s="5"/>
    </row>
    <row r="8226" spans="22:22" x14ac:dyDescent="0.2">
      <c r="V8226" s="5"/>
    </row>
    <row r="8227" spans="22:22" x14ac:dyDescent="0.2">
      <c r="V8227" s="5"/>
    </row>
    <row r="8228" spans="22:22" x14ac:dyDescent="0.2">
      <c r="V8228" s="5"/>
    </row>
    <row r="8229" spans="22:22" x14ac:dyDescent="0.2">
      <c r="V8229" s="5"/>
    </row>
    <row r="8230" spans="22:22" x14ac:dyDescent="0.2">
      <c r="V8230" s="5"/>
    </row>
    <row r="8231" spans="22:22" x14ac:dyDescent="0.2">
      <c r="V8231" s="5"/>
    </row>
    <row r="8232" spans="22:22" x14ac:dyDescent="0.2">
      <c r="V8232" s="5"/>
    </row>
    <row r="8233" spans="22:22" x14ac:dyDescent="0.2">
      <c r="V8233" s="5"/>
    </row>
    <row r="8234" spans="22:22" x14ac:dyDescent="0.2">
      <c r="V8234" s="5"/>
    </row>
    <row r="8235" spans="22:22" x14ac:dyDescent="0.2">
      <c r="V8235" s="5"/>
    </row>
    <row r="8236" spans="22:22" x14ac:dyDescent="0.2">
      <c r="V8236" s="5"/>
    </row>
    <row r="8237" spans="22:22" x14ac:dyDescent="0.2">
      <c r="V8237" s="5"/>
    </row>
    <row r="8238" spans="22:22" x14ac:dyDescent="0.2">
      <c r="V8238" s="5"/>
    </row>
    <row r="8239" spans="22:22" x14ac:dyDescent="0.2">
      <c r="V8239" s="5"/>
    </row>
    <row r="8240" spans="22:22" x14ac:dyDescent="0.2">
      <c r="V8240" s="5"/>
    </row>
    <row r="8241" spans="22:22" x14ac:dyDescent="0.2">
      <c r="V8241" s="5"/>
    </row>
    <row r="8242" spans="22:22" x14ac:dyDescent="0.2">
      <c r="V8242" s="5"/>
    </row>
    <row r="8243" spans="22:22" x14ac:dyDescent="0.2">
      <c r="V8243" s="5"/>
    </row>
    <row r="8244" spans="22:22" x14ac:dyDescent="0.2">
      <c r="V8244" s="5"/>
    </row>
    <row r="8245" spans="22:22" x14ac:dyDescent="0.2">
      <c r="V8245" s="5"/>
    </row>
    <row r="8246" spans="22:22" x14ac:dyDescent="0.2">
      <c r="V8246" s="5"/>
    </row>
    <row r="8247" spans="22:22" x14ac:dyDescent="0.2">
      <c r="V8247" s="5"/>
    </row>
    <row r="8248" spans="22:22" x14ac:dyDescent="0.2">
      <c r="V8248" s="5"/>
    </row>
    <row r="8249" spans="22:22" x14ac:dyDescent="0.2">
      <c r="V8249" s="5"/>
    </row>
    <row r="8250" spans="22:22" x14ac:dyDescent="0.2">
      <c r="V8250" s="5"/>
    </row>
    <row r="8251" spans="22:22" x14ac:dyDescent="0.2">
      <c r="V8251" s="5"/>
    </row>
    <row r="8252" spans="22:22" x14ac:dyDescent="0.2">
      <c r="V8252" s="5"/>
    </row>
    <row r="8253" spans="22:22" x14ac:dyDescent="0.2">
      <c r="V8253" s="5"/>
    </row>
    <row r="8254" spans="22:22" x14ac:dyDescent="0.2">
      <c r="V8254" s="5"/>
    </row>
    <row r="8255" spans="22:22" x14ac:dyDescent="0.2">
      <c r="V8255" s="5"/>
    </row>
    <row r="8256" spans="22:22" x14ac:dyDescent="0.2">
      <c r="V8256" s="5"/>
    </row>
    <row r="8257" spans="22:22" x14ac:dyDescent="0.2">
      <c r="V8257" s="5"/>
    </row>
    <row r="8258" spans="22:22" x14ac:dyDescent="0.2">
      <c r="V8258" s="5"/>
    </row>
    <row r="8259" spans="22:22" x14ac:dyDescent="0.2">
      <c r="V8259" s="5"/>
    </row>
    <row r="8260" spans="22:22" x14ac:dyDescent="0.2">
      <c r="V8260" s="5"/>
    </row>
    <row r="8261" spans="22:22" x14ac:dyDescent="0.2">
      <c r="V8261" s="5"/>
    </row>
    <row r="8262" spans="22:22" x14ac:dyDescent="0.2">
      <c r="V8262" s="5"/>
    </row>
    <row r="8263" spans="22:22" x14ac:dyDescent="0.2">
      <c r="V8263" s="5"/>
    </row>
    <row r="8264" spans="22:22" x14ac:dyDescent="0.2">
      <c r="V8264" s="5"/>
    </row>
    <row r="8265" spans="22:22" x14ac:dyDescent="0.2">
      <c r="V8265" s="5"/>
    </row>
    <row r="8266" spans="22:22" x14ac:dyDescent="0.2">
      <c r="V8266" s="5"/>
    </row>
    <row r="8267" spans="22:22" x14ac:dyDescent="0.2">
      <c r="V8267" s="5"/>
    </row>
    <row r="8268" spans="22:22" x14ac:dyDescent="0.2">
      <c r="V8268" s="5"/>
    </row>
    <row r="8269" spans="22:22" x14ac:dyDescent="0.2">
      <c r="V8269" s="5"/>
    </row>
    <row r="8270" spans="22:22" x14ac:dyDescent="0.2">
      <c r="V8270" s="5"/>
    </row>
    <row r="8271" spans="22:22" x14ac:dyDescent="0.2">
      <c r="V8271" s="5"/>
    </row>
    <row r="8272" spans="22:22" x14ac:dyDescent="0.2">
      <c r="V8272" s="5"/>
    </row>
    <row r="8273" spans="22:22" x14ac:dyDescent="0.2">
      <c r="V8273" s="5"/>
    </row>
    <row r="8274" spans="22:22" x14ac:dyDescent="0.2">
      <c r="V8274" s="5"/>
    </row>
    <row r="8275" spans="22:22" x14ac:dyDescent="0.2">
      <c r="V8275" s="5"/>
    </row>
    <row r="8276" spans="22:22" x14ac:dyDescent="0.2">
      <c r="V8276" s="5"/>
    </row>
    <row r="8277" spans="22:22" x14ac:dyDescent="0.2">
      <c r="V8277" s="5"/>
    </row>
    <row r="8278" spans="22:22" x14ac:dyDescent="0.2">
      <c r="V8278" s="5"/>
    </row>
    <row r="8279" spans="22:22" x14ac:dyDescent="0.2">
      <c r="V8279" s="5"/>
    </row>
    <row r="8280" spans="22:22" x14ac:dyDescent="0.2">
      <c r="V8280" s="5"/>
    </row>
    <row r="8281" spans="22:22" x14ac:dyDescent="0.2">
      <c r="V8281" s="5"/>
    </row>
    <row r="8282" spans="22:22" x14ac:dyDescent="0.2">
      <c r="V8282" s="5"/>
    </row>
    <row r="8283" spans="22:22" x14ac:dyDescent="0.2">
      <c r="V8283" s="5"/>
    </row>
    <row r="8284" spans="22:22" x14ac:dyDescent="0.2">
      <c r="V8284" s="5"/>
    </row>
    <row r="8285" spans="22:22" x14ac:dyDescent="0.2">
      <c r="V8285" s="5"/>
    </row>
    <row r="8286" spans="22:22" x14ac:dyDescent="0.2">
      <c r="V8286" s="5"/>
    </row>
    <row r="8287" spans="22:22" x14ac:dyDescent="0.2">
      <c r="V8287" s="5"/>
    </row>
    <row r="8288" spans="22:22" x14ac:dyDescent="0.2">
      <c r="V8288" s="5"/>
    </row>
    <row r="8289" spans="22:22" x14ac:dyDescent="0.2">
      <c r="V8289" s="5"/>
    </row>
    <row r="8290" spans="22:22" x14ac:dyDescent="0.2">
      <c r="V8290" s="5"/>
    </row>
    <row r="8291" spans="22:22" x14ac:dyDescent="0.2">
      <c r="V8291" s="5"/>
    </row>
    <row r="8292" spans="22:22" x14ac:dyDescent="0.2">
      <c r="V8292" s="5"/>
    </row>
    <row r="8293" spans="22:22" x14ac:dyDescent="0.2">
      <c r="V8293" s="5"/>
    </row>
    <row r="8294" spans="22:22" x14ac:dyDescent="0.2">
      <c r="V8294" s="5"/>
    </row>
    <row r="8295" spans="22:22" x14ac:dyDescent="0.2">
      <c r="V8295" s="5"/>
    </row>
    <row r="8296" spans="22:22" x14ac:dyDescent="0.2">
      <c r="V8296" s="5"/>
    </row>
    <row r="8297" spans="22:22" x14ac:dyDescent="0.2">
      <c r="V8297" s="5"/>
    </row>
    <row r="8298" spans="22:22" x14ac:dyDescent="0.2">
      <c r="V8298" s="5"/>
    </row>
    <row r="8299" spans="22:22" x14ac:dyDescent="0.2">
      <c r="V8299" s="5"/>
    </row>
    <row r="8300" spans="22:22" x14ac:dyDescent="0.2">
      <c r="V8300" s="5"/>
    </row>
    <row r="8301" spans="22:22" x14ac:dyDescent="0.2">
      <c r="V8301" s="5"/>
    </row>
    <row r="8302" spans="22:22" x14ac:dyDescent="0.2">
      <c r="V8302" s="5"/>
    </row>
    <row r="8303" spans="22:22" x14ac:dyDescent="0.2">
      <c r="V8303" s="5"/>
    </row>
    <row r="8304" spans="22:22" x14ac:dyDescent="0.2">
      <c r="V8304" s="5"/>
    </row>
    <row r="8305" spans="22:22" x14ac:dyDescent="0.2">
      <c r="V8305" s="5"/>
    </row>
    <row r="8306" spans="22:22" x14ac:dyDescent="0.2">
      <c r="V8306" s="5"/>
    </row>
    <row r="8307" spans="22:22" x14ac:dyDescent="0.2">
      <c r="V8307" s="5"/>
    </row>
    <row r="8308" spans="22:22" x14ac:dyDescent="0.2">
      <c r="V8308" s="5"/>
    </row>
    <row r="8309" spans="22:22" x14ac:dyDescent="0.2">
      <c r="V8309" s="5"/>
    </row>
    <row r="8310" spans="22:22" x14ac:dyDescent="0.2">
      <c r="V8310" s="5"/>
    </row>
    <row r="8311" spans="22:22" x14ac:dyDescent="0.2">
      <c r="V8311" s="5"/>
    </row>
    <row r="8312" spans="22:22" x14ac:dyDescent="0.2">
      <c r="V8312" s="5"/>
    </row>
    <row r="8313" spans="22:22" x14ac:dyDescent="0.2">
      <c r="V8313" s="5"/>
    </row>
    <row r="8314" spans="22:22" x14ac:dyDescent="0.2">
      <c r="V8314" s="5"/>
    </row>
    <row r="8315" spans="22:22" x14ac:dyDescent="0.2">
      <c r="V8315" s="5"/>
    </row>
    <row r="8316" spans="22:22" x14ac:dyDescent="0.2">
      <c r="V8316" s="5"/>
    </row>
    <row r="8317" spans="22:22" x14ac:dyDescent="0.2">
      <c r="V8317" s="5"/>
    </row>
    <row r="8318" spans="22:22" x14ac:dyDescent="0.2">
      <c r="V8318" s="5"/>
    </row>
    <row r="8319" spans="22:22" x14ac:dyDescent="0.2">
      <c r="V8319" s="5"/>
    </row>
    <row r="8320" spans="22:22" x14ac:dyDescent="0.2">
      <c r="V8320" s="5"/>
    </row>
    <row r="8321" spans="22:22" x14ac:dyDescent="0.2">
      <c r="V8321" s="5"/>
    </row>
    <row r="8322" spans="22:22" x14ac:dyDescent="0.2">
      <c r="V8322" s="5"/>
    </row>
    <row r="8323" spans="22:22" x14ac:dyDescent="0.2">
      <c r="V8323" s="5"/>
    </row>
    <row r="8324" spans="22:22" x14ac:dyDescent="0.2">
      <c r="V8324" s="5"/>
    </row>
    <row r="8325" spans="22:22" x14ac:dyDescent="0.2">
      <c r="V8325" s="5"/>
    </row>
    <row r="8326" spans="22:22" x14ac:dyDescent="0.2">
      <c r="V8326" s="5"/>
    </row>
    <row r="8327" spans="22:22" x14ac:dyDescent="0.2">
      <c r="V8327" s="5"/>
    </row>
    <row r="8328" spans="22:22" x14ac:dyDescent="0.2">
      <c r="V8328" s="5"/>
    </row>
    <row r="8329" spans="22:22" x14ac:dyDescent="0.2">
      <c r="V8329" s="5"/>
    </row>
    <row r="8330" spans="22:22" x14ac:dyDescent="0.2">
      <c r="V8330" s="5"/>
    </row>
    <row r="8331" spans="22:22" x14ac:dyDescent="0.2">
      <c r="V8331" s="5"/>
    </row>
    <row r="8332" spans="22:22" x14ac:dyDescent="0.2">
      <c r="V8332" s="5"/>
    </row>
    <row r="8333" spans="22:22" x14ac:dyDescent="0.2">
      <c r="V8333" s="5"/>
    </row>
    <row r="8334" spans="22:22" x14ac:dyDescent="0.2">
      <c r="V8334" s="5"/>
    </row>
    <row r="8335" spans="22:22" x14ac:dyDescent="0.2">
      <c r="V8335" s="5"/>
    </row>
    <row r="8336" spans="22:22" x14ac:dyDescent="0.2">
      <c r="V8336" s="5"/>
    </row>
    <row r="8337" spans="22:22" x14ac:dyDescent="0.2">
      <c r="V8337" s="5"/>
    </row>
    <row r="8338" spans="22:22" x14ac:dyDescent="0.2">
      <c r="V8338" s="5"/>
    </row>
    <row r="8339" spans="22:22" x14ac:dyDescent="0.2">
      <c r="V8339" s="5"/>
    </row>
    <row r="8340" spans="22:22" x14ac:dyDescent="0.2">
      <c r="V8340" s="5"/>
    </row>
    <row r="8341" spans="22:22" x14ac:dyDescent="0.2">
      <c r="V8341" s="5"/>
    </row>
    <row r="8342" spans="22:22" x14ac:dyDescent="0.2">
      <c r="V8342" s="5"/>
    </row>
    <row r="8343" spans="22:22" x14ac:dyDescent="0.2">
      <c r="V8343" s="5"/>
    </row>
    <row r="8344" spans="22:22" x14ac:dyDescent="0.2">
      <c r="V8344" s="5"/>
    </row>
    <row r="8345" spans="22:22" x14ac:dyDescent="0.2">
      <c r="V8345" s="5"/>
    </row>
    <row r="8346" spans="22:22" x14ac:dyDescent="0.2">
      <c r="V8346" s="5"/>
    </row>
    <row r="8347" spans="22:22" x14ac:dyDescent="0.2">
      <c r="V8347" s="5"/>
    </row>
    <row r="8348" spans="22:22" x14ac:dyDescent="0.2">
      <c r="V8348" s="5"/>
    </row>
    <row r="8349" spans="22:22" x14ac:dyDescent="0.2">
      <c r="V8349" s="5"/>
    </row>
    <row r="8350" spans="22:22" x14ac:dyDescent="0.2">
      <c r="V8350" s="5"/>
    </row>
    <row r="8351" spans="22:22" x14ac:dyDescent="0.2">
      <c r="V8351" s="5"/>
    </row>
    <row r="8352" spans="22:22" x14ac:dyDescent="0.2">
      <c r="V8352" s="5"/>
    </row>
    <row r="8353" spans="22:22" x14ac:dyDescent="0.2">
      <c r="V8353" s="5"/>
    </row>
    <row r="8354" spans="22:22" x14ac:dyDescent="0.2">
      <c r="V8354" s="5"/>
    </row>
    <row r="8355" spans="22:22" x14ac:dyDescent="0.2">
      <c r="V8355" s="5"/>
    </row>
    <row r="8356" spans="22:22" x14ac:dyDescent="0.2">
      <c r="V8356" s="5"/>
    </row>
    <row r="8357" spans="22:22" x14ac:dyDescent="0.2">
      <c r="V8357" s="5"/>
    </row>
    <row r="8358" spans="22:22" x14ac:dyDescent="0.2">
      <c r="V8358" s="5"/>
    </row>
    <row r="8359" spans="22:22" x14ac:dyDescent="0.2">
      <c r="V8359" s="5"/>
    </row>
    <row r="8360" spans="22:22" x14ac:dyDescent="0.2">
      <c r="V8360" s="5"/>
    </row>
    <row r="8361" spans="22:22" x14ac:dyDescent="0.2">
      <c r="V8361" s="5"/>
    </row>
    <row r="8362" spans="22:22" x14ac:dyDescent="0.2">
      <c r="V8362" s="5"/>
    </row>
    <row r="8363" spans="22:22" x14ac:dyDescent="0.2">
      <c r="V8363" s="5"/>
    </row>
    <row r="8364" spans="22:22" x14ac:dyDescent="0.2">
      <c r="V8364" s="5"/>
    </row>
    <row r="8365" spans="22:22" x14ac:dyDescent="0.2">
      <c r="V8365" s="5"/>
    </row>
    <row r="8366" spans="22:22" x14ac:dyDescent="0.2">
      <c r="V8366" s="5"/>
    </row>
    <row r="8367" spans="22:22" x14ac:dyDescent="0.2">
      <c r="V8367" s="5"/>
    </row>
    <row r="8368" spans="22:22" x14ac:dyDescent="0.2">
      <c r="V8368" s="5"/>
    </row>
    <row r="8369" spans="22:22" x14ac:dyDescent="0.2">
      <c r="V8369" s="5"/>
    </row>
    <row r="8370" spans="22:22" x14ac:dyDescent="0.2">
      <c r="V8370" s="5"/>
    </row>
    <row r="8371" spans="22:22" x14ac:dyDescent="0.2">
      <c r="V8371" s="5"/>
    </row>
    <row r="8372" spans="22:22" x14ac:dyDescent="0.2">
      <c r="V8372" s="5"/>
    </row>
    <row r="8373" spans="22:22" x14ac:dyDescent="0.2">
      <c r="V8373" s="5"/>
    </row>
    <row r="8374" spans="22:22" x14ac:dyDescent="0.2">
      <c r="V8374" s="5"/>
    </row>
    <row r="8375" spans="22:22" x14ac:dyDescent="0.2">
      <c r="V8375" s="5"/>
    </row>
    <row r="8376" spans="22:22" x14ac:dyDescent="0.2">
      <c r="V8376" s="5"/>
    </row>
    <row r="8377" spans="22:22" x14ac:dyDescent="0.2">
      <c r="V8377" s="5"/>
    </row>
    <row r="8378" spans="22:22" x14ac:dyDescent="0.2">
      <c r="V8378" s="5"/>
    </row>
    <row r="8379" spans="22:22" x14ac:dyDescent="0.2">
      <c r="V8379" s="5"/>
    </row>
    <row r="8380" spans="22:22" x14ac:dyDescent="0.2">
      <c r="V8380" s="5"/>
    </row>
    <row r="8381" spans="22:22" x14ac:dyDescent="0.2">
      <c r="V8381" s="5"/>
    </row>
    <row r="8382" spans="22:22" x14ac:dyDescent="0.2">
      <c r="V8382" s="5"/>
    </row>
    <row r="8383" spans="22:22" x14ac:dyDescent="0.2">
      <c r="V8383" s="5"/>
    </row>
    <row r="8384" spans="22:22" x14ac:dyDescent="0.2">
      <c r="V8384" s="5"/>
    </row>
    <row r="8385" spans="22:22" x14ac:dyDescent="0.2">
      <c r="V8385" s="5"/>
    </row>
    <row r="8386" spans="22:22" x14ac:dyDescent="0.2">
      <c r="V8386" s="5"/>
    </row>
    <row r="8387" spans="22:22" x14ac:dyDescent="0.2">
      <c r="V8387" s="5"/>
    </row>
    <row r="8388" spans="22:22" x14ac:dyDescent="0.2">
      <c r="V8388" s="5"/>
    </row>
    <row r="8389" spans="22:22" x14ac:dyDescent="0.2">
      <c r="V8389" s="5"/>
    </row>
    <row r="8390" spans="22:22" x14ac:dyDescent="0.2">
      <c r="V8390" s="5"/>
    </row>
    <row r="8391" spans="22:22" x14ac:dyDescent="0.2">
      <c r="V8391" s="5"/>
    </row>
    <row r="8392" spans="22:22" x14ac:dyDescent="0.2">
      <c r="V8392" s="5"/>
    </row>
    <row r="8393" spans="22:22" x14ac:dyDescent="0.2">
      <c r="V8393" s="5"/>
    </row>
    <row r="8394" spans="22:22" x14ac:dyDescent="0.2">
      <c r="V8394" s="5"/>
    </row>
    <row r="8395" spans="22:22" x14ac:dyDescent="0.2">
      <c r="V8395" s="5"/>
    </row>
    <row r="8396" spans="22:22" x14ac:dyDescent="0.2">
      <c r="V8396" s="5"/>
    </row>
    <row r="8397" spans="22:22" x14ac:dyDescent="0.2">
      <c r="V8397" s="5"/>
    </row>
    <row r="8398" spans="22:22" x14ac:dyDescent="0.2">
      <c r="V8398" s="5"/>
    </row>
    <row r="8399" spans="22:22" x14ac:dyDescent="0.2">
      <c r="V8399" s="5"/>
    </row>
    <row r="8400" spans="22:22" x14ac:dyDescent="0.2">
      <c r="V8400" s="5"/>
    </row>
    <row r="8401" spans="22:22" x14ac:dyDescent="0.2">
      <c r="V8401" s="5"/>
    </row>
    <row r="8402" spans="22:22" x14ac:dyDescent="0.2">
      <c r="V8402" s="5"/>
    </row>
    <row r="8403" spans="22:22" x14ac:dyDescent="0.2">
      <c r="V8403" s="5"/>
    </row>
    <row r="8404" spans="22:22" x14ac:dyDescent="0.2">
      <c r="V8404" s="5"/>
    </row>
    <row r="8405" spans="22:22" x14ac:dyDescent="0.2">
      <c r="V8405" s="5"/>
    </row>
    <row r="8406" spans="22:22" x14ac:dyDescent="0.2">
      <c r="V8406" s="5"/>
    </row>
    <row r="8407" spans="22:22" x14ac:dyDescent="0.2">
      <c r="V8407" s="5"/>
    </row>
    <row r="8408" spans="22:22" x14ac:dyDescent="0.2">
      <c r="V8408" s="5"/>
    </row>
    <row r="8409" spans="22:22" x14ac:dyDescent="0.2">
      <c r="V8409" s="5"/>
    </row>
    <row r="8410" spans="22:22" x14ac:dyDescent="0.2">
      <c r="V8410" s="5"/>
    </row>
    <row r="8411" spans="22:22" x14ac:dyDescent="0.2">
      <c r="V8411" s="5"/>
    </row>
    <row r="8412" spans="22:22" x14ac:dyDescent="0.2">
      <c r="V8412" s="5"/>
    </row>
    <row r="8413" spans="22:22" x14ac:dyDescent="0.2">
      <c r="V8413" s="5"/>
    </row>
    <row r="8414" spans="22:22" x14ac:dyDescent="0.2">
      <c r="V8414" s="5"/>
    </row>
    <row r="8415" spans="22:22" x14ac:dyDescent="0.2">
      <c r="V8415" s="5"/>
    </row>
    <row r="8416" spans="22:22" x14ac:dyDescent="0.2">
      <c r="V8416" s="5"/>
    </row>
    <row r="8417" spans="22:22" x14ac:dyDescent="0.2">
      <c r="V8417" s="5"/>
    </row>
    <row r="8418" spans="22:22" x14ac:dyDescent="0.2">
      <c r="V8418" s="5"/>
    </row>
    <row r="8419" spans="22:22" x14ac:dyDescent="0.2">
      <c r="V8419" s="5"/>
    </row>
    <row r="8420" spans="22:22" x14ac:dyDescent="0.2">
      <c r="V8420" s="5"/>
    </row>
    <row r="8421" spans="22:22" x14ac:dyDescent="0.2">
      <c r="V8421" s="5"/>
    </row>
    <row r="8422" spans="22:22" x14ac:dyDescent="0.2">
      <c r="V8422" s="5"/>
    </row>
    <row r="8423" spans="22:22" x14ac:dyDescent="0.2">
      <c r="V8423" s="5"/>
    </row>
    <row r="8424" spans="22:22" x14ac:dyDescent="0.2">
      <c r="V8424" s="5"/>
    </row>
    <row r="8425" spans="22:22" x14ac:dyDescent="0.2">
      <c r="V8425" s="5"/>
    </row>
    <row r="8426" spans="22:22" x14ac:dyDescent="0.2">
      <c r="V8426" s="5"/>
    </row>
    <row r="8427" spans="22:22" x14ac:dyDescent="0.2">
      <c r="V8427" s="5"/>
    </row>
    <row r="8428" spans="22:22" x14ac:dyDescent="0.2">
      <c r="V8428" s="5"/>
    </row>
    <row r="8429" spans="22:22" x14ac:dyDescent="0.2">
      <c r="V8429" s="5"/>
    </row>
    <row r="8430" spans="22:22" x14ac:dyDescent="0.2">
      <c r="V8430" s="5"/>
    </row>
    <row r="8431" spans="22:22" x14ac:dyDescent="0.2">
      <c r="V8431" s="5"/>
    </row>
    <row r="8432" spans="22:22" x14ac:dyDescent="0.2">
      <c r="V8432" s="5"/>
    </row>
    <row r="8433" spans="22:22" x14ac:dyDescent="0.2">
      <c r="V8433" s="5"/>
    </row>
    <row r="8434" spans="22:22" x14ac:dyDescent="0.2">
      <c r="V8434" s="5"/>
    </row>
    <row r="8435" spans="22:22" x14ac:dyDescent="0.2">
      <c r="V8435" s="5"/>
    </row>
    <row r="8436" spans="22:22" x14ac:dyDescent="0.2">
      <c r="V8436" s="5"/>
    </row>
    <row r="8437" spans="22:22" x14ac:dyDescent="0.2">
      <c r="V8437" s="5"/>
    </row>
    <row r="8438" spans="22:22" x14ac:dyDescent="0.2">
      <c r="V8438" s="5"/>
    </row>
    <row r="8439" spans="22:22" x14ac:dyDescent="0.2">
      <c r="V8439" s="5"/>
    </row>
    <row r="8440" spans="22:22" x14ac:dyDescent="0.2">
      <c r="V8440" s="5"/>
    </row>
    <row r="8441" spans="22:22" x14ac:dyDescent="0.2">
      <c r="V8441" s="5"/>
    </row>
    <row r="8442" spans="22:22" x14ac:dyDescent="0.2">
      <c r="V8442" s="5"/>
    </row>
    <row r="8443" spans="22:22" x14ac:dyDescent="0.2">
      <c r="V8443" s="5"/>
    </row>
    <row r="8444" spans="22:22" x14ac:dyDescent="0.2">
      <c r="V8444" s="5"/>
    </row>
    <row r="8445" spans="22:22" x14ac:dyDescent="0.2">
      <c r="V8445" s="5"/>
    </row>
    <row r="8446" spans="22:22" x14ac:dyDescent="0.2">
      <c r="V8446" s="5"/>
    </row>
    <row r="8447" spans="22:22" x14ac:dyDescent="0.2">
      <c r="V8447" s="5"/>
    </row>
    <row r="8448" spans="22:22" x14ac:dyDescent="0.2">
      <c r="V8448" s="5"/>
    </row>
    <row r="8449" spans="22:22" x14ac:dyDescent="0.2">
      <c r="V8449" s="5"/>
    </row>
    <row r="8450" spans="22:22" x14ac:dyDescent="0.2">
      <c r="V8450" s="5"/>
    </row>
    <row r="8451" spans="22:22" x14ac:dyDescent="0.2">
      <c r="V8451" s="5"/>
    </row>
    <row r="8452" spans="22:22" x14ac:dyDescent="0.2">
      <c r="V8452" s="5"/>
    </row>
    <row r="8453" spans="22:22" x14ac:dyDescent="0.2">
      <c r="V8453" s="5"/>
    </row>
    <row r="8454" spans="22:22" x14ac:dyDescent="0.2">
      <c r="V8454" s="5"/>
    </row>
    <row r="8455" spans="22:22" x14ac:dyDescent="0.2">
      <c r="V8455" s="5"/>
    </row>
    <row r="8456" spans="22:22" x14ac:dyDescent="0.2">
      <c r="V8456" s="5"/>
    </row>
    <row r="8457" spans="22:22" x14ac:dyDescent="0.2">
      <c r="V8457" s="5"/>
    </row>
    <row r="8458" spans="22:22" x14ac:dyDescent="0.2">
      <c r="V8458" s="5"/>
    </row>
    <row r="8459" spans="22:22" x14ac:dyDescent="0.2">
      <c r="V8459" s="5"/>
    </row>
    <row r="8460" spans="22:22" x14ac:dyDescent="0.2">
      <c r="V8460" s="5"/>
    </row>
    <row r="8461" spans="22:22" x14ac:dyDescent="0.2">
      <c r="V8461" s="5"/>
    </row>
    <row r="8462" spans="22:22" x14ac:dyDescent="0.2">
      <c r="V8462" s="5"/>
    </row>
    <row r="8463" spans="22:22" x14ac:dyDescent="0.2">
      <c r="V8463" s="5"/>
    </row>
    <row r="8464" spans="22:22" x14ac:dyDescent="0.2">
      <c r="V8464" s="5"/>
    </row>
    <row r="8465" spans="22:22" x14ac:dyDescent="0.2">
      <c r="V8465" s="5"/>
    </row>
    <row r="8466" spans="22:22" x14ac:dyDescent="0.2">
      <c r="V8466" s="5"/>
    </row>
    <row r="8467" spans="22:22" x14ac:dyDescent="0.2">
      <c r="V8467" s="5"/>
    </row>
    <row r="8468" spans="22:22" x14ac:dyDescent="0.2">
      <c r="V8468" s="5"/>
    </row>
    <row r="8469" spans="22:22" x14ac:dyDescent="0.2">
      <c r="V8469" s="5"/>
    </row>
    <row r="8470" spans="22:22" x14ac:dyDescent="0.2">
      <c r="V8470" s="5"/>
    </row>
    <row r="8471" spans="22:22" x14ac:dyDescent="0.2">
      <c r="V8471" s="5"/>
    </row>
    <row r="8472" spans="22:22" x14ac:dyDescent="0.2">
      <c r="V8472" s="5"/>
    </row>
    <row r="8473" spans="22:22" x14ac:dyDescent="0.2">
      <c r="V8473" s="5"/>
    </row>
    <row r="8474" spans="22:22" x14ac:dyDescent="0.2">
      <c r="V8474" s="5"/>
    </row>
    <row r="8475" spans="22:22" x14ac:dyDescent="0.2">
      <c r="V8475" s="5"/>
    </row>
    <row r="8476" spans="22:22" x14ac:dyDescent="0.2">
      <c r="V8476" s="5"/>
    </row>
    <row r="8477" spans="22:22" x14ac:dyDescent="0.2">
      <c r="V8477" s="5"/>
    </row>
    <row r="8478" spans="22:22" x14ac:dyDescent="0.2">
      <c r="V8478" s="5"/>
    </row>
    <row r="8479" spans="22:22" x14ac:dyDescent="0.2">
      <c r="V8479" s="5"/>
    </row>
    <row r="8480" spans="22:22" x14ac:dyDescent="0.2">
      <c r="V8480" s="5"/>
    </row>
    <row r="8481" spans="22:22" x14ac:dyDescent="0.2">
      <c r="V8481" s="5"/>
    </row>
    <row r="8482" spans="22:22" x14ac:dyDescent="0.2">
      <c r="V8482" s="5"/>
    </row>
    <row r="8483" spans="22:22" x14ac:dyDescent="0.2">
      <c r="V8483" s="5"/>
    </row>
    <row r="8484" spans="22:22" x14ac:dyDescent="0.2">
      <c r="V8484" s="5"/>
    </row>
    <row r="8485" spans="22:22" x14ac:dyDescent="0.2">
      <c r="V8485" s="5"/>
    </row>
    <row r="8486" spans="22:22" x14ac:dyDescent="0.2">
      <c r="V8486" s="5"/>
    </row>
    <row r="8487" spans="22:22" x14ac:dyDescent="0.2">
      <c r="V8487" s="5"/>
    </row>
    <row r="8488" spans="22:22" x14ac:dyDescent="0.2">
      <c r="V8488" s="5"/>
    </row>
    <row r="8489" spans="22:22" x14ac:dyDescent="0.2">
      <c r="V8489" s="5"/>
    </row>
    <row r="8490" spans="22:22" x14ac:dyDescent="0.2">
      <c r="V8490" s="5"/>
    </row>
    <row r="8491" spans="22:22" x14ac:dyDescent="0.2">
      <c r="V8491" s="5"/>
    </row>
    <row r="8492" spans="22:22" x14ac:dyDescent="0.2">
      <c r="V8492" s="5"/>
    </row>
    <row r="8493" spans="22:22" x14ac:dyDescent="0.2">
      <c r="V8493" s="5"/>
    </row>
    <row r="8494" spans="22:22" x14ac:dyDescent="0.2">
      <c r="V8494" s="5"/>
    </row>
    <row r="8495" spans="22:22" x14ac:dyDescent="0.2">
      <c r="V8495" s="5"/>
    </row>
    <row r="8496" spans="22:22" x14ac:dyDescent="0.2">
      <c r="V8496" s="5"/>
    </row>
    <row r="8497" spans="22:22" x14ac:dyDescent="0.2">
      <c r="V8497" s="5"/>
    </row>
    <row r="8498" spans="22:22" x14ac:dyDescent="0.2">
      <c r="V8498" s="5"/>
    </row>
    <row r="8499" spans="22:22" x14ac:dyDescent="0.2">
      <c r="V8499" s="5"/>
    </row>
    <row r="8500" spans="22:22" x14ac:dyDescent="0.2">
      <c r="V8500" s="5"/>
    </row>
    <row r="8501" spans="22:22" x14ac:dyDescent="0.2">
      <c r="V8501" s="5"/>
    </row>
    <row r="8502" spans="22:22" x14ac:dyDescent="0.2">
      <c r="V8502" s="5"/>
    </row>
    <row r="8503" spans="22:22" x14ac:dyDescent="0.2">
      <c r="V8503" s="5"/>
    </row>
    <row r="8504" spans="22:22" x14ac:dyDescent="0.2">
      <c r="V8504" s="5"/>
    </row>
    <row r="8505" spans="22:22" x14ac:dyDescent="0.2">
      <c r="V8505" s="5"/>
    </row>
    <row r="8506" spans="22:22" x14ac:dyDescent="0.2">
      <c r="V8506" s="5"/>
    </row>
    <row r="8507" spans="22:22" x14ac:dyDescent="0.2">
      <c r="V8507" s="5"/>
    </row>
    <row r="8508" spans="22:22" x14ac:dyDescent="0.2">
      <c r="V8508" s="5"/>
    </row>
    <row r="8509" spans="22:22" x14ac:dyDescent="0.2">
      <c r="V8509" s="5"/>
    </row>
    <row r="8510" spans="22:22" x14ac:dyDescent="0.2">
      <c r="V8510" s="5"/>
    </row>
    <row r="8511" spans="22:22" x14ac:dyDescent="0.2">
      <c r="V8511" s="5"/>
    </row>
    <row r="8512" spans="22:22" x14ac:dyDescent="0.2">
      <c r="V8512" s="5"/>
    </row>
    <row r="8513" spans="22:22" x14ac:dyDescent="0.2">
      <c r="V8513" s="5"/>
    </row>
    <row r="8514" spans="22:22" x14ac:dyDescent="0.2">
      <c r="V8514" s="5"/>
    </row>
    <row r="8515" spans="22:22" x14ac:dyDescent="0.2">
      <c r="V8515" s="5"/>
    </row>
    <row r="8516" spans="22:22" x14ac:dyDescent="0.2">
      <c r="V8516" s="5"/>
    </row>
    <row r="8517" spans="22:22" x14ac:dyDescent="0.2">
      <c r="V8517" s="5"/>
    </row>
    <row r="8518" spans="22:22" x14ac:dyDescent="0.2">
      <c r="V8518" s="5"/>
    </row>
    <row r="8519" spans="22:22" x14ac:dyDescent="0.2">
      <c r="V8519" s="5"/>
    </row>
    <row r="8520" spans="22:22" x14ac:dyDescent="0.2">
      <c r="V8520" s="5"/>
    </row>
    <row r="8521" spans="22:22" x14ac:dyDescent="0.2">
      <c r="V8521" s="5"/>
    </row>
    <row r="8522" spans="22:22" x14ac:dyDescent="0.2">
      <c r="V8522" s="5"/>
    </row>
    <row r="8523" spans="22:22" x14ac:dyDescent="0.2">
      <c r="V8523" s="5"/>
    </row>
    <row r="8524" spans="22:22" x14ac:dyDescent="0.2">
      <c r="V8524" s="5"/>
    </row>
    <row r="8525" spans="22:22" x14ac:dyDescent="0.2">
      <c r="V8525" s="5"/>
    </row>
    <row r="8526" spans="22:22" x14ac:dyDescent="0.2">
      <c r="V8526" s="5"/>
    </row>
    <row r="8527" spans="22:22" x14ac:dyDescent="0.2">
      <c r="V8527" s="5"/>
    </row>
    <row r="8528" spans="22:22" x14ac:dyDescent="0.2">
      <c r="V8528" s="5"/>
    </row>
    <row r="8529" spans="22:22" x14ac:dyDescent="0.2">
      <c r="V8529" s="5"/>
    </row>
    <row r="8530" spans="22:22" x14ac:dyDescent="0.2">
      <c r="V8530" s="5"/>
    </row>
    <row r="8531" spans="22:22" x14ac:dyDescent="0.2">
      <c r="V8531" s="5"/>
    </row>
    <row r="8532" spans="22:22" x14ac:dyDescent="0.2">
      <c r="V8532" s="5"/>
    </row>
    <row r="8533" spans="22:22" x14ac:dyDescent="0.2">
      <c r="V8533" s="5"/>
    </row>
    <row r="8534" spans="22:22" x14ac:dyDescent="0.2">
      <c r="V8534" s="5"/>
    </row>
    <row r="8535" spans="22:22" x14ac:dyDescent="0.2">
      <c r="V8535" s="5"/>
    </row>
    <row r="8536" spans="22:22" x14ac:dyDescent="0.2">
      <c r="V8536" s="5"/>
    </row>
    <row r="8537" spans="22:22" x14ac:dyDescent="0.2">
      <c r="V8537" s="5"/>
    </row>
    <row r="8538" spans="22:22" x14ac:dyDescent="0.2">
      <c r="V8538" s="5"/>
    </row>
    <row r="8539" spans="22:22" x14ac:dyDescent="0.2">
      <c r="V8539" s="5"/>
    </row>
    <row r="8540" spans="22:22" x14ac:dyDescent="0.2">
      <c r="V8540" s="5"/>
    </row>
    <row r="8541" spans="22:22" x14ac:dyDescent="0.2">
      <c r="V8541" s="5"/>
    </row>
    <row r="8542" spans="22:22" x14ac:dyDescent="0.2">
      <c r="V8542" s="5"/>
    </row>
    <row r="8543" spans="22:22" x14ac:dyDescent="0.2">
      <c r="V8543" s="5"/>
    </row>
    <row r="8544" spans="22:22" x14ac:dyDescent="0.2">
      <c r="V8544" s="5"/>
    </row>
    <row r="8545" spans="22:22" x14ac:dyDescent="0.2">
      <c r="V8545" s="5"/>
    </row>
    <row r="8546" spans="22:22" x14ac:dyDescent="0.2">
      <c r="V8546" s="5"/>
    </row>
    <row r="8547" spans="22:22" x14ac:dyDescent="0.2">
      <c r="V8547" s="5"/>
    </row>
    <row r="8548" spans="22:22" x14ac:dyDescent="0.2">
      <c r="V8548" s="5"/>
    </row>
    <row r="8549" spans="22:22" x14ac:dyDescent="0.2">
      <c r="V8549" s="5"/>
    </row>
    <row r="8550" spans="22:22" x14ac:dyDescent="0.2">
      <c r="V8550" s="5"/>
    </row>
    <row r="8551" spans="22:22" x14ac:dyDescent="0.2">
      <c r="V8551" s="5"/>
    </row>
    <row r="8552" spans="22:22" x14ac:dyDescent="0.2">
      <c r="V8552" s="5"/>
    </row>
    <row r="8553" spans="22:22" x14ac:dyDescent="0.2">
      <c r="V8553" s="5"/>
    </row>
    <row r="8554" spans="22:22" x14ac:dyDescent="0.2">
      <c r="V8554" s="5"/>
    </row>
    <row r="8555" spans="22:22" x14ac:dyDescent="0.2">
      <c r="V8555" s="5"/>
    </row>
    <row r="8556" spans="22:22" x14ac:dyDescent="0.2">
      <c r="V8556" s="5"/>
    </row>
    <row r="8557" spans="22:22" x14ac:dyDescent="0.2">
      <c r="V8557" s="5"/>
    </row>
    <row r="8558" spans="22:22" x14ac:dyDescent="0.2">
      <c r="V8558" s="5"/>
    </row>
    <row r="8559" spans="22:22" x14ac:dyDescent="0.2">
      <c r="V8559" s="5"/>
    </row>
    <row r="8560" spans="22:22" x14ac:dyDescent="0.2">
      <c r="V8560" s="5"/>
    </row>
    <row r="8561" spans="22:22" x14ac:dyDescent="0.2">
      <c r="V8561" s="5"/>
    </row>
    <row r="8562" spans="22:22" x14ac:dyDescent="0.2">
      <c r="V8562" s="5"/>
    </row>
    <row r="8563" spans="22:22" x14ac:dyDescent="0.2">
      <c r="V8563" s="5"/>
    </row>
    <row r="8564" spans="22:22" x14ac:dyDescent="0.2">
      <c r="V8564" s="5"/>
    </row>
    <row r="8565" spans="22:22" x14ac:dyDescent="0.2">
      <c r="V8565" s="5"/>
    </row>
    <row r="8566" spans="22:22" x14ac:dyDescent="0.2">
      <c r="V8566" s="5"/>
    </row>
    <row r="8567" spans="22:22" x14ac:dyDescent="0.2">
      <c r="V8567" s="5"/>
    </row>
    <row r="8568" spans="22:22" x14ac:dyDescent="0.2">
      <c r="V8568" s="5"/>
    </row>
    <row r="8569" spans="22:22" x14ac:dyDescent="0.2">
      <c r="V8569" s="5"/>
    </row>
    <row r="8570" spans="22:22" x14ac:dyDescent="0.2">
      <c r="V8570" s="5"/>
    </row>
    <row r="8571" spans="22:22" x14ac:dyDescent="0.2">
      <c r="V8571" s="5"/>
    </row>
    <row r="8572" spans="22:22" x14ac:dyDescent="0.2">
      <c r="V8572" s="5"/>
    </row>
    <row r="8573" spans="22:22" x14ac:dyDescent="0.2">
      <c r="V8573" s="5"/>
    </row>
    <row r="8574" spans="22:22" x14ac:dyDescent="0.2">
      <c r="V8574" s="5"/>
    </row>
    <row r="8575" spans="22:22" x14ac:dyDescent="0.2">
      <c r="V8575" s="5"/>
    </row>
    <row r="8576" spans="22:22" x14ac:dyDescent="0.2">
      <c r="V8576" s="5"/>
    </row>
    <row r="8577" spans="22:22" x14ac:dyDescent="0.2">
      <c r="V8577" s="5"/>
    </row>
    <row r="8578" spans="22:22" x14ac:dyDescent="0.2">
      <c r="V8578" s="5"/>
    </row>
    <row r="8579" spans="22:22" x14ac:dyDescent="0.2">
      <c r="V8579" s="5"/>
    </row>
    <row r="8580" spans="22:22" x14ac:dyDescent="0.2">
      <c r="V8580" s="5"/>
    </row>
    <row r="8581" spans="22:22" x14ac:dyDescent="0.2">
      <c r="V8581" s="5"/>
    </row>
    <row r="8582" spans="22:22" x14ac:dyDescent="0.2">
      <c r="V8582" s="5"/>
    </row>
    <row r="8583" spans="22:22" x14ac:dyDescent="0.2">
      <c r="V8583" s="5"/>
    </row>
    <row r="8584" spans="22:22" x14ac:dyDescent="0.2">
      <c r="V8584" s="5"/>
    </row>
    <row r="8585" spans="22:22" x14ac:dyDescent="0.2">
      <c r="V8585" s="5"/>
    </row>
    <row r="8586" spans="22:22" x14ac:dyDescent="0.2">
      <c r="V8586" s="5"/>
    </row>
    <row r="8587" spans="22:22" x14ac:dyDescent="0.2">
      <c r="V8587" s="5"/>
    </row>
    <row r="8588" spans="22:22" x14ac:dyDescent="0.2">
      <c r="V8588" s="5"/>
    </row>
    <row r="8589" spans="22:22" x14ac:dyDescent="0.2">
      <c r="V8589" s="5"/>
    </row>
    <row r="8590" spans="22:22" x14ac:dyDescent="0.2">
      <c r="V8590" s="5"/>
    </row>
    <row r="8591" spans="22:22" x14ac:dyDescent="0.2">
      <c r="V8591" s="5"/>
    </row>
    <row r="8592" spans="22:22" x14ac:dyDescent="0.2">
      <c r="V8592" s="5"/>
    </row>
    <row r="8593" spans="22:22" x14ac:dyDescent="0.2">
      <c r="V8593" s="5"/>
    </row>
    <row r="8594" spans="22:22" x14ac:dyDescent="0.2">
      <c r="V8594" s="5"/>
    </row>
    <row r="8595" spans="22:22" x14ac:dyDescent="0.2">
      <c r="V8595" s="5"/>
    </row>
    <row r="8596" spans="22:22" x14ac:dyDescent="0.2">
      <c r="V8596" s="5"/>
    </row>
    <row r="8597" spans="22:22" x14ac:dyDescent="0.2">
      <c r="V8597" s="5"/>
    </row>
    <row r="8598" spans="22:22" x14ac:dyDescent="0.2">
      <c r="V8598" s="5"/>
    </row>
    <row r="8599" spans="22:22" x14ac:dyDescent="0.2">
      <c r="V8599" s="5"/>
    </row>
    <row r="8600" spans="22:22" x14ac:dyDescent="0.2">
      <c r="V8600" s="5"/>
    </row>
    <row r="8601" spans="22:22" x14ac:dyDescent="0.2">
      <c r="V8601" s="5"/>
    </row>
    <row r="8602" spans="22:22" x14ac:dyDescent="0.2">
      <c r="V8602" s="5"/>
    </row>
    <row r="8603" spans="22:22" x14ac:dyDescent="0.2">
      <c r="V8603" s="5"/>
    </row>
    <row r="8604" spans="22:22" x14ac:dyDescent="0.2">
      <c r="V8604" s="5"/>
    </row>
    <row r="8605" spans="22:22" x14ac:dyDescent="0.2">
      <c r="V8605" s="5"/>
    </row>
    <row r="8606" spans="22:22" x14ac:dyDescent="0.2">
      <c r="V8606" s="5"/>
    </row>
    <row r="8607" spans="22:22" x14ac:dyDescent="0.2">
      <c r="V8607" s="5"/>
    </row>
    <row r="8608" spans="22:22" x14ac:dyDescent="0.2">
      <c r="V8608" s="5"/>
    </row>
    <row r="8609" spans="22:22" x14ac:dyDescent="0.2">
      <c r="V8609" s="5"/>
    </row>
    <row r="8610" spans="22:22" x14ac:dyDescent="0.2">
      <c r="V8610" s="5"/>
    </row>
    <row r="8611" spans="22:22" x14ac:dyDescent="0.2">
      <c r="V8611" s="5"/>
    </row>
    <row r="8612" spans="22:22" x14ac:dyDescent="0.2">
      <c r="V8612" s="5"/>
    </row>
    <row r="8613" spans="22:22" x14ac:dyDescent="0.2">
      <c r="V8613" s="5"/>
    </row>
    <row r="8614" spans="22:22" x14ac:dyDescent="0.2">
      <c r="V8614" s="5"/>
    </row>
    <row r="8615" spans="22:22" x14ac:dyDescent="0.2">
      <c r="V8615" s="5"/>
    </row>
    <row r="8616" spans="22:22" x14ac:dyDescent="0.2">
      <c r="V8616" s="5"/>
    </row>
    <row r="8617" spans="22:22" x14ac:dyDescent="0.2">
      <c r="V8617" s="5"/>
    </row>
    <row r="8618" spans="22:22" x14ac:dyDescent="0.2">
      <c r="V8618" s="5"/>
    </row>
    <row r="8619" spans="22:22" x14ac:dyDescent="0.2">
      <c r="V8619" s="5"/>
    </row>
    <row r="8620" spans="22:22" x14ac:dyDescent="0.2">
      <c r="V8620" s="5"/>
    </row>
    <row r="8621" spans="22:22" x14ac:dyDescent="0.2">
      <c r="V8621" s="5"/>
    </row>
    <row r="8622" spans="22:22" x14ac:dyDescent="0.2">
      <c r="V8622" s="5"/>
    </row>
    <row r="8623" spans="22:22" x14ac:dyDescent="0.2">
      <c r="V8623" s="5"/>
    </row>
    <row r="8624" spans="22:22" x14ac:dyDescent="0.2">
      <c r="V8624" s="5"/>
    </row>
    <row r="8625" spans="22:22" x14ac:dyDescent="0.2">
      <c r="V8625" s="5"/>
    </row>
    <row r="8626" spans="22:22" x14ac:dyDescent="0.2">
      <c r="V8626" s="5"/>
    </row>
    <row r="8627" spans="22:22" x14ac:dyDescent="0.2">
      <c r="V8627" s="5"/>
    </row>
    <row r="8628" spans="22:22" x14ac:dyDescent="0.2">
      <c r="V8628" s="5"/>
    </row>
    <row r="8629" spans="22:22" x14ac:dyDescent="0.2">
      <c r="V8629" s="5"/>
    </row>
    <row r="8630" spans="22:22" x14ac:dyDescent="0.2">
      <c r="V8630" s="5"/>
    </row>
    <row r="8631" spans="22:22" x14ac:dyDescent="0.2">
      <c r="V8631" s="5"/>
    </row>
    <row r="8632" spans="22:22" x14ac:dyDescent="0.2">
      <c r="V8632" s="5"/>
    </row>
    <row r="8633" spans="22:22" x14ac:dyDescent="0.2">
      <c r="V8633" s="5"/>
    </row>
    <row r="8634" spans="22:22" x14ac:dyDescent="0.2">
      <c r="V8634" s="5"/>
    </row>
    <row r="8635" spans="22:22" x14ac:dyDescent="0.2">
      <c r="V8635" s="5"/>
    </row>
    <row r="8636" spans="22:22" x14ac:dyDescent="0.2">
      <c r="V8636" s="5"/>
    </row>
    <row r="8637" spans="22:22" x14ac:dyDescent="0.2">
      <c r="V8637" s="5"/>
    </row>
    <row r="8638" spans="22:22" x14ac:dyDescent="0.2">
      <c r="V8638" s="5"/>
    </row>
    <row r="8639" spans="22:22" x14ac:dyDescent="0.2">
      <c r="V8639" s="5"/>
    </row>
    <row r="8640" spans="22:22" x14ac:dyDescent="0.2">
      <c r="V8640" s="5"/>
    </row>
    <row r="8641" spans="22:22" x14ac:dyDescent="0.2">
      <c r="V8641" s="5"/>
    </row>
    <row r="8642" spans="22:22" x14ac:dyDescent="0.2">
      <c r="V8642" s="5"/>
    </row>
    <row r="8643" spans="22:22" x14ac:dyDescent="0.2">
      <c r="V8643" s="5"/>
    </row>
    <row r="8644" spans="22:22" x14ac:dyDescent="0.2">
      <c r="V8644" s="5"/>
    </row>
    <row r="8645" spans="22:22" x14ac:dyDescent="0.2">
      <c r="V8645" s="5"/>
    </row>
    <row r="8646" spans="22:22" x14ac:dyDescent="0.2">
      <c r="V8646" s="5"/>
    </row>
    <row r="8647" spans="22:22" x14ac:dyDescent="0.2">
      <c r="V8647" s="5"/>
    </row>
    <row r="8648" spans="22:22" x14ac:dyDescent="0.2">
      <c r="V8648" s="5"/>
    </row>
    <row r="8649" spans="22:22" x14ac:dyDescent="0.2">
      <c r="V8649" s="5"/>
    </row>
    <row r="8650" spans="22:22" x14ac:dyDescent="0.2">
      <c r="V8650" s="5"/>
    </row>
    <row r="8651" spans="22:22" x14ac:dyDescent="0.2">
      <c r="V8651" s="5"/>
    </row>
    <row r="8652" spans="22:22" x14ac:dyDescent="0.2">
      <c r="V8652" s="5"/>
    </row>
    <row r="8653" spans="22:22" x14ac:dyDescent="0.2">
      <c r="V8653" s="5"/>
    </row>
    <row r="8654" spans="22:22" x14ac:dyDescent="0.2">
      <c r="V8654" s="5"/>
    </row>
    <row r="8655" spans="22:22" x14ac:dyDescent="0.2">
      <c r="V8655" s="5"/>
    </row>
    <row r="8656" spans="22:22" x14ac:dyDescent="0.2">
      <c r="V8656" s="5"/>
    </row>
    <row r="8657" spans="22:22" x14ac:dyDescent="0.2">
      <c r="V8657" s="5"/>
    </row>
    <row r="8658" spans="22:22" x14ac:dyDescent="0.2">
      <c r="V8658" s="5"/>
    </row>
    <row r="8659" spans="22:22" x14ac:dyDescent="0.2">
      <c r="V8659" s="5"/>
    </row>
    <row r="8660" spans="22:22" x14ac:dyDescent="0.2">
      <c r="V8660" s="5"/>
    </row>
    <row r="8661" spans="22:22" x14ac:dyDescent="0.2">
      <c r="V8661" s="5"/>
    </row>
    <row r="8662" spans="22:22" x14ac:dyDescent="0.2">
      <c r="V8662" s="5"/>
    </row>
    <row r="8663" spans="22:22" x14ac:dyDescent="0.2">
      <c r="V8663" s="5"/>
    </row>
    <row r="8664" spans="22:22" x14ac:dyDescent="0.2">
      <c r="V8664" s="5"/>
    </row>
    <row r="8665" spans="22:22" x14ac:dyDescent="0.2">
      <c r="V8665" s="5"/>
    </row>
    <row r="8666" spans="22:22" x14ac:dyDescent="0.2">
      <c r="V8666" s="5"/>
    </row>
    <row r="8667" spans="22:22" x14ac:dyDescent="0.2">
      <c r="V8667" s="5"/>
    </row>
    <row r="8668" spans="22:22" x14ac:dyDescent="0.2">
      <c r="V8668" s="5"/>
    </row>
    <row r="8669" spans="22:22" x14ac:dyDescent="0.2">
      <c r="V8669" s="5"/>
    </row>
    <row r="8670" spans="22:22" x14ac:dyDescent="0.2">
      <c r="V8670" s="5"/>
    </row>
    <row r="8671" spans="22:22" x14ac:dyDescent="0.2">
      <c r="V8671" s="5"/>
    </row>
    <row r="8672" spans="22:22" x14ac:dyDescent="0.2">
      <c r="V8672" s="5"/>
    </row>
    <row r="8673" spans="22:22" x14ac:dyDescent="0.2">
      <c r="V8673" s="5"/>
    </row>
    <row r="8674" spans="22:22" x14ac:dyDescent="0.2">
      <c r="V8674" s="5"/>
    </row>
    <row r="8675" spans="22:22" x14ac:dyDescent="0.2">
      <c r="V8675" s="5"/>
    </row>
    <row r="8676" spans="22:22" x14ac:dyDescent="0.2">
      <c r="V8676" s="5"/>
    </row>
    <row r="8677" spans="22:22" x14ac:dyDescent="0.2">
      <c r="V8677" s="5"/>
    </row>
    <row r="8678" spans="22:22" x14ac:dyDescent="0.2">
      <c r="V8678" s="5"/>
    </row>
    <row r="8679" spans="22:22" x14ac:dyDescent="0.2">
      <c r="V8679" s="5"/>
    </row>
    <row r="8680" spans="22:22" x14ac:dyDescent="0.2">
      <c r="V8680" s="5"/>
    </row>
    <row r="8681" spans="22:22" x14ac:dyDescent="0.2">
      <c r="V8681" s="5"/>
    </row>
    <row r="8682" spans="22:22" x14ac:dyDescent="0.2">
      <c r="V8682" s="5"/>
    </row>
    <row r="8683" spans="22:22" x14ac:dyDescent="0.2">
      <c r="V8683" s="5"/>
    </row>
    <row r="8684" spans="22:22" x14ac:dyDescent="0.2">
      <c r="V8684" s="5"/>
    </row>
    <row r="8685" spans="22:22" x14ac:dyDescent="0.2">
      <c r="V8685" s="5"/>
    </row>
    <row r="8686" spans="22:22" x14ac:dyDescent="0.2">
      <c r="V8686" s="5"/>
    </row>
    <row r="8687" spans="22:22" x14ac:dyDescent="0.2">
      <c r="V8687" s="5"/>
    </row>
    <row r="8688" spans="22:22" x14ac:dyDescent="0.2">
      <c r="V8688" s="5"/>
    </row>
    <row r="8689" spans="22:22" x14ac:dyDescent="0.2">
      <c r="V8689" s="5"/>
    </row>
    <row r="8690" spans="22:22" x14ac:dyDescent="0.2">
      <c r="V8690" s="5"/>
    </row>
    <row r="8691" spans="22:22" x14ac:dyDescent="0.2">
      <c r="V8691" s="5"/>
    </row>
    <row r="8692" spans="22:22" x14ac:dyDescent="0.2">
      <c r="V8692" s="5"/>
    </row>
    <row r="8693" spans="22:22" x14ac:dyDescent="0.2">
      <c r="V8693" s="5"/>
    </row>
    <row r="8694" spans="22:22" x14ac:dyDescent="0.2">
      <c r="V8694" s="5"/>
    </row>
    <row r="8695" spans="22:22" x14ac:dyDescent="0.2">
      <c r="V8695" s="5"/>
    </row>
    <row r="8696" spans="22:22" x14ac:dyDescent="0.2">
      <c r="V8696" s="5"/>
    </row>
    <row r="8697" spans="22:22" x14ac:dyDescent="0.2">
      <c r="V8697" s="5"/>
    </row>
    <row r="8698" spans="22:22" x14ac:dyDescent="0.2">
      <c r="V8698" s="5"/>
    </row>
    <row r="8699" spans="22:22" x14ac:dyDescent="0.2">
      <c r="V8699" s="5"/>
    </row>
    <row r="8700" spans="22:22" x14ac:dyDescent="0.2">
      <c r="V8700" s="5"/>
    </row>
    <row r="8701" spans="22:22" x14ac:dyDescent="0.2">
      <c r="V8701" s="5"/>
    </row>
    <row r="8702" spans="22:22" x14ac:dyDescent="0.2">
      <c r="V8702" s="5"/>
    </row>
    <row r="8703" spans="22:22" x14ac:dyDescent="0.2">
      <c r="V8703" s="5"/>
    </row>
    <row r="8704" spans="22:22" x14ac:dyDescent="0.2">
      <c r="V8704" s="5"/>
    </row>
    <row r="8705" spans="22:22" x14ac:dyDescent="0.2">
      <c r="V8705" s="5"/>
    </row>
    <row r="8706" spans="22:22" x14ac:dyDescent="0.2">
      <c r="V8706" s="5"/>
    </row>
    <row r="8707" spans="22:22" x14ac:dyDescent="0.2">
      <c r="V8707" s="5"/>
    </row>
    <row r="8708" spans="22:22" x14ac:dyDescent="0.2">
      <c r="V8708" s="5"/>
    </row>
    <row r="8709" spans="22:22" x14ac:dyDescent="0.2">
      <c r="V8709" s="5"/>
    </row>
    <row r="8710" spans="22:22" x14ac:dyDescent="0.2">
      <c r="V8710" s="5"/>
    </row>
    <row r="8711" spans="22:22" x14ac:dyDescent="0.2">
      <c r="V8711" s="5"/>
    </row>
    <row r="8712" spans="22:22" x14ac:dyDescent="0.2">
      <c r="V8712" s="5"/>
    </row>
    <row r="8713" spans="22:22" x14ac:dyDescent="0.2">
      <c r="V8713" s="5"/>
    </row>
    <row r="8714" spans="22:22" x14ac:dyDescent="0.2">
      <c r="V8714" s="5"/>
    </row>
    <row r="8715" spans="22:22" x14ac:dyDescent="0.2">
      <c r="V8715" s="5"/>
    </row>
    <row r="8716" spans="22:22" x14ac:dyDescent="0.2">
      <c r="V8716" s="5"/>
    </row>
    <row r="8717" spans="22:22" x14ac:dyDescent="0.2">
      <c r="V8717" s="5"/>
    </row>
    <row r="8718" spans="22:22" x14ac:dyDescent="0.2">
      <c r="V8718" s="5"/>
    </row>
    <row r="8719" spans="22:22" x14ac:dyDescent="0.2">
      <c r="V8719" s="5"/>
    </row>
    <row r="8720" spans="22:22" x14ac:dyDescent="0.2">
      <c r="V8720" s="5"/>
    </row>
    <row r="8721" spans="22:22" x14ac:dyDescent="0.2">
      <c r="V8721" s="5"/>
    </row>
    <row r="8722" spans="22:22" x14ac:dyDescent="0.2">
      <c r="V8722" s="5"/>
    </row>
    <row r="8723" spans="22:22" x14ac:dyDescent="0.2">
      <c r="V8723" s="5"/>
    </row>
    <row r="8724" spans="22:22" x14ac:dyDescent="0.2">
      <c r="V8724" s="5"/>
    </row>
    <row r="8725" spans="22:22" x14ac:dyDescent="0.2">
      <c r="V8725" s="5"/>
    </row>
    <row r="8726" spans="22:22" x14ac:dyDescent="0.2">
      <c r="V8726" s="5"/>
    </row>
    <row r="8727" spans="22:22" x14ac:dyDescent="0.2">
      <c r="V8727" s="5"/>
    </row>
    <row r="8728" spans="22:22" x14ac:dyDescent="0.2">
      <c r="V8728" s="5"/>
    </row>
    <row r="8729" spans="22:22" x14ac:dyDescent="0.2">
      <c r="V8729" s="5"/>
    </row>
    <row r="8730" spans="22:22" x14ac:dyDescent="0.2">
      <c r="V8730" s="5"/>
    </row>
    <row r="8731" spans="22:22" x14ac:dyDescent="0.2">
      <c r="V8731" s="5"/>
    </row>
    <row r="8732" spans="22:22" x14ac:dyDescent="0.2">
      <c r="V8732" s="5"/>
    </row>
    <row r="8733" spans="22:22" x14ac:dyDescent="0.2">
      <c r="V8733" s="5"/>
    </row>
    <row r="8734" spans="22:22" x14ac:dyDescent="0.2">
      <c r="V8734" s="5"/>
    </row>
    <row r="8735" spans="22:22" x14ac:dyDescent="0.2">
      <c r="V8735" s="5"/>
    </row>
    <row r="8736" spans="22:22" x14ac:dyDescent="0.2">
      <c r="V8736" s="5"/>
    </row>
    <row r="8737" spans="22:22" x14ac:dyDescent="0.2">
      <c r="V8737" s="5"/>
    </row>
    <row r="8738" spans="22:22" x14ac:dyDescent="0.2">
      <c r="V8738" s="5"/>
    </row>
    <row r="8739" spans="22:22" x14ac:dyDescent="0.2">
      <c r="V8739" s="5"/>
    </row>
    <row r="8740" spans="22:22" x14ac:dyDescent="0.2">
      <c r="V8740" s="5"/>
    </row>
    <row r="8741" spans="22:22" x14ac:dyDescent="0.2">
      <c r="V8741" s="5"/>
    </row>
    <row r="8742" spans="22:22" x14ac:dyDescent="0.2">
      <c r="V8742" s="5"/>
    </row>
    <row r="8743" spans="22:22" x14ac:dyDescent="0.2">
      <c r="V8743" s="5"/>
    </row>
    <row r="8744" spans="22:22" x14ac:dyDescent="0.2">
      <c r="V8744" s="5"/>
    </row>
    <row r="8745" spans="22:22" x14ac:dyDescent="0.2">
      <c r="V8745" s="5"/>
    </row>
    <row r="8746" spans="22:22" x14ac:dyDescent="0.2">
      <c r="V8746" s="5"/>
    </row>
    <row r="8747" spans="22:22" x14ac:dyDescent="0.2">
      <c r="V8747" s="5"/>
    </row>
    <row r="8748" spans="22:22" x14ac:dyDescent="0.2">
      <c r="V8748" s="5"/>
    </row>
    <row r="8749" spans="22:22" x14ac:dyDescent="0.2">
      <c r="V8749" s="5"/>
    </row>
    <row r="8750" spans="22:22" x14ac:dyDescent="0.2">
      <c r="V8750" s="5"/>
    </row>
    <row r="8751" spans="22:22" x14ac:dyDescent="0.2">
      <c r="V8751" s="5"/>
    </row>
    <row r="8752" spans="22:22" x14ac:dyDescent="0.2">
      <c r="V8752" s="5"/>
    </row>
    <row r="8753" spans="22:22" x14ac:dyDescent="0.2">
      <c r="V8753" s="5"/>
    </row>
    <row r="8754" spans="22:22" x14ac:dyDescent="0.2">
      <c r="V8754" s="5"/>
    </row>
    <row r="8755" spans="22:22" x14ac:dyDescent="0.2">
      <c r="V8755" s="5"/>
    </row>
    <row r="8756" spans="22:22" x14ac:dyDescent="0.2">
      <c r="V8756" s="5"/>
    </row>
    <row r="8757" spans="22:22" x14ac:dyDescent="0.2">
      <c r="V8757" s="5"/>
    </row>
    <row r="8758" spans="22:22" x14ac:dyDescent="0.2">
      <c r="V8758" s="5"/>
    </row>
    <row r="8759" spans="22:22" x14ac:dyDescent="0.2">
      <c r="V8759" s="5"/>
    </row>
    <row r="8760" spans="22:22" x14ac:dyDescent="0.2">
      <c r="V8760" s="5"/>
    </row>
    <row r="8761" spans="22:22" x14ac:dyDescent="0.2">
      <c r="V8761" s="5"/>
    </row>
    <row r="8762" spans="22:22" x14ac:dyDescent="0.2">
      <c r="V8762" s="5"/>
    </row>
    <row r="8763" spans="22:22" x14ac:dyDescent="0.2">
      <c r="V8763" s="5"/>
    </row>
    <row r="8764" spans="22:22" x14ac:dyDescent="0.2">
      <c r="V8764" s="5"/>
    </row>
    <row r="8765" spans="22:22" x14ac:dyDescent="0.2">
      <c r="V8765" s="5"/>
    </row>
    <row r="8766" spans="22:22" x14ac:dyDescent="0.2">
      <c r="V8766" s="5"/>
    </row>
    <row r="8767" spans="22:22" x14ac:dyDescent="0.2">
      <c r="V8767" s="5"/>
    </row>
    <row r="8768" spans="22:22" x14ac:dyDescent="0.2">
      <c r="V8768" s="5"/>
    </row>
    <row r="8769" spans="22:22" x14ac:dyDescent="0.2">
      <c r="V8769" s="5"/>
    </row>
    <row r="8770" spans="22:22" x14ac:dyDescent="0.2">
      <c r="V8770" s="5"/>
    </row>
    <row r="8771" spans="22:22" x14ac:dyDescent="0.2">
      <c r="V8771" s="5"/>
    </row>
    <row r="8772" spans="22:22" x14ac:dyDescent="0.2">
      <c r="V8772" s="5"/>
    </row>
    <row r="8773" spans="22:22" x14ac:dyDescent="0.2">
      <c r="V8773" s="5"/>
    </row>
    <row r="8774" spans="22:22" x14ac:dyDescent="0.2">
      <c r="V8774" s="5"/>
    </row>
    <row r="8775" spans="22:22" x14ac:dyDescent="0.2">
      <c r="V8775" s="5"/>
    </row>
    <row r="8776" spans="22:22" x14ac:dyDescent="0.2">
      <c r="V8776" s="5"/>
    </row>
    <row r="8777" spans="22:22" x14ac:dyDescent="0.2">
      <c r="V8777" s="5"/>
    </row>
    <row r="8778" spans="22:22" x14ac:dyDescent="0.2">
      <c r="V8778" s="5"/>
    </row>
    <row r="8779" spans="22:22" x14ac:dyDescent="0.2">
      <c r="V8779" s="5"/>
    </row>
    <row r="8780" spans="22:22" x14ac:dyDescent="0.2">
      <c r="V8780" s="5"/>
    </row>
    <row r="8781" spans="22:22" x14ac:dyDescent="0.2">
      <c r="V8781" s="5"/>
    </row>
    <row r="8782" spans="22:22" x14ac:dyDescent="0.2">
      <c r="V8782" s="5"/>
    </row>
    <row r="8783" spans="22:22" x14ac:dyDescent="0.2">
      <c r="V8783" s="5"/>
    </row>
    <row r="8784" spans="22:22" x14ac:dyDescent="0.2">
      <c r="V8784" s="5"/>
    </row>
    <row r="8785" spans="22:22" x14ac:dyDescent="0.2">
      <c r="V8785" s="5"/>
    </row>
    <row r="8786" spans="22:22" x14ac:dyDescent="0.2">
      <c r="V8786" s="5"/>
    </row>
    <row r="8787" spans="22:22" x14ac:dyDescent="0.2">
      <c r="V8787" s="5"/>
    </row>
    <row r="8788" spans="22:22" x14ac:dyDescent="0.2">
      <c r="V8788" s="5"/>
    </row>
    <row r="8789" spans="22:22" x14ac:dyDescent="0.2">
      <c r="V8789" s="5"/>
    </row>
    <row r="8790" spans="22:22" x14ac:dyDescent="0.2">
      <c r="V8790" s="5"/>
    </row>
    <row r="8791" spans="22:22" x14ac:dyDescent="0.2">
      <c r="V8791" s="5"/>
    </row>
    <row r="8792" spans="22:22" x14ac:dyDescent="0.2">
      <c r="V8792" s="5"/>
    </row>
    <row r="8793" spans="22:22" x14ac:dyDescent="0.2">
      <c r="V8793" s="5"/>
    </row>
    <row r="8794" spans="22:22" x14ac:dyDescent="0.2">
      <c r="V8794" s="5"/>
    </row>
    <row r="8795" spans="22:22" x14ac:dyDescent="0.2">
      <c r="V8795" s="5"/>
    </row>
    <row r="8796" spans="22:22" x14ac:dyDescent="0.2">
      <c r="V8796" s="5"/>
    </row>
    <row r="8797" spans="22:22" x14ac:dyDescent="0.2">
      <c r="V8797" s="5"/>
    </row>
    <row r="8798" spans="22:22" x14ac:dyDescent="0.2">
      <c r="V8798" s="5"/>
    </row>
    <row r="8799" spans="22:22" x14ac:dyDescent="0.2">
      <c r="V8799" s="5"/>
    </row>
    <row r="8800" spans="22:22" x14ac:dyDescent="0.2">
      <c r="V8800" s="5"/>
    </row>
    <row r="8801" spans="22:22" x14ac:dyDescent="0.2">
      <c r="V8801" s="5"/>
    </row>
    <row r="8802" spans="22:22" x14ac:dyDescent="0.2">
      <c r="V8802" s="5"/>
    </row>
    <row r="8803" spans="22:22" x14ac:dyDescent="0.2">
      <c r="V8803" s="5"/>
    </row>
    <row r="8804" spans="22:22" x14ac:dyDescent="0.2">
      <c r="V8804" s="5"/>
    </row>
    <row r="8805" spans="22:22" x14ac:dyDescent="0.2">
      <c r="V8805" s="5"/>
    </row>
    <row r="8806" spans="22:22" x14ac:dyDescent="0.2">
      <c r="V8806" s="5"/>
    </row>
    <row r="8807" spans="22:22" x14ac:dyDescent="0.2">
      <c r="V8807" s="5"/>
    </row>
    <row r="8808" spans="22:22" x14ac:dyDescent="0.2">
      <c r="V8808" s="5"/>
    </row>
    <row r="8809" spans="22:22" x14ac:dyDescent="0.2">
      <c r="V8809" s="5"/>
    </row>
    <row r="8810" spans="22:22" x14ac:dyDescent="0.2">
      <c r="V8810" s="5"/>
    </row>
    <row r="8811" spans="22:22" x14ac:dyDescent="0.2">
      <c r="V8811" s="5"/>
    </row>
    <row r="8812" spans="22:22" x14ac:dyDescent="0.2">
      <c r="V8812" s="5"/>
    </row>
    <row r="8813" spans="22:22" x14ac:dyDescent="0.2">
      <c r="V8813" s="5"/>
    </row>
    <row r="8814" spans="22:22" x14ac:dyDescent="0.2">
      <c r="V8814" s="5"/>
    </row>
    <row r="8815" spans="22:22" x14ac:dyDescent="0.2">
      <c r="V8815" s="5"/>
    </row>
    <row r="8816" spans="22:22" x14ac:dyDescent="0.2">
      <c r="V8816" s="5"/>
    </row>
    <row r="8817" spans="22:22" x14ac:dyDescent="0.2">
      <c r="V8817" s="5"/>
    </row>
    <row r="8818" spans="22:22" x14ac:dyDescent="0.2">
      <c r="V8818" s="5"/>
    </row>
    <row r="8819" spans="22:22" x14ac:dyDescent="0.2">
      <c r="V8819" s="5"/>
    </row>
    <row r="8820" spans="22:22" x14ac:dyDescent="0.2">
      <c r="V8820" s="5"/>
    </row>
    <row r="8821" spans="22:22" x14ac:dyDescent="0.2">
      <c r="V8821" s="5"/>
    </row>
    <row r="8822" spans="22:22" x14ac:dyDescent="0.2">
      <c r="V8822" s="5"/>
    </row>
    <row r="8823" spans="22:22" x14ac:dyDescent="0.2">
      <c r="V8823" s="5"/>
    </row>
    <row r="8824" spans="22:22" x14ac:dyDescent="0.2">
      <c r="V8824" s="5"/>
    </row>
    <row r="8825" spans="22:22" x14ac:dyDescent="0.2">
      <c r="V8825" s="5"/>
    </row>
    <row r="8826" spans="22:22" x14ac:dyDescent="0.2">
      <c r="V8826" s="5"/>
    </row>
    <row r="8827" spans="22:22" x14ac:dyDescent="0.2">
      <c r="V8827" s="5"/>
    </row>
    <row r="8828" spans="22:22" x14ac:dyDescent="0.2">
      <c r="V8828" s="5"/>
    </row>
    <row r="8829" spans="22:22" x14ac:dyDescent="0.2">
      <c r="V8829" s="5"/>
    </row>
    <row r="8830" spans="22:22" x14ac:dyDescent="0.2">
      <c r="V8830" s="5"/>
    </row>
    <row r="8831" spans="22:22" x14ac:dyDescent="0.2">
      <c r="V8831" s="5"/>
    </row>
    <row r="8832" spans="22:22" x14ac:dyDescent="0.2">
      <c r="V8832" s="5"/>
    </row>
    <row r="8833" spans="22:22" x14ac:dyDescent="0.2">
      <c r="V8833" s="5"/>
    </row>
    <row r="8834" spans="22:22" x14ac:dyDescent="0.2">
      <c r="V8834" s="5"/>
    </row>
    <row r="8835" spans="22:22" x14ac:dyDescent="0.2">
      <c r="V8835" s="5"/>
    </row>
    <row r="8836" spans="22:22" x14ac:dyDescent="0.2">
      <c r="V8836" s="5"/>
    </row>
    <row r="8837" spans="22:22" x14ac:dyDescent="0.2">
      <c r="V8837" s="5"/>
    </row>
    <row r="8838" spans="22:22" x14ac:dyDescent="0.2">
      <c r="V8838" s="5"/>
    </row>
    <row r="8839" spans="22:22" x14ac:dyDescent="0.2">
      <c r="V8839" s="5"/>
    </row>
    <row r="8840" spans="22:22" x14ac:dyDescent="0.2">
      <c r="V8840" s="5"/>
    </row>
    <row r="8841" spans="22:22" x14ac:dyDescent="0.2">
      <c r="V8841" s="5"/>
    </row>
    <row r="8842" spans="22:22" x14ac:dyDescent="0.2">
      <c r="V8842" s="5"/>
    </row>
    <row r="8843" spans="22:22" x14ac:dyDescent="0.2">
      <c r="V8843" s="5"/>
    </row>
    <row r="8844" spans="22:22" x14ac:dyDescent="0.2">
      <c r="V8844" s="5"/>
    </row>
    <row r="8845" spans="22:22" x14ac:dyDescent="0.2">
      <c r="V8845" s="5"/>
    </row>
    <row r="8846" spans="22:22" x14ac:dyDescent="0.2">
      <c r="V8846" s="5"/>
    </row>
    <row r="8847" spans="22:22" x14ac:dyDescent="0.2">
      <c r="V8847" s="5"/>
    </row>
    <row r="8848" spans="22:22" x14ac:dyDescent="0.2">
      <c r="V8848" s="5"/>
    </row>
    <row r="8849" spans="22:22" x14ac:dyDescent="0.2">
      <c r="V8849" s="5"/>
    </row>
    <row r="8850" spans="22:22" x14ac:dyDescent="0.2">
      <c r="V8850" s="5"/>
    </row>
    <row r="8851" spans="22:22" x14ac:dyDescent="0.2">
      <c r="V8851" s="5"/>
    </row>
    <row r="8852" spans="22:22" x14ac:dyDescent="0.2">
      <c r="V8852" s="5"/>
    </row>
    <row r="8853" spans="22:22" x14ac:dyDescent="0.2">
      <c r="V8853" s="5"/>
    </row>
    <row r="8854" spans="22:22" x14ac:dyDescent="0.2">
      <c r="V8854" s="5"/>
    </row>
    <row r="8855" spans="22:22" x14ac:dyDescent="0.2">
      <c r="V8855" s="5"/>
    </row>
    <row r="8856" spans="22:22" x14ac:dyDescent="0.2">
      <c r="V8856" s="5"/>
    </row>
    <row r="8857" spans="22:22" x14ac:dyDescent="0.2">
      <c r="V8857" s="5"/>
    </row>
    <row r="8858" spans="22:22" x14ac:dyDescent="0.2">
      <c r="V8858" s="5"/>
    </row>
    <row r="8859" spans="22:22" x14ac:dyDescent="0.2">
      <c r="V8859" s="5"/>
    </row>
    <row r="8860" spans="22:22" x14ac:dyDescent="0.2">
      <c r="V8860" s="5"/>
    </row>
    <row r="8861" spans="22:22" x14ac:dyDescent="0.2">
      <c r="V8861" s="5"/>
    </row>
    <row r="8862" spans="22:22" x14ac:dyDescent="0.2">
      <c r="V8862" s="5"/>
    </row>
    <row r="8863" spans="22:22" x14ac:dyDescent="0.2">
      <c r="V8863" s="5"/>
    </row>
    <row r="8864" spans="22:22" x14ac:dyDescent="0.2">
      <c r="V8864" s="5"/>
    </row>
    <row r="8865" spans="22:22" x14ac:dyDescent="0.2">
      <c r="V8865" s="5"/>
    </row>
    <row r="8866" spans="22:22" x14ac:dyDescent="0.2">
      <c r="V8866" s="5"/>
    </row>
    <row r="8867" spans="22:22" x14ac:dyDescent="0.2">
      <c r="V8867" s="5"/>
    </row>
    <row r="8868" spans="22:22" x14ac:dyDescent="0.2">
      <c r="V8868" s="5"/>
    </row>
    <row r="8869" spans="22:22" x14ac:dyDescent="0.2">
      <c r="V8869" s="5"/>
    </row>
    <row r="8870" spans="22:22" x14ac:dyDescent="0.2">
      <c r="V8870" s="5"/>
    </row>
    <row r="8871" spans="22:22" x14ac:dyDescent="0.2">
      <c r="V8871" s="5"/>
    </row>
    <row r="8872" spans="22:22" x14ac:dyDescent="0.2">
      <c r="V8872" s="5"/>
    </row>
    <row r="8873" spans="22:22" x14ac:dyDescent="0.2">
      <c r="V8873" s="5"/>
    </row>
    <row r="8874" spans="22:22" x14ac:dyDescent="0.2">
      <c r="V8874" s="5"/>
    </row>
    <row r="8875" spans="22:22" x14ac:dyDescent="0.2">
      <c r="V8875" s="5"/>
    </row>
    <row r="8876" spans="22:22" x14ac:dyDescent="0.2">
      <c r="V8876" s="5"/>
    </row>
    <row r="8877" spans="22:22" x14ac:dyDescent="0.2">
      <c r="V8877" s="5"/>
    </row>
    <row r="8878" spans="22:22" x14ac:dyDescent="0.2">
      <c r="V8878" s="5"/>
    </row>
    <row r="8879" spans="22:22" x14ac:dyDescent="0.2">
      <c r="V8879" s="5"/>
    </row>
    <row r="8880" spans="22:22" x14ac:dyDescent="0.2">
      <c r="V8880" s="5"/>
    </row>
    <row r="8881" spans="22:22" x14ac:dyDescent="0.2">
      <c r="V8881" s="5"/>
    </row>
    <row r="8882" spans="22:22" x14ac:dyDescent="0.2">
      <c r="V8882" s="5"/>
    </row>
    <row r="8883" spans="22:22" x14ac:dyDescent="0.2">
      <c r="V8883" s="5"/>
    </row>
    <row r="8884" spans="22:22" x14ac:dyDescent="0.2">
      <c r="V8884" s="5"/>
    </row>
    <row r="8885" spans="22:22" x14ac:dyDescent="0.2">
      <c r="V8885" s="5"/>
    </row>
    <row r="8886" spans="22:22" x14ac:dyDescent="0.2">
      <c r="V8886" s="5"/>
    </row>
    <row r="8887" spans="22:22" x14ac:dyDescent="0.2">
      <c r="V8887" s="5"/>
    </row>
    <row r="8888" spans="22:22" x14ac:dyDescent="0.2">
      <c r="V8888" s="5"/>
    </row>
    <row r="8889" spans="22:22" x14ac:dyDescent="0.2">
      <c r="V8889" s="5"/>
    </row>
    <row r="8890" spans="22:22" x14ac:dyDescent="0.2">
      <c r="V8890" s="5"/>
    </row>
    <row r="8891" spans="22:22" x14ac:dyDescent="0.2">
      <c r="V8891" s="5"/>
    </row>
    <row r="8892" spans="22:22" x14ac:dyDescent="0.2">
      <c r="V8892" s="5"/>
    </row>
    <row r="8893" spans="22:22" x14ac:dyDescent="0.2">
      <c r="V8893" s="5"/>
    </row>
    <row r="8894" spans="22:22" x14ac:dyDescent="0.2">
      <c r="V8894" s="5"/>
    </row>
    <row r="8895" spans="22:22" x14ac:dyDescent="0.2">
      <c r="V8895" s="5"/>
    </row>
    <row r="8896" spans="22:22" x14ac:dyDescent="0.2">
      <c r="V8896" s="5"/>
    </row>
    <row r="8897" spans="22:22" x14ac:dyDescent="0.2">
      <c r="V8897" s="5"/>
    </row>
    <row r="8898" spans="22:22" x14ac:dyDescent="0.2">
      <c r="V8898" s="5"/>
    </row>
    <row r="8899" spans="22:22" x14ac:dyDescent="0.2">
      <c r="V8899" s="5"/>
    </row>
    <row r="8900" spans="22:22" x14ac:dyDescent="0.2">
      <c r="V8900" s="5"/>
    </row>
    <row r="8901" spans="22:22" x14ac:dyDescent="0.2">
      <c r="V8901" s="5"/>
    </row>
    <row r="8902" spans="22:22" x14ac:dyDescent="0.2">
      <c r="V8902" s="5"/>
    </row>
    <row r="8903" spans="22:22" x14ac:dyDescent="0.2">
      <c r="V8903" s="5"/>
    </row>
    <row r="8904" spans="22:22" x14ac:dyDescent="0.2">
      <c r="V8904" s="5"/>
    </row>
    <row r="8905" spans="22:22" x14ac:dyDescent="0.2">
      <c r="V8905" s="5"/>
    </row>
    <row r="8906" spans="22:22" x14ac:dyDescent="0.2">
      <c r="V8906" s="5"/>
    </row>
    <row r="8907" spans="22:22" x14ac:dyDescent="0.2">
      <c r="V8907" s="5"/>
    </row>
    <row r="8908" spans="22:22" x14ac:dyDescent="0.2">
      <c r="V8908" s="5"/>
    </row>
    <row r="8909" spans="22:22" x14ac:dyDescent="0.2">
      <c r="V8909" s="5"/>
    </row>
    <row r="8910" spans="22:22" x14ac:dyDescent="0.2">
      <c r="V8910" s="5"/>
    </row>
    <row r="8911" spans="22:22" x14ac:dyDescent="0.2">
      <c r="V8911" s="5"/>
    </row>
    <row r="8912" spans="22:22" x14ac:dyDescent="0.2">
      <c r="V8912" s="5"/>
    </row>
    <row r="8913" spans="22:22" x14ac:dyDescent="0.2">
      <c r="V8913" s="5"/>
    </row>
    <row r="8914" spans="22:22" x14ac:dyDescent="0.2">
      <c r="V8914" s="5"/>
    </row>
    <row r="8915" spans="22:22" x14ac:dyDescent="0.2">
      <c r="V8915" s="5"/>
    </row>
    <row r="8916" spans="22:22" x14ac:dyDescent="0.2">
      <c r="V8916" s="5"/>
    </row>
    <row r="8917" spans="22:22" x14ac:dyDescent="0.2">
      <c r="V8917" s="5"/>
    </row>
    <row r="8918" spans="22:22" x14ac:dyDescent="0.2">
      <c r="V8918" s="5"/>
    </row>
    <row r="8919" spans="22:22" x14ac:dyDescent="0.2">
      <c r="V8919" s="5"/>
    </row>
    <row r="8920" spans="22:22" x14ac:dyDescent="0.2">
      <c r="V8920" s="5"/>
    </row>
    <row r="8921" spans="22:22" x14ac:dyDescent="0.2">
      <c r="V8921" s="5"/>
    </row>
    <row r="8922" spans="22:22" x14ac:dyDescent="0.2">
      <c r="V8922" s="5"/>
    </row>
    <row r="8923" spans="22:22" x14ac:dyDescent="0.2">
      <c r="V8923" s="5"/>
    </row>
    <row r="8924" spans="22:22" x14ac:dyDescent="0.2">
      <c r="V8924" s="5"/>
    </row>
    <row r="8925" spans="22:22" x14ac:dyDescent="0.2">
      <c r="V8925" s="5"/>
    </row>
    <row r="8926" spans="22:22" x14ac:dyDescent="0.2">
      <c r="V8926" s="5"/>
    </row>
    <row r="8927" spans="22:22" x14ac:dyDescent="0.2">
      <c r="V8927" s="5"/>
    </row>
    <row r="8928" spans="22:22" x14ac:dyDescent="0.2">
      <c r="V8928" s="5"/>
    </row>
    <row r="8929" spans="22:22" x14ac:dyDescent="0.2">
      <c r="V8929" s="5"/>
    </row>
    <row r="8930" spans="22:22" x14ac:dyDescent="0.2">
      <c r="V8930" s="5"/>
    </row>
    <row r="8931" spans="22:22" x14ac:dyDescent="0.2">
      <c r="V8931" s="5"/>
    </row>
    <row r="8932" spans="22:22" x14ac:dyDescent="0.2">
      <c r="V8932" s="5"/>
    </row>
    <row r="8933" spans="22:22" x14ac:dyDescent="0.2">
      <c r="V8933" s="5"/>
    </row>
    <row r="8934" spans="22:22" x14ac:dyDescent="0.2">
      <c r="V8934" s="5"/>
    </row>
    <row r="8935" spans="22:22" x14ac:dyDescent="0.2">
      <c r="V8935" s="5"/>
    </row>
    <row r="8936" spans="22:22" x14ac:dyDescent="0.2">
      <c r="V8936" s="5"/>
    </row>
    <row r="8937" spans="22:22" x14ac:dyDescent="0.2">
      <c r="V8937" s="5"/>
    </row>
    <row r="8938" spans="22:22" x14ac:dyDescent="0.2">
      <c r="V8938" s="5"/>
    </row>
    <row r="8939" spans="22:22" x14ac:dyDescent="0.2">
      <c r="V8939" s="5"/>
    </row>
    <row r="8940" spans="22:22" x14ac:dyDescent="0.2">
      <c r="V8940" s="5"/>
    </row>
    <row r="8941" spans="22:22" x14ac:dyDescent="0.2">
      <c r="V8941" s="5"/>
    </row>
    <row r="8942" spans="22:22" x14ac:dyDescent="0.2">
      <c r="V8942" s="5"/>
    </row>
    <row r="8943" spans="22:22" x14ac:dyDescent="0.2">
      <c r="V8943" s="5"/>
    </row>
    <row r="8944" spans="22:22" x14ac:dyDescent="0.2">
      <c r="V8944" s="5"/>
    </row>
    <row r="8945" spans="22:22" x14ac:dyDescent="0.2">
      <c r="V8945" s="5"/>
    </row>
    <row r="8946" spans="22:22" x14ac:dyDescent="0.2">
      <c r="V8946" s="5"/>
    </row>
    <row r="8947" spans="22:22" x14ac:dyDescent="0.2">
      <c r="V8947" s="5"/>
    </row>
    <row r="8948" spans="22:22" x14ac:dyDescent="0.2">
      <c r="V8948" s="5"/>
    </row>
    <row r="8949" spans="22:22" x14ac:dyDescent="0.2">
      <c r="V8949" s="5"/>
    </row>
    <row r="8950" spans="22:22" x14ac:dyDescent="0.2">
      <c r="V8950" s="5"/>
    </row>
    <row r="8951" spans="22:22" x14ac:dyDescent="0.2">
      <c r="V8951" s="5"/>
    </row>
    <row r="8952" spans="22:22" x14ac:dyDescent="0.2">
      <c r="V8952" s="5"/>
    </row>
    <row r="8953" spans="22:22" x14ac:dyDescent="0.2">
      <c r="V8953" s="5"/>
    </row>
    <row r="8954" spans="22:22" x14ac:dyDescent="0.2">
      <c r="V8954" s="5"/>
    </row>
    <row r="8955" spans="22:22" x14ac:dyDescent="0.2">
      <c r="V8955" s="5"/>
    </row>
    <row r="8956" spans="22:22" x14ac:dyDescent="0.2">
      <c r="V8956" s="5"/>
    </row>
    <row r="8957" spans="22:22" x14ac:dyDescent="0.2">
      <c r="V8957" s="5"/>
    </row>
    <row r="8958" spans="22:22" x14ac:dyDescent="0.2">
      <c r="V8958" s="5"/>
    </row>
    <row r="8959" spans="22:22" x14ac:dyDescent="0.2">
      <c r="V8959" s="5"/>
    </row>
    <row r="8960" spans="22:22" x14ac:dyDescent="0.2">
      <c r="V8960" s="5"/>
    </row>
    <row r="8961" spans="22:22" x14ac:dyDescent="0.2">
      <c r="V8961" s="5"/>
    </row>
    <row r="8962" spans="22:22" x14ac:dyDescent="0.2">
      <c r="V8962" s="5"/>
    </row>
    <row r="8963" spans="22:22" x14ac:dyDescent="0.2">
      <c r="V8963" s="5"/>
    </row>
    <row r="8964" spans="22:22" x14ac:dyDescent="0.2">
      <c r="V8964" s="5"/>
    </row>
    <row r="8965" spans="22:22" x14ac:dyDescent="0.2">
      <c r="V8965" s="5"/>
    </row>
    <row r="8966" spans="22:22" x14ac:dyDescent="0.2">
      <c r="V8966" s="5"/>
    </row>
    <row r="8967" spans="22:22" x14ac:dyDescent="0.2">
      <c r="V8967" s="5"/>
    </row>
    <row r="8968" spans="22:22" x14ac:dyDescent="0.2">
      <c r="V8968" s="5"/>
    </row>
    <row r="8969" spans="22:22" x14ac:dyDescent="0.2">
      <c r="V8969" s="5"/>
    </row>
    <row r="8970" spans="22:22" x14ac:dyDescent="0.2">
      <c r="V8970" s="5"/>
    </row>
    <row r="8971" spans="22:22" x14ac:dyDescent="0.2">
      <c r="V8971" s="5"/>
    </row>
    <row r="8972" spans="22:22" x14ac:dyDescent="0.2">
      <c r="V8972" s="5"/>
    </row>
    <row r="8973" spans="22:22" x14ac:dyDescent="0.2">
      <c r="V8973" s="5"/>
    </row>
    <row r="8974" spans="22:22" x14ac:dyDescent="0.2">
      <c r="V8974" s="5"/>
    </row>
    <row r="8975" spans="22:22" x14ac:dyDescent="0.2">
      <c r="V8975" s="5"/>
    </row>
    <row r="8976" spans="22:22" x14ac:dyDescent="0.2">
      <c r="V8976" s="5"/>
    </row>
    <row r="8977" spans="22:22" x14ac:dyDescent="0.2">
      <c r="V8977" s="5"/>
    </row>
    <row r="8978" spans="22:22" x14ac:dyDescent="0.2">
      <c r="V8978" s="5"/>
    </row>
    <row r="8979" spans="22:22" x14ac:dyDescent="0.2">
      <c r="V8979" s="5"/>
    </row>
    <row r="8980" spans="22:22" x14ac:dyDescent="0.2">
      <c r="V8980" s="5"/>
    </row>
    <row r="8981" spans="22:22" x14ac:dyDescent="0.2">
      <c r="V8981" s="5"/>
    </row>
    <row r="8982" spans="22:22" x14ac:dyDescent="0.2">
      <c r="V8982" s="5"/>
    </row>
    <row r="8983" spans="22:22" x14ac:dyDescent="0.2">
      <c r="V8983" s="5"/>
    </row>
    <row r="8984" spans="22:22" x14ac:dyDescent="0.2">
      <c r="V8984" s="5"/>
    </row>
    <row r="8985" spans="22:22" x14ac:dyDescent="0.2">
      <c r="V8985" s="5"/>
    </row>
    <row r="8986" spans="22:22" x14ac:dyDescent="0.2">
      <c r="V8986" s="5"/>
    </row>
    <row r="8987" spans="22:22" x14ac:dyDescent="0.2">
      <c r="V8987" s="5"/>
    </row>
    <row r="8988" spans="22:22" x14ac:dyDescent="0.2">
      <c r="V8988" s="5"/>
    </row>
    <row r="8989" spans="22:22" x14ac:dyDescent="0.2">
      <c r="V8989" s="5"/>
    </row>
    <row r="8990" spans="22:22" x14ac:dyDescent="0.2">
      <c r="V8990" s="5"/>
    </row>
    <row r="8991" spans="22:22" x14ac:dyDescent="0.2">
      <c r="V8991" s="5"/>
    </row>
    <row r="8992" spans="22:22" x14ac:dyDescent="0.2">
      <c r="V8992" s="5"/>
    </row>
    <row r="8993" spans="22:22" x14ac:dyDescent="0.2">
      <c r="V8993" s="5"/>
    </row>
    <row r="8994" spans="22:22" x14ac:dyDescent="0.2">
      <c r="V8994" s="5"/>
    </row>
    <row r="8995" spans="22:22" x14ac:dyDescent="0.2">
      <c r="V8995" s="5"/>
    </row>
    <row r="8996" spans="22:22" x14ac:dyDescent="0.2">
      <c r="V8996" s="5"/>
    </row>
    <row r="8997" spans="22:22" x14ac:dyDescent="0.2">
      <c r="V8997" s="5"/>
    </row>
    <row r="8998" spans="22:22" x14ac:dyDescent="0.2">
      <c r="V8998" s="5"/>
    </row>
    <row r="8999" spans="22:22" x14ac:dyDescent="0.2">
      <c r="V8999" s="5"/>
    </row>
    <row r="9000" spans="22:22" x14ac:dyDescent="0.2">
      <c r="V9000" s="5"/>
    </row>
    <row r="9001" spans="22:22" x14ac:dyDescent="0.2">
      <c r="V9001" s="5"/>
    </row>
    <row r="9002" spans="22:22" x14ac:dyDescent="0.2">
      <c r="V9002" s="5"/>
    </row>
    <row r="9003" spans="22:22" x14ac:dyDescent="0.2">
      <c r="V9003" s="5"/>
    </row>
    <row r="9004" spans="22:22" x14ac:dyDescent="0.2">
      <c r="V9004" s="5"/>
    </row>
    <row r="9005" spans="22:22" x14ac:dyDescent="0.2">
      <c r="V9005" s="5"/>
    </row>
    <row r="9006" spans="22:22" x14ac:dyDescent="0.2">
      <c r="V9006" s="5"/>
    </row>
    <row r="9007" spans="22:22" x14ac:dyDescent="0.2">
      <c r="V9007" s="5"/>
    </row>
    <row r="9008" spans="22:22" x14ac:dyDescent="0.2">
      <c r="V9008" s="5"/>
    </row>
    <row r="9009" spans="22:22" x14ac:dyDescent="0.2">
      <c r="V9009" s="5"/>
    </row>
    <row r="9010" spans="22:22" x14ac:dyDescent="0.2">
      <c r="V9010" s="5"/>
    </row>
    <row r="9011" spans="22:22" x14ac:dyDescent="0.2">
      <c r="V9011" s="5"/>
    </row>
    <row r="9012" spans="22:22" x14ac:dyDescent="0.2">
      <c r="V9012" s="5"/>
    </row>
    <row r="9013" spans="22:22" x14ac:dyDescent="0.2">
      <c r="V9013" s="5"/>
    </row>
    <row r="9014" spans="22:22" x14ac:dyDescent="0.2">
      <c r="V9014" s="5"/>
    </row>
    <row r="9015" spans="22:22" x14ac:dyDescent="0.2">
      <c r="V9015" s="5"/>
    </row>
    <row r="9016" spans="22:22" x14ac:dyDescent="0.2">
      <c r="V9016" s="5"/>
    </row>
    <row r="9017" spans="22:22" x14ac:dyDescent="0.2">
      <c r="V9017" s="5"/>
    </row>
    <row r="9018" spans="22:22" x14ac:dyDescent="0.2">
      <c r="V9018" s="5"/>
    </row>
    <row r="9019" spans="22:22" x14ac:dyDescent="0.2">
      <c r="V9019" s="5"/>
    </row>
    <row r="9020" spans="22:22" x14ac:dyDescent="0.2">
      <c r="V9020" s="5"/>
    </row>
    <row r="9021" spans="22:22" x14ac:dyDescent="0.2">
      <c r="V9021" s="5"/>
    </row>
    <row r="9022" spans="22:22" x14ac:dyDescent="0.2">
      <c r="V9022" s="5"/>
    </row>
    <row r="9023" spans="22:22" x14ac:dyDescent="0.2">
      <c r="V9023" s="5"/>
    </row>
    <row r="9024" spans="22:22" x14ac:dyDescent="0.2">
      <c r="V9024" s="5"/>
    </row>
    <row r="9025" spans="22:22" x14ac:dyDescent="0.2">
      <c r="V9025" s="5"/>
    </row>
    <row r="9026" spans="22:22" x14ac:dyDescent="0.2">
      <c r="V9026" s="5"/>
    </row>
    <row r="9027" spans="22:22" x14ac:dyDescent="0.2">
      <c r="V9027" s="5"/>
    </row>
    <row r="9028" spans="22:22" x14ac:dyDescent="0.2">
      <c r="V9028" s="5"/>
    </row>
    <row r="9029" spans="22:22" x14ac:dyDescent="0.2">
      <c r="V9029" s="5"/>
    </row>
    <row r="9030" spans="22:22" x14ac:dyDescent="0.2">
      <c r="V9030" s="5"/>
    </row>
    <row r="9031" spans="22:22" x14ac:dyDescent="0.2">
      <c r="V9031" s="5"/>
    </row>
    <row r="9032" spans="22:22" x14ac:dyDescent="0.2">
      <c r="V9032" s="5"/>
    </row>
    <row r="9033" spans="22:22" x14ac:dyDescent="0.2">
      <c r="V9033" s="5"/>
    </row>
    <row r="9034" spans="22:22" x14ac:dyDescent="0.2">
      <c r="V9034" s="5"/>
    </row>
    <row r="9035" spans="22:22" x14ac:dyDescent="0.2">
      <c r="V9035" s="5"/>
    </row>
    <row r="9036" spans="22:22" x14ac:dyDescent="0.2">
      <c r="V9036" s="5"/>
    </row>
    <row r="9037" spans="22:22" x14ac:dyDescent="0.2">
      <c r="V9037" s="5"/>
    </row>
    <row r="9038" spans="22:22" x14ac:dyDescent="0.2">
      <c r="V9038" s="5"/>
    </row>
    <row r="9039" spans="22:22" x14ac:dyDescent="0.2">
      <c r="V9039" s="5"/>
    </row>
    <row r="9040" spans="22:22" x14ac:dyDescent="0.2">
      <c r="V9040" s="5"/>
    </row>
    <row r="9041" spans="22:22" x14ac:dyDescent="0.2">
      <c r="V9041" s="5"/>
    </row>
    <row r="9042" spans="22:22" x14ac:dyDescent="0.2">
      <c r="V9042" s="5"/>
    </row>
    <row r="9043" spans="22:22" x14ac:dyDescent="0.2">
      <c r="V9043" s="5"/>
    </row>
    <row r="9044" spans="22:22" x14ac:dyDescent="0.2">
      <c r="V9044" s="5"/>
    </row>
    <row r="9045" spans="22:22" x14ac:dyDescent="0.2">
      <c r="V9045" s="5"/>
    </row>
    <row r="9046" spans="22:22" x14ac:dyDescent="0.2">
      <c r="V9046" s="5"/>
    </row>
    <row r="9047" spans="22:22" x14ac:dyDescent="0.2">
      <c r="V9047" s="5"/>
    </row>
    <row r="9048" spans="22:22" x14ac:dyDescent="0.2">
      <c r="V9048" s="5"/>
    </row>
    <row r="9049" spans="22:22" x14ac:dyDescent="0.2">
      <c r="V9049" s="5"/>
    </row>
    <row r="9050" spans="22:22" x14ac:dyDescent="0.2">
      <c r="V9050" s="5"/>
    </row>
    <row r="9051" spans="22:22" x14ac:dyDescent="0.2">
      <c r="V9051" s="5"/>
    </row>
    <row r="9052" spans="22:22" x14ac:dyDescent="0.2">
      <c r="V9052" s="5"/>
    </row>
    <row r="9053" spans="22:22" x14ac:dyDescent="0.2">
      <c r="V9053" s="5"/>
    </row>
    <row r="9054" spans="22:22" x14ac:dyDescent="0.2">
      <c r="V9054" s="5"/>
    </row>
    <row r="9055" spans="22:22" x14ac:dyDescent="0.2">
      <c r="V9055" s="5"/>
    </row>
    <row r="9056" spans="22:22" x14ac:dyDescent="0.2">
      <c r="V9056" s="5"/>
    </row>
    <row r="9057" spans="22:22" x14ac:dyDescent="0.2">
      <c r="V9057" s="5"/>
    </row>
    <row r="9058" spans="22:22" x14ac:dyDescent="0.2">
      <c r="V9058" s="5"/>
    </row>
    <row r="9059" spans="22:22" x14ac:dyDescent="0.2">
      <c r="V9059" s="5"/>
    </row>
    <row r="9060" spans="22:22" x14ac:dyDescent="0.2">
      <c r="V9060" s="5"/>
    </row>
    <row r="9061" spans="22:22" x14ac:dyDescent="0.2">
      <c r="V9061" s="5"/>
    </row>
    <row r="9062" spans="22:22" x14ac:dyDescent="0.2">
      <c r="V9062" s="5"/>
    </row>
    <row r="9063" spans="22:22" x14ac:dyDescent="0.2">
      <c r="V9063" s="5"/>
    </row>
    <row r="9064" spans="22:22" x14ac:dyDescent="0.2">
      <c r="V9064" s="5"/>
    </row>
    <row r="9065" spans="22:22" x14ac:dyDescent="0.2">
      <c r="V9065" s="5"/>
    </row>
    <row r="9066" spans="22:22" x14ac:dyDescent="0.2">
      <c r="V9066" s="5"/>
    </row>
    <row r="9067" spans="22:22" x14ac:dyDescent="0.2">
      <c r="V9067" s="5"/>
    </row>
    <row r="9068" spans="22:22" x14ac:dyDescent="0.2">
      <c r="V9068" s="5"/>
    </row>
    <row r="9069" spans="22:22" x14ac:dyDescent="0.2">
      <c r="V9069" s="5"/>
    </row>
    <row r="9070" spans="22:22" x14ac:dyDescent="0.2">
      <c r="V9070" s="5"/>
    </row>
    <row r="9071" spans="22:22" x14ac:dyDescent="0.2">
      <c r="V9071" s="5"/>
    </row>
    <row r="9072" spans="22:22" x14ac:dyDescent="0.2">
      <c r="V9072" s="5"/>
    </row>
    <row r="9073" spans="22:22" x14ac:dyDescent="0.2">
      <c r="V9073" s="5"/>
    </row>
    <row r="9074" spans="22:22" x14ac:dyDescent="0.2">
      <c r="V9074" s="5"/>
    </row>
    <row r="9075" spans="22:22" x14ac:dyDescent="0.2">
      <c r="V9075" s="5"/>
    </row>
    <row r="9076" spans="22:22" x14ac:dyDescent="0.2">
      <c r="V9076" s="5"/>
    </row>
    <row r="9077" spans="22:22" x14ac:dyDescent="0.2">
      <c r="V9077" s="5"/>
    </row>
    <row r="9078" spans="22:22" x14ac:dyDescent="0.2">
      <c r="V9078" s="5"/>
    </row>
    <row r="9079" spans="22:22" x14ac:dyDescent="0.2">
      <c r="V9079" s="5"/>
    </row>
    <row r="9080" spans="22:22" x14ac:dyDescent="0.2">
      <c r="V9080" s="5"/>
    </row>
    <row r="9081" spans="22:22" x14ac:dyDescent="0.2">
      <c r="V9081" s="5"/>
    </row>
    <row r="9082" spans="22:22" x14ac:dyDescent="0.2">
      <c r="V9082" s="5"/>
    </row>
    <row r="9083" spans="22:22" x14ac:dyDescent="0.2">
      <c r="V9083" s="5"/>
    </row>
    <row r="9084" spans="22:22" x14ac:dyDescent="0.2">
      <c r="V9084" s="5"/>
    </row>
    <row r="9085" spans="22:22" x14ac:dyDescent="0.2">
      <c r="V9085" s="5"/>
    </row>
    <row r="9086" spans="22:22" x14ac:dyDescent="0.2">
      <c r="V9086" s="5"/>
    </row>
    <row r="9087" spans="22:22" x14ac:dyDescent="0.2">
      <c r="V9087" s="5"/>
    </row>
    <row r="9088" spans="22:22" x14ac:dyDescent="0.2">
      <c r="V9088" s="5"/>
    </row>
    <row r="9089" spans="22:22" x14ac:dyDescent="0.2">
      <c r="V9089" s="5"/>
    </row>
    <row r="9090" spans="22:22" x14ac:dyDescent="0.2">
      <c r="V9090" s="5"/>
    </row>
    <row r="9091" spans="22:22" x14ac:dyDescent="0.2">
      <c r="V9091" s="5"/>
    </row>
    <row r="9092" spans="22:22" x14ac:dyDescent="0.2">
      <c r="V9092" s="5"/>
    </row>
    <row r="9093" spans="22:22" x14ac:dyDescent="0.2">
      <c r="V9093" s="5"/>
    </row>
    <row r="9094" spans="22:22" x14ac:dyDescent="0.2">
      <c r="V9094" s="5"/>
    </row>
    <row r="9095" spans="22:22" x14ac:dyDescent="0.2">
      <c r="V9095" s="5"/>
    </row>
    <row r="9096" spans="22:22" x14ac:dyDescent="0.2">
      <c r="V9096" s="5"/>
    </row>
    <row r="9097" spans="22:22" x14ac:dyDescent="0.2">
      <c r="V9097" s="5"/>
    </row>
    <row r="9098" spans="22:22" x14ac:dyDescent="0.2">
      <c r="V9098" s="5"/>
    </row>
    <row r="9099" spans="22:22" x14ac:dyDescent="0.2">
      <c r="V9099" s="5"/>
    </row>
    <row r="9100" spans="22:22" x14ac:dyDescent="0.2">
      <c r="V9100" s="5"/>
    </row>
    <row r="9101" spans="22:22" x14ac:dyDescent="0.2">
      <c r="V9101" s="5"/>
    </row>
    <row r="9102" spans="22:22" x14ac:dyDescent="0.2">
      <c r="V9102" s="5"/>
    </row>
    <row r="9103" spans="22:22" x14ac:dyDescent="0.2">
      <c r="V9103" s="5"/>
    </row>
    <row r="9104" spans="22:22" x14ac:dyDescent="0.2">
      <c r="V9104" s="5"/>
    </row>
    <row r="9105" spans="22:22" x14ac:dyDescent="0.2">
      <c r="V9105" s="5"/>
    </row>
    <row r="9106" spans="22:22" x14ac:dyDescent="0.2">
      <c r="V9106" s="5"/>
    </row>
    <row r="9107" spans="22:22" x14ac:dyDescent="0.2">
      <c r="V9107" s="5"/>
    </row>
    <row r="9108" spans="22:22" x14ac:dyDescent="0.2">
      <c r="V9108" s="5"/>
    </row>
    <row r="9109" spans="22:22" x14ac:dyDescent="0.2">
      <c r="V9109" s="5"/>
    </row>
    <row r="9110" spans="22:22" x14ac:dyDescent="0.2">
      <c r="V9110" s="5"/>
    </row>
    <row r="9111" spans="22:22" x14ac:dyDescent="0.2">
      <c r="V9111" s="5"/>
    </row>
    <row r="9112" spans="22:22" x14ac:dyDescent="0.2">
      <c r="V9112" s="5"/>
    </row>
    <row r="9113" spans="22:22" x14ac:dyDescent="0.2">
      <c r="V9113" s="5"/>
    </row>
    <row r="9114" spans="22:22" x14ac:dyDescent="0.2">
      <c r="V9114" s="5"/>
    </row>
    <row r="9115" spans="22:22" x14ac:dyDescent="0.2">
      <c r="V9115" s="5"/>
    </row>
    <row r="9116" spans="22:22" x14ac:dyDescent="0.2">
      <c r="V9116" s="5"/>
    </row>
    <row r="9117" spans="22:22" x14ac:dyDescent="0.2">
      <c r="V9117" s="5"/>
    </row>
    <row r="9118" spans="22:22" x14ac:dyDescent="0.2">
      <c r="V9118" s="5"/>
    </row>
    <row r="9119" spans="22:22" x14ac:dyDescent="0.2">
      <c r="V9119" s="5"/>
    </row>
    <row r="9120" spans="22:22" x14ac:dyDescent="0.2">
      <c r="V9120" s="5"/>
    </row>
    <row r="9121" spans="22:22" x14ac:dyDescent="0.2">
      <c r="V9121" s="5"/>
    </row>
    <row r="9122" spans="22:22" x14ac:dyDescent="0.2">
      <c r="V9122" s="5"/>
    </row>
    <row r="9123" spans="22:22" x14ac:dyDescent="0.2">
      <c r="V9123" s="5"/>
    </row>
    <row r="9124" spans="22:22" x14ac:dyDescent="0.2">
      <c r="V9124" s="5"/>
    </row>
    <row r="9125" spans="22:22" x14ac:dyDescent="0.2">
      <c r="V9125" s="5"/>
    </row>
    <row r="9126" spans="22:22" x14ac:dyDescent="0.2">
      <c r="V9126" s="5"/>
    </row>
    <row r="9127" spans="22:22" x14ac:dyDescent="0.2">
      <c r="V9127" s="5"/>
    </row>
    <row r="9128" spans="22:22" x14ac:dyDescent="0.2">
      <c r="V9128" s="5"/>
    </row>
    <row r="9129" spans="22:22" x14ac:dyDescent="0.2">
      <c r="V9129" s="5"/>
    </row>
    <row r="9130" spans="22:22" x14ac:dyDescent="0.2">
      <c r="V9130" s="5"/>
    </row>
    <row r="9131" spans="22:22" x14ac:dyDescent="0.2">
      <c r="V9131" s="5"/>
    </row>
    <row r="9132" spans="22:22" x14ac:dyDescent="0.2">
      <c r="V9132" s="5"/>
    </row>
    <row r="9133" spans="22:22" x14ac:dyDescent="0.2">
      <c r="V9133" s="5"/>
    </row>
    <row r="9134" spans="22:22" x14ac:dyDescent="0.2">
      <c r="V9134" s="5"/>
    </row>
    <row r="9135" spans="22:22" x14ac:dyDescent="0.2">
      <c r="V9135" s="5"/>
    </row>
    <row r="9136" spans="22:22" x14ac:dyDescent="0.2">
      <c r="V9136" s="5"/>
    </row>
    <row r="9137" spans="22:22" x14ac:dyDescent="0.2">
      <c r="V9137" s="5"/>
    </row>
    <row r="9138" spans="22:22" x14ac:dyDescent="0.2">
      <c r="V9138" s="5"/>
    </row>
    <row r="9139" spans="22:22" x14ac:dyDescent="0.2">
      <c r="V9139" s="5"/>
    </row>
    <row r="9140" spans="22:22" x14ac:dyDescent="0.2">
      <c r="V9140" s="5"/>
    </row>
    <row r="9141" spans="22:22" x14ac:dyDescent="0.2">
      <c r="V9141" s="5"/>
    </row>
    <row r="9142" spans="22:22" x14ac:dyDescent="0.2">
      <c r="V9142" s="5"/>
    </row>
    <row r="9143" spans="22:22" x14ac:dyDescent="0.2">
      <c r="V9143" s="5"/>
    </row>
    <row r="9144" spans="22:22" x14ac:dyDescent="0.2">
      <c r="V9144" s="5"/>
    </row>
    <row r="9145" spans="22:22" x14ac:dyDescent="0.2">
      <c r="V9145" s="5"/>
    </row>
    <row r="9146" spans="22:22" x14ac:dyDescent="0.2">
      <c r="V9146" s="5"/>
    </row>
    <row r="9147" spans="22:22" x14ac:dyDescent="0.2">
      <c r="V9147" s="5"/>
    </row>
    <row r="9148" spans="22:22" x14ac:dyDescent="0.2">
      <c r="V9148" s="5"/>
    </row>
    <row r="9149" spans="22:22" x14ac:dyDescent="0.2">
      <c r="V9149" s="5"/>
    </row>
    <row r="9150" spans="22:22" x14ac:dyDescent="0.2">
      <c r="V9150" s="5"/>
    </row>
    <row r="9151" spans="22:22" x14ac:dyDescent="0.2">
      <c r="V9151" s="5"/>
    </row>
    <row r="9152" spans="22:22" x14ac:dyDescent="0.2">
      <c r="V9152" s="5"/>
    </row>
    <row r="9153" spans="22:22" x14ac:dyDescent="0.2">
      <c r="V9153" s="5"/>
    </row>
    <row r="9154" spans="22:22" x14ac:dyDescent="0.2">
      <c r="V9154" s="5"/>
    </row>
    <row r="9155" spans="22:22" x14ac:dyDescent="0.2">
      <c r="V9155" s="5"/>
    </row>
    <row r="9156" spans="22:22" x14ac:dyDescent="0.2">
      <c r="V9156" s="5"/>
    </row>
    <row r="9157" spans="22:22" x14ac:dyDescent="0.2">
      <c r="V9157" s="5"/>
    </row>
    <row r="9158" spans="22:22" x14ac:dyDescent="0.2">
      <c r="V9158" s="5"/>
    </row>
    <row r="9159" spans="22:22" x14ac:dyDescent="0.2">
      <c r="V9159" s="5"/>
    </row>
    <row r="9160" spans="22:22" x14ac:dyDescent="0.2">
      <c r="V9160" s="5"/>
    </row>
    <row r="9161" spans="22:22" x14ac:dyDescent="0.2">
      <c r="V9161" s="5"/>
    </row>
    <row r="9162" spans="22:22" x14ac:dyDescent="0.2">
      <c r="V9162" s="5"/>
    </row>
    <row r="9163" spans="22:22" x14ac:dyDescent="0.2">
      <c r="V9163" s="5"/>
    </row>
    <row r="9164" spans="22:22" x14ac:dyDescent="0.2">
      <c r="V9164" s="5"/>
    </row>
    <row r="9165" spans="22:22" x14ac:dyDescent="0.2">
      <c r="V9165" s="5"/>
    </row>
    <row r="9166" spans="22:22" x14ac:dyDescent="0.2">
      <c r="V9166" s="5"/>
    </row>
    <row r="9167" spans="22:22" x14ac:dyDescent="0.2">
      <c r="V9167" s="5"/>
    </row>
    <row r="9168" spans="22:22" x14ac:dyDescent="0.2">
      <c r="V9168" s="5"/>
    </row>
    <row r="9169" spans="22:22" x14ac:dyDescent="0.2">
      <c r="V9169" s="5"/>
    </row>
    <row r="9170" spans="22:22" x14ac:dyDescent="0.2">
      <c r="V9170" s="5"/>
    </row>
    <row r="9171" spans="22:22" x14ac:dyDescent="0.2">
      <c r="V9171" s="5"/>
    </row>
    <row r="9172" spans="22:22" x14ac:dyDescent="0.2">
      <c r="V9172" s="5"/>
    </row>
    <row r="9173" spans="22:22" x14ac:dyDescent="0.2">
      <c r="V9173" s="5"/>
    </row>
    <row r="9174" spans="22:22" x14ac:dyDescent="0.2">
      <c r="V9174" s="5"/>
    </row>
    <row r="9175" spans="22:22" x14ac:dyDescent="0.2">
      <c r="V9175" s="5"/>
    </row>
    <row r="9176" spans="22:22" x14ac:dyDescent="0.2">
      <c r="V9176" s="5"/>
    </row>
    <row r="9177" spans="22:22" x14ac:dyDescent="0.2">
      <c r="V9177" s="5"/>
    </row>
    <row r="9178" spans="22:22" x14ac:dyDescent="0.2">
      <c r="V9178" s="5"/>
    </row>
    <row r="9179" spans="22:22" x14ac:dyDescent="0.2">
      <c r="V9179" s="5"/>
    </row>
    <row r="9180" spans="22:22" x14ac:dyDescent="0.2">
      <c r="V9180" s="5"/>
    </row>
    <row r="9181" spans="22:22" x14ac:dyDescent="0.2">
      <c r="V9181" s="5"/>
    </row>
    <row r="9182" spans="22:22" x14ac:dyDescent="0.2">
      <c r="V9182" s="5"/>
    </row>
    <row r="9183" spans="22:22" x14ac:dyDescent="0.2">
      <c r="V9183" s="5"/>
    </row>
    <row r="9184" spans="22:22" x14ac:dyDescent="0.2">
      <c r="V9184" s="5"/>
    </row>
    <row r="9185" spans="22:22" x14ac:dyDescent="0.2">
      <c r="V9185" s="5"/>
    </row>
    <row r="9186" spans="22:22" x14ac:dyDescent="0.2">
      <c r="V9186" s="5"/>
    </row>
    <row r="9187" spans="22:22" x14ac:dyDescent="0.2">
      <c r="V9187" s="5"/>
    </row>
    <row r="9188" spans="22:22" x14ac:dyDescent="0.2">
      <c r="V9188" s="5"/>
    </row>
    <row r="9189" spans="22:22" x14ac:dyDescent="0.2">
      <c r="V9189" s="5"/>
    </row>
    <row r="9190" spans="22:22" x14ac:dyDescent="0.2">
      <c r="V9190" s="5"/>
    </row>
    <row r="9191" spans="22:22" x14ac:dyDescent="0.2">
      <c r="V9191" s="5"/>
    </row>
    <row r="9192" spans="22:22" x14ac:dyDescent="0.2">
      <c r="V9192" s="5"/>
    </row>
    <row r="9193" spans="22:22" x14ac:dyDescent="0.2">
      <c r="V9193" s="5"/>
    </row>
    <row r="9194" spans="22:22" x14ac:dyDescent="0.2">
      <c r="V9194" s="5"/>
    </row>
    <row r="9195" spans="22:22" x14ac:dyDescent="0.2">
      <c r="V9195" s="5"/>
    </row>
    <row r="9196" spans="22:22" x14ac:dyDescent="0.2">
      <c r="V9196" s="5"/>
    </row>
    <row r="9197" spans="22:22" x14ac:dyDescent="0.2">
      <c r="V9197" s="5"/>
    </row>
    <row r="9198" spans="22:22" x14ac:dyDescent="0.2">
      <c r="V9198" s="5"/>
    </row>
    <row r="9199" spans="22:22" x14ac:dyDescent="0.2">
      <c r="V9199" s="5"/>
    </row>
    <row r="9200" spans="22:22" x14ac:dyDescent="0.2">
      <c r="V9200" s="5"/>
    </row>
    <row r="9201" spans="22:22" x14ac:dyDescent="0.2">
      <c r="V9201" s="5"/>
    </row>
    <row r="9202" spans="22:22" x14ac:dyDescent="0.2">
      <c r="V9202" s="5"/>
    </row>
    <row r="9203" spans="22:22" x14ac:dyDescent="0.2">
      <c r="V9203" s="5"/>
    </row>
    <row r="9204" spans="22:22" x14ac:dyDescent="0.2">
      <c r="V9204" s="5"/>
    </row>
    <row r="9205" spans="22:22" x14ac:dyDescent="0.2">
      <c r="V9205" s="5"/>
    </row>
    <row r="9206" spans="22:22" x14ac:dyDescent="0.2">
      <c r="V9206" s="5"/>
    </row>
    <row r="9207" spans="22:22" x14ac:dyDescent="0.2">
      <c r="V9207" s="5"/>
    </row>
    <row r="9208" spans="22:22" x14ac:dyDescent="0.2">
      <c r="V9208" s="5"/>
    </row>
    <row r="9209" spans="22:22" x14ac:dyDescent="0.2">
      <c r="V9209" s="5"/>
    </row>
    <row r="9210" spans="22:22" x14ac:dyDescent="0.2">
      <c r="V9210" s="5"/>
    </row>
    <row r="9211" spans="22:22" x14ac:dyDescent="0.2">
      <c r="V9211" s="5"/>
    </row>
    <row r="9212" spans="22:22" x14ac:dyDescent="0.2">
      <c r="V9212" s="5"/>
    </row>
    <row r="9213" spans="22:22" x14ac:dyDescent="0.2">
      <c r="V9213" s="5"/>
    </row>
    <row r="9214" spans="22:22" x14ac:dyDescent="0.2">
      <c r="V9214" s="5"/>
    </row>
    <row r="9215" spans="22:22" x14ac:dyDescent="0.2">
      <c r="V9215" s="5"/>
    </row>
    <row r="9216" spans="22:22" x14ac:dyDescent="0.2">
      <c r="V9216" s="5"/>
    </row>
    <row r="9217" spans="22:22" x14ac:dyDescent="0.2">
      <c r="V9217" s="5"/>
    </row>
    <row r="9218" spans="22:22" x14ac:dyDescent="0.2">
      <c r="V9218" s="5"/>
    </row>
    <row r="9219" spans="22:22" x14ac:dyDescent="0.2">
      <c r="V9219" s="5"/>
    </row>
    <row r="9220" spans="22:22" x14ac:dyDescent="0.2">
      <c r="V9220" s="5"/>
    </row>
    <row r="9221" spans="22:22" x14ac:dyDescent="0.2">
      <c r="V9221" s="5"/>
    </row>
    <row r="9222" spans="22:22" x14ac:dyDescent="0.2">
      <c r="V9222" s="5"/>
    </row>
    <row r="9223" spans="22:22" x14ac:dyDescent="0.2">
      <c r="V9223" s="5"/>
    </row>
    <row r="9224" spans="22:22" x14ac:dyDescent="0.2">
      <c r="V9224" s="5"/>
    </row>
    <row r="9225" spans="22:22" x14ac:dyDescent="0.2">
      <c r="V9225" s="5"/>
    </row>
    <row r="9226" spans="22:22" x14ac:dyDescent="0.2">
      <c r="V9226" s="5"/>
    </row>
    <row r="9227" spans="22:22" x14ac:dyDescent="0.2">
      <c r="V9227" s="5"/>
    </row>
    <row r="9228" spans="22:22" x14ac:dyDescent="0.2">
      <c r="V9228" s="5"/>
    </row>
    <row r="9229" spans="22:22" x14ac:dyDescent="0.2">
      <c r="V9229" s="5"/>
    </row>
    <row r="9230" spans="22:22" x14ac:dyDescent="0.2">
      <c r="V9230" s="5"/>
    </row>
    <row r="9231" spans="22:22" x14ac:dyDescent="0.2">
      <c r="V9231" s="5"/>
    </row>
    <row r="9232" spans="22:22" x14ac:dyDescent="0.2">
      <c r="V9232" s="5"/>
    </row>
    <row r="9233" spans="22:22" x14ac:dyDescent="0.2">
      <c r="V9233" s="5"/>
    </row>
    <row r="9234" spans="22:22" x14ac:dyDescent="0.2">
      <c r="V9234" s="5"/>
    </row>
    <row r="9235" spans="22:22" x14ac:dyDescent="0.2">
      <c r="V9235" s="5"/>
    </row>
    <row r="9236" spans="22:22" x14ac:dyDescent="0.2">
      <c r="V9236" s="5"/>
    </row>
    <row r="9237" spans="22:22" x14ac:dyDescent="0.2">
      <c r="V9237" s="5"/>
    </row>
    <row r="9238" spans="22:22" x14ac:dyDescent="0.2">
      <c r="V9238" s="5"/>
    </row>
    <row r="9239" spans="22:22" x14ac:dyDescent="0.2">
      <c r="V9239" s="5"/>
    </row>
    <row r="9240" spans="22:22" x14ac:dyDescent="0.2">
      <c r="V9240" s="5"/>
    </row>
    <row r="9241" spans="22:22" x14ac:dyDescent="0.2">
      <c r="V9241" s="5"/>
    </row>
    <row r="9242" spans="22:22" x14ac:dyDescent="0.2">
      <c r="V9242" s="5"/>
    </row>
    <row r="9243" spans="22:22" x14ac:dyDescent="0.2">
      <c r="V9243" s="5"/>
    </row>
    <row r="9244" spans="22:22" x14ac:dyDescent="0.2">
      <c r="V9244" s="5"/>
    </row>
    <row r="9245" spans="22:22" x14ac:dyDescent="0.2">
      <c r="V9245" s="5"/>
    </row>
    <row r="9246" spans="22:22" x14ac:dyDescent="0.2">
      <c r="V9246" s="5"/>
    </row>
    <row r="9247" spans="22:22" x14ac:dyDescent="0.2">
      <c r="V9247" s="5"/>
    </row>
    <row r="9248" spans="22:22" x14ac:dyDescent="0.2">
      <c r="V9248" s="5"/>
    </row>
    <row r="9249" spans="22:22" x14ac:dyDescent="0.2">
      <c r="V9249" s="5"/>
    </row>
    <row r="9250" spans="22:22" x14ac:dyDescent="0.2">
      <c r="V9250" s="5"/>
    </row>
    <row r="9251" spans="22:22" x14ac:dyDescent="0.2">
      <c r="V9251" s="5"/>
    </row>
    <row r="9252" spans="22:22" x14ac:dyDescent="0.2">
      <c r="V9252" s="5"/>
    </row>
    <row r="9253" spans="22:22" x14ac:dyDescent="0.2">
      <c r="V9253" s="5"/>
    </row>
    <row r="9254" spans="22:22" x14ac:dyDescent="0.2">
      <c r="V9254" s="5"/>
    </row>
    <row r="9255" spans="22:22" x14ac:dyDescent="0.2">
      <c r="V9255" s="5"/>
    </row>
    <row r="9256" spans="22:22" x14ac:dyDescent="0.2">
      <c r="V9256" s="5"/>
    </row>
    <row r="9257" spans="22:22" x14ac:dyDescent="0.2">
      <c r="V9257" s="5"/>
    </row>
    <row r="9258" spans="22:22" x14ac:dyDescent="0.2">
      <c r="V9258" s="5"/>
    </row>
    <row r="9259" spans="22:22" x14ac:dyDescent="0.2">
      <c r="V9259" s="5"/>
    </row>
    <row r="9260" spans="22:22" x14ac:dyDescent="0.2">
      <c r="V9260" s="5"/>
    </row>
    <row r="9261" spans="22:22" x14ac:dyDescent="0.2">
      <c r="V9261" s="5"/>
    </row>
    <row r="9262" spans="22:22" x14ac:dyDescent="0.2">
      <c r="V9262" s="5"/>
    </row>
    <row r="9263" spans="22:22" x14ac:dyDescent="0.2">
      <c r="V9263" s="5"/>
    </row>
    <row r="9264" spans="22:22" x14ac:dyDescent="0.2">
      <c r="V9264" s="5"/>
    </row>
    <row r="9265" spans="22:22" x14ac:dyDescent="0.2">
      <c r="V9265" s="5"/>
    </row>
    <row r="9266" spans="22:22" x14ac:dyDescent="0.2">
      <c r="V9266" s="5"/>
    </row>
    <row r="9267" spans="22:22" x14ac:dyDescent="0.2">
      <c r="V9267" s="5"/>
    </row>
    <row r="9268" spans="22:22" x14ac:dyDescent="0.2">
      <c r="V9268" s="5"/>
    </row>
    <row r="9269" spans="22:22" x14ac:dyDescent="0.2">
      <c r="V9269" s="5"/>
    </row>
    <row r="9270" spans="22:22" x14ac:dyDescent="0.2">
      <c r="V9270" s="5"/>
    </row>
    <row r="9271" spans="22:22" x14ac:dyDescent="0.2">
      <c r="V9271" s="5"/>
    </row>
    <row r="9272" spans="22:22" x14ac:dyDescent="0.2">
      <c r="V9272" s="5"/>
    </row>
    <row r="9273" spans="22:22" x14ac:dyDescent="0.2">
      <c r="V9273" s="5"/>
    </row>
    <row r="9274" spans="22:22" x14ac:dyDescent="0.2">
      <c r="V9274" s="5"/>
    </row>
    <row r="9275" spans="22:22" x14ac:dyDescent="0.2">
      <c r="V9275" s="5"/>
    </row>
    <row r="9276" spans="22:22" x14ac:dyDescent="0.2">
      <c r="V9276" s="5"/>
    </row>
    <row r="9277" spans="22:22" x14ac:dyDescent="0.2">
      <c r="V9277" s="5"/>
    </row>
    <row r="9278" spans="22:22" x14ac:dyDescent="0.2">
      <c r="V9278" s="5"/>
    </row>
    <row r="9279" spans="22:22" x14ac:dyDescent="0.2">
      <c r="V9279" s="5"/>
    </row>
    <row r="9280" spans="22:22" x14ac:dyDescent="0.2">
      <c r="V9280" s="5"/>
    </row>
    <row r="9281" spans="22:22" x14ac:dyDescent="0.2">
      <c r="V9281" s="5"/>
    </row>
    <row r="9282" spans="22:22" x14ac:dyDescent="0.2">
      <c r="V9282" s="5"/>
    </row>
    <row r="9283" spans="22:22" x14ac:dyDescent="0.2">
      <c r="V9283" s="5"/>
    </row>
    <row r="9284" spans="22:22" x14ac:dyDescent="0.2">
      <c r="V9284" s="5"/>
    </row>
    <row r="9285" spans="22:22" x14ac:dyDescent="0.2">
      <c r="V9285" s="5"/>
    </row>
    <row r="9286" spans="22:22" x14ac:dyDescent="0.2">
      <c r="V9286" s="5"/>
    </row>
    <row r="9287" spans="22:22" x14ac:dyDescent="0.2">
      <c r="V9287" s="5"/>
    </row>
    <row r="9288" spans="22:22" x14ac:dyDescent="0.2">
      <c r="V9288" s="5"/>
    </row>
    <row r="9289" spans="22:22" x14ac:dyDescent="0.2">
      <c r="V9289" s="5"/>
    </row>
    <row r="9290" spans="22:22" x14ac:dyDescent="0.2">
      <c r="V9290" s="5"/>
    </row>
    <row r="9291" spans="22:22" x14ac:dyDescent="0.2">
      <c r="V9291" s="5"/>
    </row>
    <row r="9292" spans="22:22" x14ac:dyDescent="0.2">
      <c r="V9292" s="5"/>
    </row>
    <row r="9293" spans="22:22" x14ac:dyDescent="0.2">
      <c r="V9293" s="5"/>
    </row>
    <row r="9294" spans="22:22" x14ac:dyDescent="0.2">
      <c r="V9294" s="5"/>
    </row>
    <row r="9295" spans="22:22" x14ac:dyDescent="0.2">
      <c r="V9295" s="5"/>
    </row>
    <row r="9296" spans="22:22" x14ac:dyDescent="0.2">
      <c r="V9296" s="5"/>
    </row>
    <row r="9297" spans="22:22" x14ac:dyDescent="0.2">
      <c r="V9297" s="5"/>
    </row>
    <row r="9298" spans="22:22" x14ac:dyDescent="0.2">
      <c r="V9298" s="5"/>
    </row>
    <row r="9299" spans="22:22" x14ac:dyDescent="0.2">
      <c r="V9299" s="5"/>
    </row>
    <row r="9300" spans="22:22" x14ac:dyDescent="0.2">
      <c r="V9300" s="5"/>
    </row>
    <row r="9301" spans="22:22" x14ac:dyDescent="0.2">
      <c r="V9301" s="5"/>
    </row>
    <row r="9302" spans="22:22" x14ac:dyDescent="0.2">
      <c r="V9302" s="5"/>
    </row>
    <row r="9303" spans="22:22" x14ac:dyDescent="0.2">
      <c r="V9303" s="5"/>
    </row>
    <row r="9304" spans="22:22" x14ac:dyDescent="0.2">
      <c r="V9304" s="5"/>
    </row>
    <row r="9305" spans="22:22" x14ac:dyDescent="0.2">
      <c r="V9305" s="5"/>
    </row>
    <row r="9306" spans="22:22" x14ac:dyDescent="0.2">
      <c r="V9306" s="5"/>
    </row>
    <row r="9307" spans="22:22" x14ac:dyDescent="0.2">
      <c r="V9307" s="5"/>
    </row>
    <row r="9308" spans="22:22" x14ac:dyDescent="0.2">
      <c r="V9308" s="5"/>
    </row>
    <row r="9309" spans="22:22" x14ac:dyDescent="0.2">
      <c r="V9309" s="5"/>
    </row>
    <row r="9310" spans="22:22" x14ac:dyDescent="0.2">
      <c r="V9310" s="5"/>
    </row>
    <row r="9311" spans="22:22" x14ac:dyDescent="0.2">
      <c r="V9311" s="5"/>
    </row>
    <row r="9312" spans="22:22" x14ac:dyDescent="0.2">
      <c r="V9312" s="5"/>
    </row>
    <row r="9313" spans="22:22" x14ac:dyDescent="0.2">
      <c r="V9313" s="5"/>
    </row>
    <row r="9314" spans="22:22" x14ac:dyDescent="0.2">
      <c r="V9314" s="5"/>
    </row>
    <row r="9315" spans="22:22" x14ac:dyDescent="0.2">
      <c r="V9315" s="5"/>
    </row>
    <row r="9316" spans="22:22" x14ac:dyDescent="0.2">
      <c r="V9316" s="5"/>
    </row>
    <row r="9317" spans="22:22" x14ac:dyDescent="0.2">
      <c r="V9317" s="5"/>
    </row>
    <row r="9318" spans="22:22" x14ac:dyDescent="0.2">
      <c r="V9318" s="5"/>
    </row>
    <row r="9319" spans="22:22" x14ac:dyDescent="0.2">
      <c r="V9319" s="5"/>
    </row>
    <row r="9320" spans="22:22" x14ac:dyDescent="0.2">
      <c r="V9320" s="5"/>
    </row>
    <row r="9321" spans="22:22" x14ac:dyDescent="0.2">
      <c r="V9321" s="5"/>
    </row>
    <row r="9322" spans="22:22" x14ac:dyDescent="0.2">
      <c r="V9322" s="5"/>
    </row>
    <row r="9323" spans="22:22" x14ac:dyDescent="0.2">
      <c r="V9323" s="5"/>
    </row>
    <row r="9324" spans="22:22" x14ac:dyDescent="0.2">
      <c r="V9324" s="5"/>
    </row>
    <row r="9325" spans="22:22" x14ac:dyDescent="0.2">
      <c r="V9325" s="5"/>
    </row>
    <row r="9326" spans="22:22" x14ac:dyDescent="0.2">
      <c r="V9326" s="5"/>
    </row>
    <row r="9327" spans="22:22" x14ac:dyDescent="0.2">
      <c r="V9327" s="5"/>
    </row>
    <row r="9328" spans="22:22" x14ac:dyDescent="0.2">
      <c r="V9328" s="5"/>
    </row>
    <row r="9329" spans="22:22" x14ac:dyDescent="0.2">
      <c r="V9329" s="5"/>
    </row>
    <row r="9330" spans="22:22" x14ac:dyDescent="0.2">
      <c r="V9330" s="5"/>
    </row>
    <row r="9331" spans="22:22" x14ac:dyDescent="0.2">
      <c r="V9331" s="5"/>
    </row>
    <row r="9332" spans="22:22" x14ac:dyDescent="0.2">
      <c r="V9332" s="5"/>
    </row>
    <row r="9333" spans="22:22" x14ac:dyDescent="0.2">
      <c r="V9333" s="5"/>
    </row>
    <row r="9334" spans="22:22" x14ac:dyDescent="0.2">
      <c r="V9334" s="5"/>
    </row>
    <row r="9335" spans="22:22" x14ac:dyDescent="0.2">
      <c r="V9335" s="5"/>
    </row>
    <row r="9336" spans="22:22" x14ac:dyDescent="0.2">
      <c r="V9336" s="5"/>
    </row>
    <row r="9337" spans="22:22" x14ac:dyDescent="0.2">
      <c r="V9337" s="5"/>
    </row>
    <row r="9338" spans="22:22" x14ac:dyDescent="0.2">
      <c r="V9338" s="5"/>
    </row>
    <row r="9339" spans="22:22" x14ac:dyDescent="0.2">
      <c r="V9339" s="5"/>
    </row>
    <row r="9340" spans="22:22" x14ac:dyDescent="0.2">
      <c r="V9340" s="5"/>
    </row>
    <row r="9341" spans="22:22" x14ac:dyDescent="0.2">
      <c r="V9341" s="5"/>
    </row>
    <row r="9342" spans="22:22" x14ac:dyDescent="0.2">
      <c r="V9342" s="5"/>
    </row>
    <row r="9343" spans="22:22" x14ac:dyDescent="0.2">
      <c r="V9343" s="5"/>
    </row>
    <row r="9344" spans="22:22" x14ac:dyDescent="0.2">
      <c r="V9344" s="5"/>
    </row>
    <row r="9345" spans="22:22" x14ac:dyDescent="0.2">
      <c r="V9345" s="5"/>
    </row>
    <row r="9346" spans="22:22" x14ac:dyDescent="0.2">
      <c r="V9346" s="5"/>
    </row>
    <row r="9347" spans="22:22" x14ac:dyDescent="0.2">
      <c r="V9347" s="5"/>
    </row>
    <row r="9348" spans="22:22" x14ac:dyDescent="0.2">
      <c r="V9348" s="5"/>
    </row>
    <row r="9349" spans="22:22" x14ac:dyDescent="0.2">
      <c r="V9349" s="5"/>
    </row>
    <row r="9350" spans="22:22" x14ac:dyDescent="0.2">
      <c r="V9350" s="5"/>
    </row>
    <row r="9351" spans="22:22" x14ac:dyDescent="0.2">
      <c r="V9351" s="5"/>
    </row>
    <row r="9352" spans="22:22" x14ac:dyDescent="0.2">
      <c r="V9352" s="5"/>
    </row>
    <row r="9353" spans="22:22" x14ac:dyDescent="0.2">
      <c r="V9353" s="5"/>
    </row>
    <row r="9354" spans="22:22" x14ac:dyDescent="0.2">
      <c r="V9354" s="5"/>
    </row>
    <row r="9355" spans="22:22" x14ac:dyDescent="0.2">
      <c r="V9355" s="5"/>
    </row>
    <row r="9356" spans="22:22" x14ac:dyDescent="0.2">
      <c r="V9356" s="5"/>
    </row>
    <row r="9357" spans="22:22" x14ac:dyDescent="0.2">
      <c r="V9357" s="5"/>
    </row>
    <row r="9358" spans="22:22" x14ac:dyDescent="0.2">
      <c r="V9358" s="5"/>
    </row>
    <row r="9359" spans="22:22" x14ac:dyDescent="0.2">
      <c r="V9359" s="5"/>
    </row>
    <row r="9360" spans="22:22" x14ac:dyDescent="0.2">
      <c r="V9360" s="5"/>
    </row>
    <row r="9361" spans="22:22" x14ac:dyDescent="0.2">
      <c r="V9361" s="5"/>
    </row>
    <row r="9362" spans="22:22" x14ac:dyDescent="0.2">
      <c r="V9362" s="5"/>
    </row>
    <row r="9363" spans="22:22" x14ac:dyDescent="0.2">
      <c r="V9363" s="5"/>
    </row>
    <row r="9364" spans="22:22" x14ac:dyDescent="0.2">
      <c r="V9364" s="5"/>
    </row>
    <row r="9365" spans="22:22" x14ac:dyDescent="0.2">
      <c r="V9365" s="5"/>
    </row>
    <row r="9366" spans="22:22" x14ac:dyDescent="0.2">
      <c r="V9366" s="5"/>
    </row>
    <row r="9367" spans="22:22" x14ac:dyDescent="0.2">
      <c r="V9367" s="5"/>
    </row>
    <row r="9368" spans="22:22" x14ac:dyDescent="0.2">
      <c r="V9368" s="5"/>
    </row>
    <row r="9369" spans="22:22" x14ac:dyDescent="0.2">
      <c r="V9369" s="5"/>
    </row>
    <row r="9370" spans="22:22" x14ac:dyDescent="0.2">
      <c r="V9370" s="5"/>
    </row>
    <row r="9371" spans="22:22" x14ac:dyDescent="0.2">
      <c r="V9371" s="5"/>
    </row>
    <row r="9372" spans="22:22" x14ac:dyDescent="0.2">
      <c r="V9372" s="5"/>
    </row>
    <row r="9373" spans="22:22" x14ac:dyDescent="0.2">
      <c r="V9373" s="5"/>
    </row>
    <row r="9374" spans="22:22" x14ac:dyDescent="0.2">
      <c r="V9374" s="5"/>
    </row>
    <row r="9375" spans="22:22" x14ac:dyDescent="0.2">
      <c r="V9375" s="5"/>
    </row>
    <row r="9376" spans="22:22" x14ac:dyDescent="0.2">
      <c r="V9376" s="5"/>
    </row>
    <row r="9377" spans="22:22" x14ac:dyDescent="0.2">
      <c r="V9377" s="5"/>
    </row>
    <row r="9378" spans="22:22" x14ac:dyDescent="0.2">
      <c r="V9378" s="5"/>
    </row>
    <row r="9379" spans="22:22" x14ac:dyDescent="0.2">
      <c r="V9379" s="5"/>
    </row>
    <row r="9380" spans="22:22" x14ac:dyDescent="0.2">
      <c r="V9380" s="5"/>
    </row>
    <row r="9381" spans="22:22" x14ac:dyDescent="0.2">
      <c r="V9381" s="5"/>
    </row>
    <row r="9382" spans="22:22" x14ac:dyDescent="0.2">
      <c r="V9382" s="5"/>
    </row>
    <row r="9383" spans="22:22" x14ac:dyDescent="0.2">
      <c r="V9383" s="5"/>
    </row>
    <row r="9384" spans="22:22" x14ac:dyDescent="0.2">
      <c r="V9384" s="5"/>
    </row>
    <row r="9385" spans="22:22" x14ac:dyDescent="0.2">
      <c r="V9385" s="5"/>
    </row>
    <row r="9386" spans="22:22" x14ac:dyDescent="0.2">
      <c r="V9386" s="5"/>
    </row>
    <row r="9387" spans="22:22" x14ac:dyDescent="0.2">
      <c r="V9387" s="5"/>
    </row>
    <row r="9388" spans="22:22" x14ac:dyDescent="0.2">
      <c r="V9388" s="5"/>
    </row>
    <row r="9389" spans="22:22" x14ac:dyDescent="0.2">
      <c r="V9389" s="5"/>
    </row>
    <row r="9390" spans="22:22" x14ac:dyDescent="0.2">
      <c r="V9390" s="5"/>
    </row>
    <row r="9391" spans="22:22" x14ac:dyDescent="0.2">
      <c r="V9391" s="5"/>
    </row>
    <row r="9392" spans="22:22" x14ac:dyDescent="0.2">
      <c r="V9392" s="5"/>
    </row>
    <row r="9393" spans="22:22" x14ac:dyDescent="0.2">
      <c r="V9393" s="5"/>
    </row>
    <row r="9394" spans="22:22" x14ac:dyDescent="0.2">
      <c r="V9394" s="5"/>
    </row>
    <row r="9395" spans="22:22" x14ac:dyDescent="0.2">
      <c r="V9395" s="5"/>
    </row>
    <row r="9396" spans="22:22" x14ac:dyDescent="0.2">
      <c r="V9396" s="5"/>
    </row>
    <row r="9397" spans="22:22" x14ac:dyDescent="0.2">
      <c r="V9397" s="5"/>
    </row>
    <row r="9398" spans="22:22" x14ac:dyDescent="0.2">
      <c r="V9398" s="5"/>
    </row>
    <row r="9399" spans="22:22" x14ac:dyDescent="0.2">
      <c r="V9399" s="5"/>
    </row>
    <row r="9400" spans="22:22" x14ac:dyDescent="0.2">
      <c r="V9400" s="5"/>
    </row>
    <row r="9401" spans="22:22" x14ac:dyDescent="0.2">
      <c r="V9401" s="5"/>
    </row>
    <row r="9402" spans="22:22" x14ac:dyDescent="0.2">
      <c r="V9402" s="5"/>
    </row>
    <row r="9403" spans="22:22" x14ac:dyDescent="0.2">
      <c r="V9403" s="5"/>
    </row>
    <row r="9404" spans="22:22" x14ac:dyDescent="0.2">
      <c r="V9404" s="5"/>
    </row>
    <row r="9405" spans="22:22" x14ac:dyDescent="0.2">
      <c r="V9405" s="5"/>
    </row>
    <row r="9406" spans="22:22" x14ac:dyDescent="0.2">
      <c r="V9406" s="5"/>
    </row>
    <row r="9407" spans="22:22" x14ac:dyDescent="0.2">
      <c r="V9407" s="5"/>
    </row>
    <row r="9408" spans="22:22" x14ac:dyDescent="0.2">
      <c r="V9408" s="5"/>
    </row>
    <row r="9409" spans="22:22" x14ac:dyDescent="0.2">
      <c r="V9409" s="5"/>
    </row>
    <row r="9410" spans="22:22" x14ac:dyDescent="0.2">
      <c r="V9410" s="5"/>
    </row>
    <row r="9411" spans="22:22" x14ac:dyDescent="0.2">
      <c r="V9411" s="5"/>
    </row>
    <row r="9412" spans="22:22" x14ac:dyDescent="0.2">
      <c r="V9412" s="5"/>
    </row>
    <row r="9413" spans="22:22" x14ac:dyDescent="0.2">
      <c r="V9413" s="5"/>
    </row>
    <row r="9414" spans="22:22" x14ac:dyDescent="0.2">
      <c r="V9414" s="5"/>
    </row>
    <row r="9415" spans="22:22" x14ac:dyDescent="0.2">
      <c r="V9415" s="5"/>
    </row>
    <row r="9416" spans="22:22" x14ac:dyDescent="0.2">
      <c r="V9416" s="5"/>
    </row>
    <row r="9417" spans="22:22" x14ac:dyDescent="0.2">
      <c r="V9417" s="5"/>
    </row>
    <row r="9418" spans="22:22" x14ac:dyDescent="0.2">
      <c r="V9418" s="5"/>
    </row>
    <row r="9419" spans="22:22" x14ac:dyDescent="0.2">
      <c r="V9419" s="5"/>
    </row>
    <row r="9420" spans="22:22" x14ac:dyDescent="0.2">
      <c r="V9420" s="5"/>
    </row>
    <row r="9421" spans="22:22" x14ac:dyDescent="0.2">
      <c r="V9421" s="5"/>
    </row>
    <row r="9422" spans="22:22" x14ac:dyDescent="0.2">
      <c r="V9422" s="5"/>
    </row>
    <row r="9423" spans="22:22" x14ac:dyDescent="0.2">
      <c r="V9423" s="5"/>
    </row>
    <row r="9424" spans="22:22" x14ac:dyDescent="0.2">
      <c r="V9424" s="5"/>
    </row>
    <row r="9425" spans="22:22" x14ac:dyDescent="0.2">
      <c r="V9425" s="5"/>
    </row>
    <row r="9426" spans="22:22" x14ac:dyDescent="0.2">
      <c r="V9426" s="5"/>
    </row>
    <row r="9427" spans="22:22" x14ac:dyDescent="0.2">
      <c r="V9427" s="5"/>
    </row>
    <row r="9428" spans="22:22" x14ac:dyDescent="0.2">
      <c r="V9428" s="5"/>
    </row>
    <row r="9429" spans="22:22" x14ac:dyDescent="0.2">
      <c r="V9429" s="5"/>
    </row>
    <row r="9430" spans="22:22" x14ac:dyDescent="0.2">
      <c r="V9430" s="5"/>
    </row>
    <row r="9431" spans="22:22" x14ac:dyDescent="0.2">
      <c r="V9431" s="5"/>
    </row>
    <row r="9432" spans="22:22" x14ac:dyDescent="0.2">
      <c r="V9432" s="5"/>
    </row>
    <row r="9433" spans="22:22" x14ac:dyDescent="0.2">
      <c r="V9433" s="5"/>
    </row>
    <row r="9434" spans="22:22" x14ac:dyDescent="0.2">
      <c r="V9434" s="5"/>
    </row>
    <row r="9435" spans="22:22" x14ac:dyDescent="0.2">
      <c r="V9435" s="5"/>
    </row>
    <row r="9436" spans="22:22" x14ac:dyDescent="0.2">
      <c r="V9436" s="5"/>
    </row>
    <row r="9437" spans="22:22" x14ac:dyDescent="0.2">
      <c r="V9437" s="5"/>
    </row>
    <row r="9438" spans="22:22" x14ac:dyDescent="0.2">
      <c r="V9438" s="5"/>
    </row>
    <row r="9439" spans="22:22" x14ac:dyDescent="0.2">
      <c r="V9439" s="5"/>
    </row>
    <row r="9440" spans="22:22" x14ac:dyDescent="0.2">
      <c r="V9440" s="5"/>
    </row>
    <row r="9441" spans="22:22" x14ac:dyDescent="0.2">
      <c r="V9441" s="5"/>
    </row>
    <row r="9442" spans="22:22" x14ac:dyDescent="0.2">
      <c r="V9442" s="5"/>
    </row>
    <row r="9443" spans="22:22" x14ac:dyDescent="0.2">
      <c r="V9443" s="5"/>
    </row>
    <row r="9444" spans="22:22" x14ac:dyDescent="0.2">
      <c r="V9444" s="5"/>
    </row>
    <row r="9445" spans="22:22" x14ac:dyDescent="0.2">
      <c r="V9445" s="5"/>
    </row>
    <row r="9446" spans="22:22" x14ac:dyDescent="0.2">
      <c r="V9446" s="5"/>
    </row>
    <row r="9447" spans="22:22" x14ac:dyDescent="0.2">
      <c r="V9447" s="5"/>
    </row>
    <row r="9448" spans="22:22" x14ac:dyDescent="0.2">
      <c r="V9448" s="5"/>
    </row>
    <row r="9449" spans="22:22" x14ac:dyDescent="0.2">
      <c r="V9449" s="5"/>
    </row>
    <row r="9450" spans="22:22" x14ac:dyDescent="0.2">
      <c r="V9450" s="5"/>
    </row>
    <row r="9451" spans="22:22" x14ac:dyDescent="0.2">
      <c r="V9451" s="5"/>
    </row>
    <row r="9452" spans="22:22" x14ac:dyDescent="0.2">
      <c r="V9452" s="5"/>
    </row>
    <row r="9453" spans="22:22" x14ac:dyDescent="0.2">
      <c r="V9453" s="5"/>
    </row>
    <row r="9454" spans="22:22" x14ac:dyDescent="0.2">
      <c r="V9454" s="5"/>
    </row>
    <row r="9455" spans="22:22" x14ac:dyDescent="0.2">
      <c r="V9455" s="5"/>
    </row>
    <row r="9456" spans="22:22" x14ac:dyDescent="0.2">
      <c r="V9456" s="5"/>
    </row>
    <row r="9457" spans="22:22" x14ac:dyDescent="0.2">
      <c r="V9457" s="5"/>
    </row>
    <row r="9458" spans="22:22" x14ac:dyDescent="0.2">
      <c r="V9458" s="5"/>
    </row>
    <row r="9459" spans="22:22" x14ac:dyDescent="0.2">
      <c r="V9459" s="5"/>
    </row>
    <row r="9460" spans="22:22" x14ac:dyDescent="0.2">
      <c r="V9460" s="5"/>
    </row>
    <row r="9461" spans="22:22" x14ac:dyDescent="0.2">
      <c r="V9461" s="5"/>
    </row>
    <row r="9462" spans="22:22" x14ac:dyDescent="0.2">
      <c r="V9462" s="5"/>
    </row>
    <row r="9463" spans="22:22" x14ac:dyDescent="0.2">
      <c r="V9463" s="5"/>
    </row>
    <row r="9464" spans="22:22" x14ac:dyDescent="0.2">
      <c r="V9464" s="5"/>
    </row>
    <row r="9465" spans="22:22" x14ac:dyDescent="0.2">
      <c r="V9465" s="5"/>
    </row>
    <row r="9466" spans="22:22" x14ac:dyDescent="0.2">
      <c r="V9466" s="5"/>
    </row>
    <row r="9467" spans="22:22" x14ac:dyDescent="0.2">
      <c r="V9467" s="5"/>
    </row>
    <row r="9468" spans="22:22" x14ac:dyDescent="0.2">
      <c r="V9468" s="5"/>
    </row>
    <row r="9469" spans="22:22" x14ac:dyDescent="0.2">
      <c r="V9469" s="5"/>
    </row>
    <row r="9470" spans="22:22" x14ac:dyDescent="0.2">
      <c r="V9470" s="5"/>
    </row>
    <row r="9471" spans="22:22" x14ac:dyDescent="0.2">
      <c r="V9471" s="5"/>
    </row>
    <row r="9472" spans="22:22" x14ac:dyDescent="0.2">
      <c r="V9472" s="5"/>
    </row>
    <row r="9473" spans="22:22" x14ac:dyDescent="0.2">
      <c r="V9473" s="5"/>
    </row>
    <row r="9474" spans="22:22" x14ac:dyDescent="0.2">
      <c r="V9474" s="5"/>
    </row>
    <row r="9475" spans="22:22" x14ac:dyDescent="0.2">
      <c r="V9475" s="5"/>
    </row>
    <row r="9476" spans="22:22" x14ac:dyDescent="0.2">
      <c r="V9476" s="5"/>
    </row>
    <row r="9477" spans="22:22" x14ac:dyDescent="0.2">
      <c r="V9477" s="5"/>
    </row>
    <row r="9478" spans="22:22" x14ac:dyDescent="0.2">
      <c r="V9478" s="5"/>
    </row>
    <row r="9479" spans="22:22" x14ac:dyDescent="0.2">
      <c r="V9479" s="5"/>
    </row>
    <row r="9480" spans="22:22" x14ac:dyDescent="0.2">
      <c r="V9480" s="5"/>
    </row>
    <row r="9481" spans="22:22" x14ac:dyDescent="0.2">
      <c r="V9481" s="5"/>
    </row>
    <row r="9482" spans="22:22" x14ac:dyDescent="0.2">
      <c r="V9482" s="5"/>
    </row>
    <row r="9483" spans="22:22" x14ac:dyDescent="0.2">
      <c r="V9483" s="5"/>
    </row>
    <row r="9484" spans="22:22" x14ac:dyDescent="0.2">
      <c r="V9484" s="5"/>
    </row>
    <row r="9485" spans="22:22" x14ac:dyDescent="0.2">
      <c r="V9485" s="5"/>
    </row>
    <row r="9486" spans="22:22" x14ac:dyDescent="0.2">
      <c r="V9486" s="5"/>
    </row>
    <row r="9487" spans="22:22" x14ac:dyDescent="0.2">
      <c r="V9487" s="5"/>
    </row>
    <row r="9488" spans="22:22" x14ac:dyDescent="0.2">
      <c r="V9488" s="5"/>
    </row>
    <row r="9489" spans="22:22" x14ac:dyDescent="0.2">
      <c r="V9489" s="5"/>
    </row>
    <row r="9490" spans="22:22" x14ac:dyDescent="0.2">
      <c r="V9490" s="5"/>
    </row>
    <row r="9491" spans="22:22" x14ac:dyDescent="0.2">
      <c r="V9491" s="5"/>
    </row>
    <row r="9492" spans="22:22" x14ac:dyDescent="0.2">
      <c r="V9492" s="5"/>
    </row>
    <row r="9493" spans="22:22" x14ac:dyDescent="0.2">
      <c r="V9493" s="5"/>
    </row>
    <row r="9494" spans="22:22" x14ac:dyDescent="0.2">
      <c r="V9494" s="5"/>
    </row>
    <row r="9495" spans="22:22" x14ac:dyDescent="0.2">
      <c r="V9495" s="5"/>
    </row>
    <row r="9496" spans="22:22" x14ac:dyDescent="0.2">
      <c r="V9496" s="5"/>
    </row>
    <row r="9497" spans="22:22" x14ac:dyDescent="0.2">
      <c r="V9497" s="5"/>
    </row>
    <row r="9498" spans="22:22" x14ac:dyDescent="0.2">
      <c r="V9498" s="5"/>
    </row>
    <row r="9499" spans="22:22" x14ac:dyDescent="0.2">
      <c r="V9499" s="5"/>
    </row>
    <row r="9500" spans="22:22" x14ac:dyDescent="0.2">
      <c r="V9500" s="5"/>
    </row>
    <row r="9501" spans="22:22" x14ac:dyDescent="0.2">
      <c r="V9501" s="5"/>
    </row>
    <row r="9502" spans="22:22" x14ac:dyDescent="0.2">
      <c r="V9502" s="5"/>
    </row>
    <row r="9503" spans="22:22" x14ac:dyDescent="0.2">
      <c r="V9503" s="5"/>
    </row>
    <row r="9504" spans="22:22" x14ac:dyDescent="0.2">
      <c r="V9504" s="5"/>
    </row>
    <row r="9505" spans="22:22" x14ac:dyDescent="0.2">
      <c r="V9505" s="5"/>
    </row>
    <row r="9506" spans="22:22" x14ac:dyDescent="0.2">
      <c r="V9506" s="5"/>
    </row>
    <row r="9507" spans="22:22" x14ac:dyDescent="0.2">
      <c r="V9507" s="5"/>
    </row>
    <row r="9508" spans="22:22" x14ac:dyDescent="0.2">
      <c r="V9508" s="5"/>
    </row>
    <row r="9509" spans="22:22" x14ac:dyDescent="0.2">
      <c r="V9509" s="5"/>
    </row>
    <row r="9510" spans="22:22" x14ac:dyDescent="0.2">
      <c r="V9510" s="5"/>
    </row>
    <row r="9511" spans="22:22" x14ac:dyDescent="0.2">
      <c r="V9511" s="5"/>
    </row>
    <row r="9512" spans="22:22" x14ac:dyDescent="0.2">
      <c r="V9512" s="5"/>
    </row>
    <row r="9513" spans="22:22" x14ac:dyDescent="0.2">
      <c r="V9513" s="5"/>
    </row>
    <row r="9514" spans="22:22" x14ac:dyDescent="0.2">
      <c r="V9514" s="5"/>
    </row>
    <row r="9515" spans="22:22" x14ac:dyDescent="0.2">
      <c r="V9515" s="5"/>
    </row>
    <row r="9516" spans="22:22" x14ac:dyDescent="0.2">
      <c r="V9516" s="5"/>
    </row>
    <row r="9517" spans="22:22" x14ac:dyDescent="0.2">
      <c r="V9517" s="5"/>
    </row>
    <row r="9518" spans="22:22" x14ac:dyDescent="0.2">
      <c r="V9518" s="5"/>
    </row>
    <row r="9519" spans="22:22" x14ac:dyDescent="0.2">
      <c r="V9519" s="5"/>
    </row>
    <row r="9520" spans="22:22" x14ac:dyDescent="0.2">
      <c r="V9520" s="5"/>
    </row>
    <row r="9521" spans="22:22" x14ac:dyDescent="0.2">
      <c r="V9521" s="5"/>
    </row>
    <row r="9522" spans="22:22" x14ac:dyDescent="0.2">
      <c r="V9522" s="5"/>
    </row>
    <row r="9523" spans="22:22" x14ac:dyDescent="0.2">
      <c r="V9523" s="5"/>
    </row>
    <row r="9524" spans="22:22" x14ac:dyDescent="0.2">
      <c r="V9524" s="5"/>
    </row>
    <row r="9525" spans="22:22" x14ac:dyDescent="0.2">
      <c r="V9525" s="5"/>
    </row>
    <row r="9526" spans="22:22" x14ac:dyDescent="0.2">
      <c r="V9526" s="5"/>
    </row>
    <row r="9527" spans="22:22" x14ac:dyDescent="0.2">
      <c r="V9527" s="5"/>
    </row>
    <row r="9528" spans="22:22" x14ac:dyDescent="0.2">
      <c r="V9528" s="5"/>
    </row>
    <row r="9529" spans="22:22" x14ac:dyDescent="0.2">
      <c r="V9529" s="5"/>
    </row>
    <row r="9530" spans="22:22" x14ac:dyDescent="0.2">
      <c r="V9530" s="5"/>
    </row>
    <row r="9531" spans="22:22" x14ac:dyDescent="0.2">
      <c r="V9531" s="5"/>
    </row>
    <row r="9532" spans="22:22" x14ac:dyDescent="0.2">
      <c r="V9532" s="5"/>
    </row>
    <row r="9533" spans="22:22" x14ac:dyDescent="0.2">
      <c r="V9533" s="5"/>
    </row>
    <row r="9534" spans="22:22" x14ac:dyDescent="0.2">
      <c r="V9534" s="5"/>
    </row>
    <row r="9535" spans="22:22" x14ac:dyDescent="0.2">
      <c r="V9535" s="5"/>
    </row>
    <row r="9536" spans="22:22" x14ac:dyDescent="0.2">
      <c r="V9536" s="5"/>
    </row>
    <row r="9537" spans="22:22" x14ac:dyDescent="0.2">
      <c r="V9537" s="5"/>
    </row>
    <row r="9538" spans="22:22" x14ac:dyDescent="0.2">
      <c r="V9538" s="5"/>
    </row>
    <row r="9539" spans="22:22" x14ac:dyDescent="0.2">
      <c r="V9539" s="5"/>
    </row>
    <row r="9540" spans="22:22" x14ac:dyDescent="0.2">
      <c r="V9540" s="5"/>
    </row>
    <row r="9541" spans="22:22" x14ac:dyDescent="0.2">
      <c r="V9541" s="5"/>
    </row>
    <row r="9542" spans="22:22" x14ac:dyDescent="0.2">
      <c r="V9542" s="5"/>
    </row>
    <row r="9543" spans="22:22" x14ac:dyDescent="0.2">
      <c r="V9543" s="5"/>
    </row>
    <row r="9544" spans="22:22" x14ac:dyDescent="0.2">
      <c r="V9544" s="5"/>
    </row>
    <row r="9545" spans="22:22" x14ac:dyDescent="0.2">
      <c r="V9545" s="5"/>
    </row>
    <row r="9546" spans="22:22" x14ac:dyDescent="0.2">
      <c r="V9546" s="5"/>
    </row>
    <row r="9547" spans="22:22" x14ac:dyDescent="0.2">
      <c r="V9547" s="5"/>
    </row>
    <row r="9548" spans="22:22" x14ac:dyDescent="0.2">
      <c r="V9548" s="5"/>
    </row>
    <row r="9549" spans="22:22" x14ac:dyDescent="0.2">
      <c r="V9549" s="5"/>
    </row>
    <row r="9550" spans="22:22" x14ac:dyDescent="0.2">
      <c r="V9550" s="5"/>
    </row>
    <row r="9551" spans="22:22" x14ac:dyDescent="0.2">
      <c r="V9551" s="5"/>
    </row>
    <row r="9552" spans="22:22" x14ac:dyDescent="0.2">
      <c r="V9552" s="5"/>
    </row>
    <row r="9553" spans="22:22" x14ac:dyDescent="0.2">
      <c r="V9553" s="5"/>
    </row>
    <row r="9554" spans="22:22" x14ac:dyDescent="0.2">
      <c r="V9554" s="5"/>
    </row>
    <row r="9555" spans="22:22" x14ac:dyDescent="0.2">
      <c r="V9555" s="5"/>
    </row>
    <row r="9556" spans="22:22" x14ac:dyDescent="0.2">
      <c r="V9556" s="5"/>
    </row>
    <row r="9557" spans="22:22" x14ac:dyDescent="0.2">
      <c r="V9557" s="5"/>
    </row>
    <row r="9558" spans="22:22" x14ac:dyDescent="0.2">
      <c r="V9558" s="5"/>
    </row>
    <row r="9559" spans="22:22" x14ac:dyDescent="0.2">
      <c r="V9559" s="5"/>
    </row>
    <row r="9560" spans="22:22" x14ac:dyDescent="0.2">
      <c r="V9560" s="5"/>
    </row>
    <row r="9561" spans="22:22" x14ac:dyDescent="0.2">
      <c r="V9561" s="5"/>
    </row>
    <row r="9562" spans="22:22" x14ac:dyDescent="0.2">
      <c r="V9562" s="5"/>
    </row>
    <row r="9563" spans="22:22" x14ac:dyDescent="0.2">
      <c r="V9563" s="5"/>
    </row>
    <row r="9564" spans="22:22" x14ac:dyDescent="0.2">
      <c r="V9564" s="5"/>
    </row>
    <row r="9565" spans="22:22" x14ac:dyDescent="0.2">
      <c r="V9565" s="5"/>
    </row>
    <row r="9566" spans="22:22" x14ac:dyDescent="0.2">
      <c r="V9566" s="5"/>
    </row>
    <row r="9567" spans="22:22" x14ac:dyDescent="0.2">
      <c r="V9567" s="5"/>
    </row>
    <row r="9568" spans="22:22" x14ac:dyDescent="0.2">
      <c r="V9568" s="5"/>
    </row>
    <row r="9569" spans="22:22" x14ac:dyDescent="0.2">
      <c r="V9569" s="5"/>
    </row>
    <row r="9570" spans="22:22" x14ac:dyDescent="0.2">
      <c r="V9570" s="5"/>
    </row>
    <row r="9571" spans="22:22" x14ac:dyDescent="0.2">
      <c r="V9571" s="5"/>
    </row>
    <row r="9572" spans="22:22" x14ac:dyDescent="0.2">
      <c r="V9572" s="5"/>
    </row>
    <row r="9573" spans="22:22" x14ac:dyDescent="0.2">
      <c r="V9573" s="5"/>
    </row>
    <row r="9574" spans="22:22" x14ac:dyDescent="0.2">
      <c r="V9574" s="5"/>
    </row>
    <row r="9575" spans="22:22" x14ac:dyDescent="0.2">
      <c r="V9575" s="5"/>
    </row>
    <row r="9576" spans="22:22" x14ac:dyDescent="0.2">
      <c r="V9576" s="5"/>
    </row>
    <row r="9577" spans="22:22" x14ac:dyDescent="0.2">
      <c r="V9577" s="5"/>
    </row>
    <row r="9578" spans="22:22" x14ac:dyDescent="0.2">
      <c r="V9578" s="5"/>
    </row>
    <row r="9579" spans="22:22" x14ac:dyDescent="0.2">
      <c r="V9579" s="5"/>
    </row>
    <row r="9580" spans="22:22" x14ac:dyDescent="0.2">
      <c r="V9580" s="5"/>
    </row>
    <row r="9581" spans="22:22" x14ac:dyDescent="0.2">
      <c r="V9581" s="5"/>
    </row>
    <row r="9582" spans="22:22" x14ac:dyDescent="0.2">
      <c r="V9582" s="5"/>
    </row>
    <row r="9583" spans="22:22" x14ac:dyDescent="0.2">
      <c r="V9583" s="5"/>
    </row>
    <row r="9584" spans="22:22" x14ac:dyDescent="0.2">
      <c r="V9584" s="5"/>
    </row>
    <row r="9585" spans="22:22" x14ac:dyDescent="0.2">
      <c r="V9585" s="5"/>
    </row>
    <row r="9586" spans="22:22" x14ac:dyDescent="0.2">
      <c r="V9586" s="5"/>
    </row>
    <row r="9587" spans="22:22" x14ac:dyDescent="0.2">
      <c r="V9587" s="5"/>
    </row>
    <row r="9588" spans="22:22" x14ac:dyDescent="0.2">
      <c r="V9588" s="5"/>
    </row>
    <row r="9589" spans="22:22" x14ac:dyDescent="0.2">
      <c r="V9589" s="5"/>
    </row>
    <row r="9590" spans="22:22" x14ac:dyDescent="0.2">
      <c r="V9590" s="5"/>
    </row>
    <row r="9591" spans="22:22" x14ac:dyDescent="0.2">
      <c r="V9591" s="5"/>
    </row>
    <row r="9592" spans="22:22" x14ac:dyDescent="0.2">
      <c r="V9592" s="5"/>
    </row>
    <row r="9593" spans="22:22" x14ac:dyDescent="0.2">
      <c r="V9593" s="5"/>
    </row>
    <row r="9594" spans="22:22" x14ac:dyDescent="0.2">
      <c r="V9594" s="5"/>
    </row>
    <row r="9595" spans="22:22" x14ac:dyDescent="0.2">
      <c r="V9595" s="5"/>
    </row>
    <row r="9596" spans="22:22" x14ac:dyDescent="0.2">
      <c r="V9596" s="5"/>
    </row>
    <row r="9597" spans="22:22" x14ac:dyDescent="0.2">
      <c r="V9597" s="5"/>
    </row>
    <row r="9598" spans="22:22" x14ac:dyDescent="0.2">
      <c r="V9598" s="5"/>
    </row>
    <row r="9599" spans="22:22" x14ac:dyDescent="0.2">
      <c r="V9599" s="5"/>
    </row>
    <row r="9600" spans="22:22" x14ac:dyDescent="0.2">
      <c r="V9600" s="5"/>
    </row>
    <row r="9601" spans="22:22" x14ac:dyDescent="0.2">
      <c r="V9601" s="5"/>
    </row>
    <row r="9602" spans="22:22" x14ac:dyDescent="0.2">
      <c r="V9602" s="5"/>
    </row>
    <row r="9603" spans="22:22" x14ac:dyDescent="0.2">
      <c r="V9603" s="5"/>
    </row>
    <row r="9604" spans="22:22" x14ac:dyDescent="0.2">
      <c r="V9604" s="5"/>
    </row>
    <row r="9605" spans="22:22" x14ac:dyDescent="0.2">
      <c r="V9605" s="5"/>
    </row>
    <row r="9606" spans="22:22" x14ac:dyDescent="0.2">
      <c r="V9606" s="5"/>
    </row>
    <row r="9607" spans="22:22" x14ac:dyDescent="0.2">
      <c r="V9607" s="5"/>
    </row>
    <row r="9608" spans="22:22" x14ac:dyDescent="0.2">
      <c r="V9608" s="5"/>
    </row>
    <row r="9609" spans="22:22" x14ac:dyDescent="0.2">
      <c r="V9609" s="5"/>
    </row>
    <row r="9610" spans="22:22" x14ac:dyDescent="0.2">
      <c r="V9610" s="5"/>
    </row>
    <row r="9611" spans="22:22" x14ac:dyDescent="0.2">
      <c r="V9611" s="5"/>
    </row>
    <row r="9612" spans="22:22" x14ac:dyDescent="0.2">
      <c r="V9612" s="5"/>
    </row>
    <row r="9613" spans="22:22" x14ac:dyDescent="0.2">
      <c r="V9613" s="5"/>
    </row>
    <row r="9614" spans="22:22" x14ac:dyDescent="0.2">
      <c r="V9614" s="5"/>
    </row>
    <row r="9615" spans="22:22" x14ac:dyDescent="0.2">
      <c r="V9615" s="5"/>
    </row>
    <row r="9616" spans="22:22" x14ac:dyDescent="0.2">
      <c r="V9616" s="5"/>
    </row>
    <row r="9617" spans="22:22" x14ac:dyDescent="0.2">
      <c r="V9617" s="5"/>
    </row>
    <row r="9618" spans="22:22" x14ac:dyDescent="0.2">
      <c r="V9618" s="5"/>
    </row>
    <row r="9619" spans="22:22" x14ac:dyDescent="0.2">
      <c r="V9619" s="5"/>
    </row>
    <row r="9620" spans="22:22" x14ac:dyDescent="0.2">
      <c r="V9620" s="5"/>
    </row>
    <row r="9621" spans="22:22" x14ac:dyDescent="0.2">
      <c r="V9621" s="5"/>
    </row>
    <row r="9622" spans="22:22" x14ac:dyDescent="0.2">
      <c r="V9622" s="5"/>
    </row>
    <row r="9623" spans="22:22" x14ac:dyDescent="0.2">
      <c r="V9623" s="5"/>
    </row>
    <row r="9624" spans="22:22" x14ac:dyDescent="0.2">
      <c r="V9624" s="5"/>
    </row>
    <row r="9625" spans="22:22" x14ac:dyDescent="0.2">
      <c r="V9625" s="5"/>
    </row>
    <row r="9626" spans="22:22" x14ac:dyDescent="0.2">
      <c r="V9626" s="5"/>
    </row>
    <row r="9627" spans="22:22" x14ac:dyDescent="0.2">
      <c r="V9627" s="5"/>
    </row>
    <row r="9628" spans="22:22" x14ac:dyDescent="0.2">
      <c r="V9628" s="5"/>
    </row>
    <row r="9629" spans="22:22" x14ac:dyDescent="0.2">
      <c r="V9629" s="5"/>
    </row>
    <row r="9630" spans="22:22" x14ac:dyDescent="0.2">
      <c r="V9630" s="5"/>
    </row>
    <row r="9631" spans="22:22" x14ac:dyDescent="0.2">
      <c r="V9631" s="5"/>
    </row>
    <row r="9632" spans="22:22" x14ac:dyDescent="0.2">
      <c r="V9632" s="5"/>
    </row>
    <row r="9633" spans="22:22" x14ac:dyDescent="0.2">
      <c r="V9633" s="5"/>
    </row>
    <row r="9634" spans="22:22" x14ac:dyDescent="0.2">
      <c r="V9634" s="5"/>
    </row>
    <row r="9635" spans="22:22" x14ac:dyDescent="0.2">
      <c r="V9635" s="5"/>
    </row>
    <row r="9636" spans="22:22" x14ac:dyDescent="0.2">
      <c r="V9636" s="5"/>
    </row>
    <row r="9637" spans="22:22" x14ac:dyDescent="0.2">
      <c r="V9637" s="5"/>
    </row>
    <row r="9638" spans="22:22" x14ac:dyDescent="0.2">
      <c r="V9638" s="5"/>
    </row>
    <row r="9639" spans="22:22" x14ac:dyDescent="0.2">
      <c r="V9639" s="5"/>
    </row>
    <row r="9640" spans="22:22" x14ac:dyDescent="0.2">
      <c r="V9640" s="5"/>
    </row>
    <row r="9641" spans="22:22" x14ac:dyDescent="0.2">
      <c r="V9641" s="5"/>
    </row>
    <row r="9642" spans="22:22" x14ac:dyDescent="0.2">
      <c r="V9642" s="5"/>
    </row>
    <row r="9643" spans="22:22" x14ac:dyDescent="0.2">
      <c r="V9643" s="5"/>
    </row>
    <row r="9644" spans="22:22" x14ac:dyDescent="0.2">
      <c r="V9644" s="5"/>
    </row>
    <row r="9645" spans="22:22" x14ac:dyDescent="0.2">
      <c r="V9645" s="5"/>
    </row>
    <row r="9646" spans="22:22" x14ac:dyDescent="0.2">
      <c r="V9646" s="5"/>
    </row>
    <row r="9647" spans="22:22" x14ac:dyDescent="0.2">
      <c r="V9647" s="5"/>
    </row>
    <row r="9648" spans="22:22" x14ac:dyDescent="0.2">
      <c r="V9648" s="5"/>
    </row>
    <row r="9649" spans="22:22" x14ac:dyDescent="0.2">
      <c r="V9649" s="5"/>
    </row>
    <row r="9650" spans="22:22" x14ac:dyDescent="0.2">
      <c r="V9650" s="5"/>
    </row>
    <row r="9651" spans="22:22" x14ac:dyDescent="0.2">
      <c r="V9651" s="5"/>
    </row>
    <row r="9652" spans="22:22" x14ac:dyDescent="0.2">
      <c r="V9652" s="5"/>
    </row>
    <row r="9653" spans="22:22" x14ac:dyDescent="0.2">
      <c r="V9653" s="5"/>
    </row>
    <row r="9654" spans="22:22" x14ac:dyDescent="0.2">
      <c r="V9654" s="5"/>
    </row>
    <row r="9655" spans="22:22" x14ac:dyDescent="0.2">
      <c r="V9655" s="5"/>
    </row>
    <row r="9656" spans="22:22" x14ac:dyDescent="0.2">
      <c r="V9656" s="5"/>
    </row>
    <row r="9657" spans="22:22" x14ac:dyDescent="0.2">
      <c r="V9657" s="5"/>
    </row>
    <row r="9658" spans="22:22" x14ac:dyDescent="0.2">
      <c r="V9658" s="5"/>
    </row>
    <row r="9659" spans="22:22" x14ac:dyDescent="0.2">
      <c r="V9659" s="5"/>
    </row>
    <row r="9660" spans="22:22" x14ac:dyDescent="0.2">
      <c r="V9660" s="5"/>
    </row>
    <row r="9661" spans="22:22" x14ac:dyDescent="0.2">
      <c r="V9661" s="5"/>
    </row>
    <row r="9662" spans="22:22" x14ac:dyDescent="0.2">
      <c r="V9662" s="5"/>
    </row>
    <row r="9663" spans="22:22" x14ac:dyDescent="0.2">
      <c r="V9663" s="5"/>
    </row>
    <row r="9664" spans="22:22" x14ac:dyDescent="0.2">
      <c r="V9664" s="5"/>
    </row>
    <row r="9665" spans="22:22" x14ac:dyDescent="0.2">
      <c r="V9665" s="5"/>
    </row>
    <row r="9666" spans="22:22" x14ac:dyDescent="0.2">
      <c r="V9666" s="5"/>
    </row>
    <row r="9667" spans="22:22" x14ac:dyDescent="0.2">
      <c r="V9667" s="5"/>
    </row>
    <row r="9668" spans="22:22" x14ac:dyDescent="0.2">
      <c r="V9668" s="5"/>
    </row>
    <row r="9669" spans="22:22" x14ac:dyDescent="0.2">
      <c r="V9669" s="5"/>
    </row>
    <row r="9670" spans="22:22" x14ac:dyDescent="0.2">
      <c r="V9670" s="5"/>
    </row>
    <row r="9671" spans="22:22" x14ac:dyDescent="0.2">
      <c r="V9671" s="5"/>
    </row>
    <row r="9672" spans="22:22" x14ac:dyDescent="0.2">
      <c r="V9672" s="5"/>
    </row>
    <row r="9673" spans="22:22" x14ac:dyDescent="0.2">
      <c r="V9673" s="5"/>
    </row>
    <row r="9674" spans="22:22" x14ac:dyDescent="0.2">
      <c r="V9674" s="5"/>
    </row>
    <row r="9675" spans="22:22" x14ac:dyDescent="0.2">
      <c r="V9675" s="5"/>
    </row>
    <row r="9676" spans="22:22" x14ac:dyDescent="0.2">
      <c r="V9676" s="5"/>
    </row>
    <row r="9677" spans="22:22" x14ac:dyDescent="0.2">
      <c r="V9677" s="5"/>
    </row>
    <row r="9678" spans="22:22" x14ac:dyDescent="0.2">
      <c r="V9678" s="5"/>
    </row>
    <row r="9679" spans="22:22" x14ac:dyDescent="0.2">
      <c r="V9679" s="5"/>
    </row>
    <row r="9680" spans="22:22" x14ac:dyDescent="0.2">
      <c r="V9680" s="5"/>
    </row>
    <row r="9681" spans="22:22" x14ac:dyDescent="0.2">
      <c r="V9681" s="5"/>
    </row>
    <row r="9682" spans="22:22" x14ac:dyDescent="0.2">
      <c r="V9682" s="5"/>
    </row>
    <row r="9683" spans="22:22" x14ac:dyDescent="0.2">
      <c r="V9683" s="5"/>
    </row>
    <row r="9684" spans="22:22" x14ac:dyDescent="0.2">
      <c r="V9684" s="5"/>
    </row>
    <row r="9685" spans="22:22" x14ac:dyDescent="0.2">
      <c r="V9685" s="5"/>
    </row>
    <row r="9686" spans="22:22" x14ac:dyDescent="0.2">
      <c r="V9686" s="5"/>
    </row>
    <row r="9687" spans="22:22" x14ac:dyDescent="0.2">
      <c r="V9687" s="5"/>
    </row>
    <row r="9688" spans="22:22" x14ac:dyDescent="0.2">
      <c r="V9688" s="5"/>
    </row>
    <row r="9689" spans="22:22" x14ac:dyDescent="0.2">
      <c r="V9689" s="5"/>
    </row>
    <row r="9690" spans="22:22" x14ac:dyDescent="0.2">
      <c r="V9690" s="5"/>
    </row>
    <row r="9691" spans="22:22" x14ac:dyDescent="0.2">
      <c r="V9691" s="5"/>
    </row>
    <row r="9692" spans="22:22" x14ac:dyDescent="0.2">
      <c r="V9692" s="5"/>
    </row>
    <row r="9693" spans="22:22" x14ac:dyDescent="0.2">
      <c r="V9693" s="5"/>
    </row>
    <row r="9694" spans="22:22" x14ac:dyDescent="0.2">
      <c r="V9694" s="5"/>
    </row>
    <row r="9695" spans="22:22" x14ac:dyDescent="0.2">
      <c r="V9695" s="5"/>
    </row>
    <row r="9696" spans="22:22" x14ac:dyDescent="0.2">
      <c r="V9696" s="5"/>
    </row>
    <row r="9697" spans="22:22" x14ac:dyDescent="0.2">
      <c r="V9697" s="5"/>
    </row>
    <row r="9698" spans="22:22" x14ac:dyDescent="0.2">
      <c r="V9698" s="5"/>
    </row>
    <row r="9699" spans="22:22" x14ac:dyDescent="0.2">
      <c r="V9699" s="5"/>
    </row>
    <row r="9700" spans="22:22" x14ac:dyDescent="0.2">
      <c r="V9700" s="5"/>
    </row>
    <row r="9701" spans="22:22" x14ac:dyDescent="0.2">
      <c r="V9701" s="5"/>
    </row>
    <row r="9702" spans="22:22" x14ac:dyDescent="0.2">
      <c r="V9702" s="5"/>
    </row>
    <row r="9703" spans="22:22" x14ac:dyDescent="0.2">
      <c r="V9703" s="5"/>
    </row>
    <row r="9704" spans="22:22" x14ac:dyDescent="0.2">
      <c r="V9704" s="5"/>
    </row>
    <row r="9705" spans="22:22" x14ac:dyDescent="0.2">
      <c r="V9705" s="5"/>
    </row>
    <row r="9706" spans="22:22" x14ac:dyDescent="0.2">
      <c r="V9706" s="5"/>
    </row>
    <row r="9707" spans="22:22" x14ac:dyDescent="0.2">
      <c r="V9707" s="5"/>
    </row>
    <row r="9708" spans="22:22" x14ac:dyDescent="0.2">
      <c r="V9708" s="5"/>
    </row>
    <row r="9709" spans="22:22" x14ac:dyDescent="0.2">
      <c r="V9709" s="5"/>
    </row>
    <row r="9710" spans="22:22" x14ac:dyDescent="0.2">
      <c r="V9710" s="5"/>
    </row>
    <row r="9711" spans="22:22" x14ac:dyDescent="0.2">
      <c r="V9711" s="5"/>
    </row>
    <row r="9712" spans="22:22" x14ac:dyDescent="0.2">
      <c r="V9712" s="5"/>
    </row>
    <row r="9713" spans="22:22" x14ac:dyDescent="0.2">
      <c r="V9713" s="5"/>
    </row>
    <row r="9714" spans="22:22" x14ac:dyDescent="0.2">
      <c r="V9714" s="5"/>
    </row>
    <row r="9715" spans="22:22" x14ac:dyDescent="0.2">
      <c r="V9715" s="5"/>
    </row>
    <row r="9716" spans="22:22" x14ac:dyDescent="0.2">
      <c r="V9716" s="5"/>
    </row>
    <row r="9717" spans="22:22" x14ac:dyDescent="0.2">
      <c r="V9717" s="5"/>
    </row>
    <row r="9718" spans="22:22" x14ac:dyDescent="0.2">
      <c r="V9718" s="5"/>
    </row>
    <row r="9719" spans="22:22" x14ac:dyDescent="0.2">
      <c r="V9719" s="5"/>
    </row>
    <row r="9720" spans="22:22" x14ac:dyDescent="0.2">
      <c r="V9720" s="5"/>
    </row>
    <row r="9721" spans="22:22" x14ac:dyDescent="0.2">
      <c r="V9721" s="5"/>
    </row>
    <row r="9722" spans="22:22" x14ac:dyDescent="0.2">
      <c r="V9722" s="5"/>
    </row>
    <row r="9723" spans="22:22" x14ac:dyDescent="0.2">
      <c r="V9723" s="5"/>
    </row>
    <row r="9724" spans="22:22" x14ac:dyDescent="0.2">
      <c r="V9724" s="5"/>
    </row>
    <row r="9725" spans="22:22" x14ac:dyDescent="0.2">
      <c r="V9725" s="5"/>
    </row>
    <row r="9726" spans="22:22" x14ac:dyDescent="0.2">
      <c r="V9726" s="5"/>
    </row>
    <row r="9727" spans="22:22" x14ac:dyDescent="0.2">
      <c r="V9727" s="5"/>
    </row>
    <row r="9728" spans="22:22" x14ac:dyDescent="0.2">
      <c r="V9728" s="5"/>
    </row>
    <row r="9729" spans="22:22" x14ac:dyDescent="0.2">
      <c r="V9729" s="5"/>
    </row>
    <row r="9730" spans="22:22" x14ac:dyDescent="0.2">
      <c r="V9730" s="5"/>
    </row>
    <row r="9731" spans="22:22" x14ac:dyDescent="0.2">
      <c r="V9731" s="5"/>
    </row>
    <row r="9732" spans="22:22" x14ac:dyDescent="0.2">
      <c r="V9732" s="5"/>
    </row>
    <row r="9733" spans="22:22" x14ac:dyDescent="0.2">
      <c r="V9733" s="5"/>
    </row>
    <row r="9734" spans="22:22" x14ac:dyDescent="0.2">
      <c r="V9734" s="5"/>
    </row>
    <row r="9735" spans="22:22" x14ac:dyDescent="0.2">
      <c r="V9735" s="5"/>
    </row>
    <row r="9736" spans="22:22" x14ac:dyDescent="0.2">
      <c r="V9736" s="5"/>
    </row>
    <row r="9737" spans="22:22" x14ac:dyDescent="0.2">
      <c r="V9737" s="5"/>
    </row>
    <row r="9738" spans="22:22" x14ac:dyDescent="0.2">
      <c r="V9738" s="5"/>
    </row>
    <row r="9739" spans="22:22" x14ac:dyDescent="0.2">
      <c r="V9739" s="5"/>
    </row>
    <row r="9740" spans="22:22" x14ac:dyDescent="0.2">
      <c r="V9740" s="5"/>
    </row>
    <row r="9741" spans="22:22" x14ac:dyDescent="0.2">
      <c r="V9741" s="5"/>
    </row>
    <row r="9742" spans="22:22" x14ac:dyDescent="0.2">
      <c r="V9742" s="5"/>
    </row>
    <row r="9743" spans="22:22" x14ac:dyDescent="0.2">
      <c r="V9743" s="5"/>
    </row>
    <row r="9744" spans="22:22" x14ac:dyDescent="0.2">
      <c r="V9744" s="5"/>
    </row>
    <row r="9745" spans="22:22" x14ac:dyDescent="0.2">
      <c r="V9745" s="5"/>
    </row>
    <row r="9746" spans="22:22" x14ac:dyDescent="0.2">
      <c r="V9746" s="5"/>
    </row>
    <row r="9747" spans="22:22" x14ac:dyDescent="0.2">
      <c r="V9747" s="5"/>
    </row>
    <row r="9748" spans="22:22" x14ac:dyDescent="0.2">
      <c r="V9748" s="5"/>
    </row>
    <row r="9749" spans="22:22" x14ac:dyDescent="0.2">
      <c r="V9749" s="5"/>
    </row>
    <row r="9750" spans="22:22" x14ac:dyDescent="0.2">
      <c r="V9750" s="5"/>
    </row>
    <row r="9751" spans="22:22" x14ac:dyDescent="0.2">
      <c r="V9751" s="5"/>
    </row>
    <row r="9752" spans="22:22" x14ac:dyDescent="0.2">
      <c r="V9752" s="5"/>
    </row>
    <row r="9753" spans="22:22" x14ac:dyDescent="0.2">
      <c r="V9753" s="5"/>
    </row>
    <row r="9754" spans="22:22" x14ac:dyDescent="0.2">
      <c r="V9754" s="5"/>
    </row>
    <row r="9755" spans="22:22" x14ac:dyDescent="0.2">
      <c r="V9755" s="5"/>
    </row>
    <row r="9756" spans="22:22" x14ac:dyDescent="0.2">
      <c r="V9756" s="5"/>
    </row>
    <row r="9757" spans="22:22" x14ac:dyDescent="0.2">
      <c r="V9757" s="5"/>
    </row>
    <row r="9758" spans="22:22" x14ac:dyDescent="0.2">
      <c r="V9758" s="5"/>
    </row>
    <row r="9759" spans="22:22" x14ac:dyDescent="0.2">
      <c r="V9759" s="5"/>
    </row>
    <row r="9760" spans="22:22" x14ac:dyDescent="0.2">
      <c r="V9760" s="5"/>
    </row>
    <row r="9761" spans="22:22" x14ac:dyDescent="0.2">
      <c r="V9761" s="5"/>
    </row>
    <row r="9762" spans="22:22" x14ac:dyDescent="0.2">
      <c r="V9762" s="5"/>
    </row>
    <row r="9763" spans="22:22" x14ac:dyDescent="0.2">
      <c r="V9763" s="5"/>
    </row>
    <row r="9764" spans="22:22" x14ac:dyDescent="0.2">
      <c r="V9764" s="5"/>
    </row>
    <row r="9765" spans="22:22" x14ac:dyDescent="0.2">
      <c r="V9765" s="5"/>
    </row>
    <row r="9766" spans="22:22" x14ac:dyDescent="0.2">
      <c r="V9766" s="5"/>
    </row>
    <row r="9767" spans="22:22" x14ac:dyDescent="0.2">
      <c r="V9767" s="5"/>
    </row>
    <row r="9768" spans="22:22" x14ac:dyDescent="0.2">
      <c r="V9768" s="5"/>
    </row>
    <row r="9769" spans="22:22" x14ac:dyDescent="0.2">
      <c r="V9769" s="5"/>
    </row>
    <row r="9770" spans="22:22" x14ac:dyDescent="0.2">
      <c r="V9770" s="5"/>
    </row>
    <row r="9771" spans="22:22" x14ac:dyDescent="0.2">
      <c r="V9771" s="5"/>
    </row>
    <row r="9772" spans="22:22" x14ac:dyDescent="0.2">
      <c r="V9772" s="5"/>
    </row>
    <row r="9773" spans="22:22" x14ac:dyDescent="0.2">
      <c r="V9773" s="5"/>
    </row>
    <row r="9774" spans="22:22" x14ac:dyDescent="0.2">
      <c r="V9774" s="5"/>
    </row>
    <row r="9775" spans="22:22" x14ac:dyDescent="0.2">
      <c r="V9775" s="5"/>
    </row>
    <row r="9776" spans="22:22" x14ac:dyDescent="0.2">
      <c r="V9776" s="5"/>
    </row>
    <row r="9777" spans="22:22" x14ac:dyDescent="0.2">
      <c r="V9777" s="5"/>
    </row>
    <row r="9778" spans="22:22" x14ac:dyDescent="0.2">
      <c r="V9778" s="5"/>
    </row>
    <row r="9779" spans="22:22" x14ac:dyDescent="0.2">
      <c r="V9779" s="5"/>
    </row>
    <row r="9780" spans="22:22" x14ac:dyDescent="0.2">
      <c r="V9780" s="5"/>
    </row>
    <row r="9781" spans="22:22" x14ac:dyDescent="0.2">
      <c r="V9781" s="5"/>
    </row>
    <row r="9782" spans="22:22" x14ac:dyDescent="0.2">
      <c r="V9782" s="5"/>
    </row>
    <row r="9783" spans="22:22" x14ac:dyDescent="0.2">
      <c r="V9783" s="5"/>
    </row>
    <row r="9784" spans="22:22" x14ac:dyDescent="0.2">
      <c r="V9784" s="5"/>
    </row>
    <row r="9785" spans="22:22" x14ac:dyDescent="0.2">
      <c r="V9785" s="5"/>
    </row>
    <row r="9786" spans="22:22" x14ac:dyDescent="0.2">
      <c r="V9786" s="5"/>
    </row>
    <row r="9787" spans="22:22" x14ac:dyDescent="0.2">
      <c r="V9787" s="5"/>
    </row>
    <row r="9788" spans="22:22" x14ac:dyDescent="0.2">
      <c r="V9788" s="5"/>
    </row>
    <row r="9789" spans="22:22" x14ac:dyDescent="0.2">
      <c r="V9789" s="5"/>
    </row>
    <row r="9790" spans="22:22" x14ac:dyDescent="0.2">
      <c r="V9790" s="5"/>
    </row>
    <row r="9791" spans="22:22" x14ac:dyDescent="0.2">
      <c r="V9791" s="5"/>
    </row>
    <row r="9792" spans="22:22" x14ac:dyDescent="0.2">
      <c r="V9792" s="5"/>
    </row>
    <row r="9793" spans="22:22" x14ac:dyDescent="0.2">
      <c r="V9793" s="5"/>
    </row>
    <row r="9794" spans="22:22" x14ac:dyDescent="0.2">
      <c r="V9794" s="5"/>
    </row>
    <row r="9795" spans="22:22" x14ac:dyDescent="0.2">
      <c r="V9795" s="5"/>
    </row>
    <row r="9796" spans="22:22" x14ac:dyDescent="0.2">
      <c r="V9796" s="5"/>
    </row>
    <row r="9797" spans="22:22" x14ac:dyDescent="0.2">
      <c r="V9797" s="5"/>
    </row>
    <row r="9798" spans="22:22" x14ac:dyDescent="0.2">
      <c r="V9798" s="5"/>
    </row>
    <row r="9799" spans="22:22" x14ac:dyDescent="0.2">
      <c r="V9799" s="5"/>
    </row>
    <row r="9800" spans="22:22" x14ac:dyDescent="0.2">
      <c r="V9800" s="5"/>
    </row>
    <row r="9801" spans="22:22" x14ac:dyDescent="0.2">
      <c r="V9801" s="5"/>
    </row>
    <row r="9802" spans="22:22" x14ac:dyDescent="0.2">
      <c r="V9802" s="5"/>
    </row>
    <row r="9803" spans="22:22" x14ac:dyDescent="0.2">
      <c r="V9803" s="5"/>
    </row>
    <row r="9804" spans="22:22" x14ac:dyDescent="0.2">
      <c r="V9804" s="5"/>
    </row>
    <row r="9805" spans="22:22" x14ac:dyDescent="0.2">
      <c r="V9805" s="5"/>
    </row>
    <row r="9806" spans="22:22" x14ac:dyDescent="0.2">
      <c r="V9806" s="5"/>
    </row>
    <row r="9807" spans="22:22" x14ac:dyDescent="0.2">
      <c r="V9807" s="5"/>
    </row>
    <row r="9808" spans="22:22" x14ac:dyDescent="0.2">
      <c r="V9808" s="5"/>
    </row>
    <row r="9809" spans="22:22" x14ac:dyDescent="0.2">
      <c r="V9809" s="5"/>
    </row>
    <row r="9810" spans="22:22" x14ac:dyDescent="0.2">
      <c r="V9810" s="5"/>
    </row>
    <row r="9811" spans="22:22" x14ac:dyDescent="0.2">
      <c r="V9811" s="5"/>
    </row>
    <row r="9812" spans="22:22" x14ac:dyDescent="0.2">
      <c r="V9812" s="5"/>
    </row>
    <row r="9813" spans="22:22" x14ac:dyDescent="0.2">
      <c r="V9813" s="5"/>
    </row>
    <row r="9814" spans="22:22" x14ac:dyDescent="0.2">
      <c r="V9814" s="5"/>
    </row>
    <row r="9815" spans="22:22" x14ac:dyDescent="0.2">
      <c r="V9815" s="5"/>
    </row>
    <row r="9816" spans="22:22" x14ac:dyDescent="0.2">
      <c r="V9816" s="5"/>
    </row>
    <row r="9817" spans="22:22" x14ac:dyDescent="0.2">
      <c r="V9817" s="5"/>
    </row>
    <row r="9818" spans="22:22" x14ac:dyDescent="0.2">
      <c r="V9818" s="5"/>
    </row>
    <row r="9819" spans="22:22" x14ac:dyDescent="0.2">
      <c r="V9819" s="5"/>
    </row>
    <row r="9820" spans="22:22" x14ac:dyDescent="0.2">
      <c r="V9820" s="5"/>
    </row>
    <row r="9821" spans="22:22" x14ac:dyDescent="0.2">
      <c r="V9821" s="5"/>
    </row>
    <row r="9822" spans="22:22" x14ac:dyDescent="0.2">
      <c r="V9822" s="5"/>
    </row>
    <row r="9823" spans="22:22" x14ac:dyDescent="0.2">
      <c r="V9823" s="5"/>
    </row>
    <row r="9824" spans="22:22" x14ac:dyDescent="0.2">
      <c r="V9824" s="5"/>
    </row>
    <row r="9825" spans="22:22" x14ac:dyDescent="0.2">
      <c r="V9825" s="5"/>
    </row>
    <row r="9826" spans="22:22" x14ac:dyDescent="0.2">
      <c r="V9826" s="5"/>
    </row>
    <row r="9827" spans="22:22" x14ac:dyDescent="0.2">
      <c r="V9827" s="5"/>
    </row>
    <row r="9828" spans="22:22" x14ac:dyDescent="0.2">
      <c r="V9828" s="5"/>
    </row>
    <row r="9829" spans="22:22" x14ac:dyDescent="0.2">
      <c r="V9829" s="5"/>
    </row>
    <row r="9830" spans="22:22" x14ac:dyDescent="0.2">
      <c r="V9830" s="5"/>
    </row>
    <row r="9831" spans="22:22" x14ac:dyDescent="0.2">
      <c r="V9831" s="5"/>
    </row>
    <row r="9832" spans="22:22" x14ac:dyDescent="0.2">
      <c r="V9832" s="5"/>
    </row>
    <row r="9833" spans="22:22" x14ac:dyDescent="0.2">
      <c r="V9833" s="5"/>
    </row>
    <row r="9834" spans="22:22" x14ac:dyDescent="0.2">
      <c r="V9834" s="5"/>
    </row>
    <row r="9835" spans="22:22" x14ac:dyDescent="0.2">
      <c r="V9835" s="5"/>
    </row>
    <row r="9836" spans="22:22" x14ac:dyDescent="0.2">
      <c r="V9836" s="5"/>
    </row>
    <row r="9837" spans="22:22" x14ac:dyDescent="0.2">
      <c r="V9837" s="5"/>
    </row>
    <row r="9838" spans="22:22" x14ac:dyDescent="0.2">
      <c r="V9838" s="5"/>
    </row>
    <row r="9839" spans="22:22" x14ac:dyDescent="0.2">
      <c r="V9839" s="5"/>
    </row>
    <row r="9840" spans="22:22" x14ac:dyDescent="0.2">
      <c r="V9840" s="5"/>
    </row>
    <row r="9841" spans="22:22" x14ac:dyDescent="0.2">
      <c r="V9841" s="5"/>
    </row>
    <row r="9842" spans="22:22" x14ac:dyDescent="0.2">
      <c r="V9842" s="5"/>
    </row>
    <row r="9843" spans="22:22" x14ac:dyDescent="0.2">
      <c r="V9843" s="5"/>
    </row>
    <row r="9844" spans="22:22" x14ac:dyDescent="0.2">
      <c r="V9844" s="5"/>
    </row>
    <row r="9845" spans="22:22" x14ac:dyDescent="0.2">
      <c r="V9845" s="5"/>
    </row>
    <row r="9846" spans="22:22" x14ac:dyDescent="0.2">
      <c r="V9846" s="5"/>
    </row>
    <row r="9847" spans="22:22" x14ac:dyDescent="0.2">
      <c r="V9847" s="5"/>
    </row>
    <row r="9848" spans="22:22" x14ac:dyDescent="0.2">
      <c r="V9848" s="5"/>
    </row>
    <row r="9849" spans="22:22" x14ac:dyDescent="0.2">
      <c r="V9849" s="5"/>
    </row>
    <row r="9850" spans="22:22" x14ac:dyDescent="0.2">
      <c r="V9850" s="5"/>
    </row>
    <row r="9851" spans="22:22" x14ac:dyDescent="0.2">
      <c r="V9851" s="5"/>
    </row>
    <row r="9852" spans="22:22" x14ac:dyDescent="0.2">
      <c r="V9852" s="5"/>
    </row>
    <row r="9853" spans="22:22" x14ac:dyDescent="0.2">
      <c r="V9853" s="5"/>
    </row>
    <row r="9854" spans="22:22" x14ac:dyDescent="0.2">
      <c r="V9854" s="5"/>
    </row>
    <row r="9855" spans="22:22" x14ac:dyDescent="0.2">
      <c r="V9855" s="5"/>
    </row>
    <row r="9856" spans="22:22" x14ac:dyDescent="0.2">
      <c r="V9856" s="5"/>
    </row>
    <row r="9857" spans="22:22" x14ac:dyDescent="0.2">
      <c r="V9857" s="5"/>
    </row>
    <row r="9858" spans="22:22" x14ac:dyDescent="0.2">
      <c r="V9858" s="5"/>
    </row>
    <row r="9859" spans="22:22" x14ac:dyDescent="0.2">
      <c r="V9859" s="5"/>
    </row>
    <row r="9860" spans="22:22" x14ac:dyDescent="0.2">
      <c r="V9860" s="5"/>
    </row>
    <row r="9861" spans="22:22" x14ac:dyDescent="0.2">
      <c r="V9861" s="5"/>
    </row>
    <row r="9862" spans="22:22" x14ac:dyDescent="0.2">
      <c r="V9862" s="5"/>
    </row>
    <row r="9863" spans="22:22" x14ac:dyDescent="0.2">
      <c r="V9863" s="5"/>
    </row>
    <row r="9864" spans="22:22" x14ac:dyDescent="0.2">
      <c r="V9864" s="5"/>
    </row>
    <row r="9865" spans="22:22" x14ac:dyDescent="0.2">
      <c r="V9865" s="5"/>
    </row>
    <row r="9866" spans="22:22" x14ac:dyDescent="0.2">
      <c r="V9866" s="5"/>
    </row>
    <row r="9867" spans="22:22" x14ac:dyDescent="0.2">
      <c r="V9867" s="5"/>
    </row>
    <row r="9868" spans="22:22" x14ac:dyDescent="0.2">
      <c r="V9868" s="5"/>
    </row>
    <row r="9869" spans="22:22" x14ac:dyDescent="0.2">
      <c r="V9869" s="5"/>
    </row>
    <row r="9870" spans="22:22" x14ac:dyDescent="0.2">
      <c r="V9870" s="5"/>
    </row>
    <row r="9871" spans="22:22" x14ac:dyDescent="0.2">
      <c r="V9871" s="5"/>
    </row>
    <row r="9872" spans="22:22" x14ac:dyDescent="0.2">
      <c r="V9872" s="5"/>
    </row>
    <row r="9873" spans="22:22" x14ac:dyDescent="0.2">
      <c r="V9873" s="5"/>
    </row>
    <row r="9874" spans="22:22" x14ac:dyDescent="0.2">
      <c r="V9874" s="5"/>
    </row>
    <row r="9875" spans="22:22" x14ac:dyDescent="0.2">
      <c r="V9875" s="5"/>
    </row>
    <row r="9876" spans="22:22" x14ac:dyDescent="0.2">
      <c r="V9876" s="5"/>
    </row>
    <row r="9877" spans="22:22" x14ac:dyDescent="0.2">
      <c r="V9877" s="5"/>
    </row>
    <row r="9878" spans="22:22" x14ac:dyDescent="0.2">
      <c r="V9878" s="5"/>
    </row>
    <row r="9879" spans="22:22" x14ac:dyDescent="0.2">
      <c r="V9879" s="5"/>
    </row>
    <row r="9880" spans="22:22" x14ac:dyDescent="0.2">
      <c r="V9880" s="5"/>
    </row>
    <row r="9881" spans="22:22" x14ac:dyDescent="0.2">
      <c r="V9881" s="5"/>
    </row>
    <row r="9882" spans="22:22" x14ac:dyDescent="0.2">
      <c r="V9882" s="5"/>
    </row>
    <row r="9883" spans="22:22" x14ac:dyDescent="0.2">
      <c r="V9883" s="5"/>
    </row>
    <row r="9884" spans="22:22" x14ac:dyDescent="0.2">
      <c r="V9884" s="5"/>
    </row>
    <row r="9885" spans="22:22" x14ac:dyDescent="0.2">
      <c r="V9885" s="5"/>
    </row>
    <row r="9886" spans="22:22" x14ac:dyDescent="0.2">
      <c r="V9886" s="5"/>
    </row>
    <row r="9887" spans="22:22" x14ac:dyDescent="0.2">
      <c r="V9887" s="5"/>
    </row>
    <row r="9888" spans="22:22" x14ac:dyDescent="0.2">
      <c r="V9888" s="5"/>
    </row>
    <row r="9889" spans="22:22" x14ac:dyDescent="0.2">
      <c r="V9889" s="5"/>
    </row>
    <row r="9890" spans="22:22" x14ac:dyDescent="0.2">
      <c r="V9890" s="5"/>
    </row>
    <row r="9891" spans="22:22" x14ac:dyDescent="0.2">
      <c r="V9891" s="5"/>
    </row>
    <row r="9892" spans="22:22" x14ac:dyDescent="0.2">
      <c r="V9892" s="5"/>
    </row>
    <row r="9893" spans="22:22" x14ac:dyDescent="0.2">
      <c r="V9893" s="5"/>
    </row>
    <row r="9894" spans="22:22" x14ac:dyDescent="0.2">
      <c r="V9894" s="5"/>
    </row>
    <row r="9895" spans="22:22" x14ac:dyDescent="0.2">
      <c r="V9895" s="5"/>
    </row>
    <row r="9896" spans="22:22" x14ac:dyDescent="0.2">
      <c r="V9896" s="5"/>
    </row>
    <row r="9897" spans="22:22" x14ac:dyDescent="0.2">
      <c r="V9897" s="5"/>
    </row>
    <row r="9898" spans="22:22" x14ac:dyDescent="0.2">
      <c r="V9898" s="5"/>
    </row>
    <row r="9899" spans="22:22" x14ac:dyDescent="0.2">
      <c r="V9899" s="5"/>
    </row>
    <row r="9900" spans="22:22" x14ac:dyDescent="0.2">
      <c r="V9900" s="5"/>
    </row>
    <row r="9901" spans="22:22" x14ac:dyDescent="0.2">
      <c r="V9901" s="5"/>
    </row>
    <row r="9902" spans="22:22" x14ac:dyDescent="0.2">
      <c r="V9902" s="5"/>
    </row>
    <row r="9903" spans="22:22" x14ac:dyDescent="0.2">
      <c r="V9903" s="5"/>
    </row>
    <row r="9904" spans="22:22" x14ac:dyDescent="0.2">
      <c r="V9904" s="5"/>
    </row>
    <row r="9905" spans="22:22" x14ac:dyDescent="0.2">
      <c r="V9905" s="5"/>
    </row>
    <row r="9906" spans="22:22" x14ac:dyDescent="0.2">
      <c r="V9906" s="5"/>
    </row>
    <row r="9907" spans="22:22" x14ac:dyDescent="0.2">
      <c r="V9907" s="5"/>
    </row>
    <row r="9908" spans="22:22" x14ac:dyDescent="0.2">
      <c r="V9908" s="5"/>
    </row>
    <row r="9909" spans="22:22" x14ac:dyDescent="0.2">
      <c r="V9909" s="5"/>
    </row>
    <row r="9910" spans="22:22" x14ac:dyDescent="0.2">
      <c r="V9910" s="5"/>
    </row>
    <row r="9911" spans="22:22" x14ac:dyDescent="0.2">
      <c r="V9911" s="5"/>
    </row>
    <row r="9912" spans="22:22" x14ac:dyDescent="0.2">
      <c r="V9912" s="5"/>
    </row>
    <row r="9913" spans="22:22" x14ac:dyDescent="0.2">
      <c r="V9913" s="5"/>
    </row>
    <row r="9914" spans="22:22" x14ac:dyDescent="0.2">
      <c r="V9914" s="5"/>
    </row>
    <row r="9915" spans="22:22" x14ac:dyDescent="0.2">
      <c r="V9915" s="5"/>
    </row>
    <row r="9916" spans="22:22" x14ac:dyDescent="0.2">
      <c r="V9916" s="5"/>
    </row>
    <row r="9917" spans="22:22" x14ac:dyDescent="0.2">
      <c r="V9917" s="5"/>
    </row>
    <row r="9918" spans="22:22" x14ac:dyDescent="0.2">
      <c r="V9918" s="5"/>
    </row>
    <row r="9919" spans="22:22" x14ac:dyDescent="0.2">
      <c r="V9919" s="5"/>
    </row>
    <row r="9920" spans="22:22" x14ac:dyDescent="0.2">
      <c r="V9920" s="5"/>
    </row>
    <row r="9921" spans="22:22" x14ac:dyDescent="0.2">
      <c r="V9921" s="5"/>
    </row>
    <row r="9922" spans="22:22" x14ac:dyDescent="0.2">
      <c r="V9922" s="5"/>
    </row>
    <row r="9923" spans="22:22" x14ac:dyDescent="0.2">
      <c r="V9923" s="5"/>
    </row>
    <row r="9924" spans="22:22" x14ac:dyDescent="0.2">
      <c r="V9924" s="5"/>
    </row>
    <row r="9925" spans="22:22" x14ac:dyDescent="0.2">
      <c r="V9925" s="5"/>
    </row>
    <row r="9926" spans="22:22" x14ac:dyDescent="0.2">
      <c r="V9926" s="5"/>
    </row>
    <row r="9927" spans="22:22" x14ac:dyDescent="0.2">
      <c r="V9927" s="5"/>
    </row>
    <row r="9928" spans="22:22" x14ac:dyDescent="0.2">
      <c r="V9928" s="5"/>
    </row>
    <row r="9929" spans="22:22" x14ac:dyDescent="0.2">
      <c r="V9929" s="5"/>
    </row>
    <row r="9930" spans="22:22" x14ac:dyDescent="0.2">
      <c r="V9930" s="5"/>
    </row>
    <row r="9931" spans="22:22" x14ac:dyDescent="0.2">
      <c r="V9931" s="5"/>
    </row>
    <row r="9932" spans="22:22" x14ac:dyDescent="0.2">
      <c r="V9932" s="5"/>
    </row>
    <row r="9933" spans="22:22" x14ac:dyDescent="0.2">
      <c r="V9933" s="5"/>
    </row>
    <row r="9934" spans="22:22" x14ac:dyDescent="0.2">
      <c r="V9934" s="5"/>
    </row>
    <row r="9935" spans="22:22" x14ac:dyDescent="0.2">
      <c r="V9935" s="5"/>
    </row>
    <row r="9936" spans="22:22" x14ac:dyDescent="0.2">
      <c r="V9936" s="5"/>
    </row>
    <row r="9937" spans="22:22" x14ac:dyDescent="0.2">
      <c r="V9937" s="5"/>
    </row>
    <row r="9938" spans="22:22" x14ac:dyDescent="0.2">
      <c r="V9938" s="5"/>
    </row>
    <row r="9939" spans="22:22" x14ac:dyDescent="0.2">
      <c r="V9939" s="5"/>
    </row>
    <row r="9940" spans="22:22" x14ac:dyDescent="0.2">
      <c r="V9940" s="5"/>
    </row>
    <row r="9941" spans="22:22" x14ac:dyDescent="0.2">
      <c r="V9941" s="5"/>
    </row>
    <row r="9942" spans="22:22" x14ac:dyDescent="0.2">
      <c r="V9942" s="5"/>
    </row>
    <row r="9943" spans="22:22" x14ac:dyDescent="0.2">
      <c r="V9943" s="5"/>
    </row>
    <row r="9944" spans="22:22" x14ac:dyDescent="0.2">
      <c r="V9944" s="5"/>
    </row>
    <row r="9945" spans="22:22" x14ac:dyDescent="0.2">
      <c r="V9945" s="5"/>
    </row>
    <row r="9946" spans="22:22" x14ac:dyDescent="0.2">
      <c r="V9946" s="5"/>
    </row>
    <row r="9947" spans="22:22" x14ac:dyDescent="0.2">
      <c r="V9947" s="5"/>
    </row>
    <row r="9948" spans="22:22" x14ac:dyDescent="0.2">
      <c r="V9948" s="5"/>
    </row>
    <row r="9949" spans="22:22" x14ac:dyDescent="0.2">
      <c r="V9949" s="5"/>
    </row>
    <row r="9950" spans="22:22" x14ac:dyDescent="0.2">
      <c r="V9950" s="5"/>
    </row>
    <row r="9951" spans="22:22" x14ac:dyDescent="0.2">
      <c r="V9951" s="5"/>
    </row>
    <row r="9952" spans="22:22" x14ac:dyDescent="0.2">
      <c r="V9952" s="5"/>
    </row>
    <row r="9953" spans="22:22" x14ac:dyDescent="0.2">
      <c r="V9953" s="5"/>
    </row>
    <row r="9954" spans="22:22" x14ac:dyDescent="0.2">
      <c r="V9954" s="5"/>
    </row>
    <row r="9955" spans="22:22" x14ac:dyDescent="0.2">
      <c r="V9955" s="5"/>
    </row>
    <row r="9956" spans="22:22" x14ac:dyDescent="0.2">
      <c r="V9956" s="5"/>
    </row>
    <row r="9957" spans="22:22" x14ac:dyDescent="0.2">
      <c r="V9957" s="5"/>
    </row>
    <row r="9958" spans="22:22" x14ac:dyDescent="0.2">
      <c r="V9958" s="5"/>
    </row>
    <row r="9959" spans="22:22" x14ac:dyDescent="0.2">
      <c r="V9959" s="5"/>
    </row>
    <row r="9960" spans="22:22" x14ac:dyDescent="0.2">
      <c r="V9960" s="5"/>
    </row>
    <row r="9961" spans="22:22" x14ac:dyDescent="0.2">
      <c r="V9961" s="5"/>
    </row>
    <row r="9962" spans="22:22" x14ac:dyDescent="0.2">
      <c r="V9962" s="5"/>
    </row>
    <row r="9963" spans="22:22" x14ac:dyDescent="0.2">
      <c r="V9963" s="5"/>
    </row>
    <row r="9964" spans="22:22" x14ac:dyDescent="0.2">
      <c r="V9964" s="5"/>
    </row>
    <row r="9965" spans="22:22" x14ac:dyDescent="0.2">
      <c r="V9965" s="5"/>
    </row>
    <row r="9966" spans="22:22" x14ac:dyDescent="0.2">
      <c r="V9966" s="5"/>
    </row>
    <row r="9967" spans="22:22" x14ac:dyDescent="0.2">
      <c r="V9967" s="5"/>
    </row>
    <row r="9968" spans="22:22" x14ac:dyDescent="0.2">
      <c r="V9968" s="5"/>
    </row>
    <row r="9969" spans="22:22" x14ac:dyDescent="0.2">
      <c r="V9969" s="5"/>
    </row>
    <row r="9970" spans="22:22" x14ac:dyDescent="0.2">
      <c r="V9970" s="5"/>
    </row>
    <row r="9971" spans="22:22" x14ac:dyDescent="0.2">
      <c r="V9971" s="5"/>
    </row>
    <row r="9972" spans="22:22" x14ac:dyDescent="0.2">
      <c r="V9972" s="5"/>
    </row>
    <row r="9973" spans="22:22" x14ac:dyDescent="0.2">
      <c r="V9973" s="5"/>
    </row>
    <row r="9974" spans="22:22" x14ac:dyDescent="0.2">
      <c r="V9974" s="5"/>
    </row>
    <row r="9975" spans="22:22" x14ac:dyDescent="0.2">
      <c r="V9975" s="5"/>
    </row>
    <row r="9976" spans="22:22" x14ac:dyDescent="0.2">
      <c r="V9976" s="5"/>
    </row>
    <row r="9977" spans="22:22" x14ac:dyDescent="0.2">
      <c r="V9977" s="5"/>
    </row>
    <row r="9978" spans="22:22" x14ac:dyDescent="0.2">
      <c r="V9978" s="5"/>
    </row>
    <row r="9979" spans="22:22" x14ac:dyDescent="0.2">
      <c r="V9979" s="5"/>
    </row>
    <row r="9980" spans="22:22" x14ac:dyDescent="0.2">
      <c r="V9980" s="5"/>
    </row>
    <row r="9981" spans="22:22" x14ac:dyDescent="0.2">
      <c r="V9981" s="5"/>
    </row>
    <row r="9982" spans="22:22" x14ac:dyDescent="0.2">
      <c r="V9982" s="5"/>
    </row>
    <row r="9983" spans="22:22" x14ac:dyDescent="0.2">
      <c r="V9983" s="5"/>
    </row>
    <row r="9984" spans="22:22" x14ac:dyDescent="0.2">
      <c r="V9984" s="5"/>
    </row>
    <row r="9985" spans="22:22" x14ac:dyDescent="0.2">
      <c r="V9985" s="5"/>
    </row>
    <row r="9986" spans="22:22" x14ac:dyDescent="0.2">
      <c r="V9986" s="5"/>
    </row>
    <row r="9987" spans="22:22" x14ac:dyDescent="0.2">
      <c r="V9987" s="5"/>
    </row>
    <row r="9988" spans="22:22" x14ac:dyDescent="0.2">
      <c r="V9988" s="5"/>
    </row>
    <row r="9989" spans="22:22" x14ac:dyDescent="0.2">
      <c r="V9989" s="5"/>
    </row>
    <row r="9990" spans="22:22" x14ac:dyDescent="0.2">
      <c r="V9990" s="5"/>
    </row>
    <row r="9991" spans="22:22" x14ac:dyDescent="0.2">
      <c r="V9991" s="5"/>
    </row>
    <row r="9992" spans="22:22" x14ac:dyDescent="0.2">
      <c r="V9992" s="5"/>
    </row>
    <row r="9993" spans="22:22" x14ac:dyDescent="0.2">
      <c r="V9993" s="5"/>
    </row>
    <row r="9994" spans="22:22" x14ac:dyDescent="0.2">
      <c r="V9994" s="5"/>
    </row>
    <row r="9995" spans="22:22" x14ac:dyDescent="0.2">
      <c r="V9995" s="5"/>
    </row>
    <row r="9996" spans="22:22" x14ac:dyDescent="0.2">
      <c r="V9996" s="5"/>
    </row>
    <row r="9997" spans="22:22" x14ac:dyDescent="0.2">
      <c r="V9997" s="5"/>
    </row>
    <row r="9998" spans="22:22" x14ac:dyDescent="0.2">
      <c r="V9998" s="5"/>
    </row>
    <row r="9999" spans="22:22" x14ac:dyDescent="0.2">
      <c r="V9999" s="5"/>
    </row>
    <row r="10000" spans="22:22" x14ac:dyDescent="0.2">
      <c r="V10000" s="5"/>
    </row>
    <row r="10001" spans="22:22" x14ac:dyDescent="0.2">
      <c r="V10001" s="5"/>
    </row>
    <row r="10002" spans="22:22" x14ac:dyDescent="0.2">
      <c r="V10002" s="5"/>
    </row>
    <row r="10003" spans="22:22" x14ac:dyDescent="0.2">
      <c r="V10003" s="5"/>
    </row>
    <row r="10004" spans="22:22" x14ac:dyDescent="0.2">
      <c r="V10004" s="5"/>
    </row>
    <row r="10005" spans="22:22" x14ac:dyDescent="0.2">
      <c r="V10005" s="5"/>
    </row>
    <row r="10006" spans="22:22" x14ac:dyDescent="0.2">
      <c r="V10006" s="5"/>
    </row>
    <row r="10007" spans="22:22" x14ac:dyDescent="0.2">
      <c r="V10007" s="5"/>
    </row>
    <row r="10008" spans="22:22" x14ac:dyDescent="0.2">
      <c r="V10008" s="5"/>
    </row>
    <row r="10009" spans="22:22" x14ac:dyDescent="0.2">
      <c r="V10009" s="5"/>
    </row>
    <row r="10010" spans="22:22" x14ac:dyDescent="0.2">
      <c r="V10010" s="5"/>
    </row>
    <row r="10011" spans="22:22" x14ac:dyDescent="0.2">
      <c r="V10011" s="5"/>
    </row>
    <row r="10012" spans="22:22" x14ac:dyDescent="0.2">
      <c r="V10012" s="5"/>
    </row>
    <row r="10013" spans="22:22" x14ac:dyDescent="0.2">
      <c r="V10013" s="5"/>
    </row>
    <row r="10014" spans="22:22" x14ac:dyDescent="0.2">
      <c r="V10014" s="5"/>
    </row>
    <row r="10015" spans="22:22" x14ac:dyDescent="0.2">
      <c r="V10015" s="5"/>
    </row>
    <row r="10016" spans="22:22" x14ac:dyDescent="0.2">
      <c r="V10016" s="5"/>
    </row>
    <row r="10017" spans="22:22" x14ac:dyDescent="0.2">
      <c r="V10017" s="5"/>
    </row>
    <row r="10018" spans="22:22" x14ac:dyDescent="0.2">
      <c r="V10018" s="5"/>
    </row>
    <row r="10019" spans="22:22" x14ac:dyDescent="0.2">
      <c r="V10019" s="5"/>
    </row>
    <row r="10020" spans="22:22" x14ac:dyDescent="0.2">
      <c r="V10020" s="5"/>
    </row>
    <row r="10021" spans="22:22" x14ac:dyDescent="0.2">
      <c r="V10021" s="5"/>
    </row>
    <row r="10022" spans="22:22" x14ac:dyDescent="0.2">
      <c r="V10022" s="5"/>
    </row>
    <row r="10023" spans="22:22" x14ac:dyDescent="0.2">
      <c r="V10023" s="5"/>
    </row>
    <row r="10024" spans="22:22" x14ac:dyDescent="0.2">
      <c r="V10024" s="5"/>
    </row>
    <row r="10025" spans="22:22" x14ac:dyDescent="0.2">
      <c r="V10025" s="5"/>
    </row>
    <row r="10026" spans="22:22" x14ac:dyDescent="0.2">
      <c r="V10026" s="5"/>
    </row>
    <row r="10027" spans="22:22" x14ac:dyDescent="0.2">
      <c r="V10027" s="5"/>
    </row>
    <row r="10028" spans="22:22" x14ac:dyDescent="0.2">
      <c r="V10028" s="5"/>
    </row>
    <row r="10029" spans="22:22" x14ac:dyDescent="0.2">
      <c r="V10029" s="5"/>
    </row>
    <row r="10030" spans="22:22" x14ac:dyDescent="0.2">
      <c r="V10030" s="5"/>
    </row>
    <row r="10031" spans="22:22" x14ac:dyDescent="0.2">
      <c r="V10031" s="5"/>
    </row>
    <row r="10032" spans="22:22" x14ac:dyDescent="0.2">
      <c r="V10032" s="5"/>
    </row>
    <row r="10033" spans="22:22" x14ac:dyDescent="0.2">
      <c r="V10033" s="5"/>
    </row>
    <row r="10034" spans="22:22" x14ac:dyDescent="0.2">
      <c r="V10034" s="5"/>
    </row>
    <row r="10035" spans="22:22" x14ac:dyDescent="0.2">
      <c r="V10035" s="5"/>
    </row>
    <row r="10036" spans="22:22" x14ac:dyDescent="0.2">
      <c r="V10036" s="5"/>
    </row>
    <row r="10037" spans="22:22" x14ac:dyDescent="0.2">
      <c r="V10037" s="5"/>
    </row>
    <row r="10038" spans="22:22" x14ac:dyDescent="0.2">
      <c r="V10038" s="5"/>
    </row>
    <row r="10039" spans="22:22" x14ac:dyDescent="0.2">
      <c r="V10039" s="5"/>
    </row>
    <row r="10040" spans="22:22" x14ac:dyDescent="0.2">
      <c r="V10040" s="5"/>
    </row>
    <row r="10041" spans="22:22" x14ac:dyDescent="0.2">
      <c r="V10041" s="5"/>
    </row>
    <row r="10042" spans="22:22" x14ac:dyDescent="0.2">
      <c r="V10042" s="5"/>
    </row>
    <row r="10043" spans="22:22" x14ac:dyDescent="0.2">
      <c r="V10043" s="5"/>
    </row>
    <row r="10044" spans="22:22" x14ac:dyDescent="0.2">
      <c r="V10044" s="5"/>
    </row>
    <row r="10045" spans="22:22" x14ac:dyDescent="0.2">
      <c r="V10045" s="5"/>
    </row>
    <row r="10046" spans="22:22" x14ac:dyDescent="0.2">
      <c r="V10046" s="5"/>
    </row>
    <row r="10047" spans="22:22" x14ac:dyDescent="0.2">
      <c r="V10047" s="5"/>
    </row>
    <row r="10048" spans="22:22" x14ac:dyDescent="0.2">
      <c r="V10048" s="5"/>
    </row>
    <row r="10049" spans="22:22" x14ac:dyDescent="0.2">
      <c r="V10049" s="5"/>
    </row>
    <row r="10050" spans="22:22" x14ac:dyDescent="0.2">
      <c r="V10050" s="5"/>
    </row>
    <row r="10051" spans="22:22" x14ac:dyDescent="0.2">
      <c r="V10051" s="5"/>
    </row>
    <row r="10052" spans="22:22" x14ac:dyDescent="0.2">
      <c r="V10052" s="5"/>
    </row>
    <row r="10053" spans="22:22" x14ac:dyDescent="0.2">
      <c r="V10053" s="5"/>
    </row>
    <row r="10054" spans="22:22" x14ac:dyDescent="0.2">
      <c r="V10054" s="5"/>
    </row>
    <row r="10055" spans="22:22" x14ac:dyDescent="0.2">
      <c r="V10055" s="5"/>
    </row>
    <row r="10056" spans="22:22" x14ac:dyDescent="0.2">
      <c r="V10056" s="5"/>
    </row>
    <row r="10057" spans="22:22" x14ac:dyDescent="0.2">
      <c r="V10057" s="5"/>
    </row>
    <row r="10058" spans="22:22" x14ac:dyDescent="0.2">
      <c r="V10058" s="5"/>
    </row>
    <row r="10059" spans="22:22" x14ac:dyDescent="0.2">
      <c r="V10059" s="5"/>
    </row>
    <row r="10060" spans="22:22" x14ac:dyDescent="0.2">
      <c r="V10060" s="5"/>
    </row>
    <row r="10061" spans="22:22" x14ac:dyDescent="0.2">
      <c r="V10061" s="5"/>
    </row>
    <row r="10062" spans="22:22" x14ac:dyDescent="0.2">
      <c r="V10062" s="5"/>
    </row>
    <row r="10063" spans="22:22" x14ac:dyDescent="0.2">
      <c r="V10063" s="5"/>
    </row>
    <row r="10064" spans="22:22" x14ac:dyDescent="0.2">
      <c r="V10064" s="5"/>
    </row>
    <row r="10065" spans="22:22" x14ac:dyDescent="0.2">
      <c r="V10065" s="5"/>
    </row>
    <row r="10066" spans="22:22" x14ac:dyDescent="0.2">
      <c r="V10066" s="5"/>
    </row>
    <row r="10067" spans="22:22" x14ac:dyDescent="0.2">
      <c r="V10067" s="5"/>
    </row>
    <row r="10068" spans="22:22" x14ac:dyDescent="0.2">
      <c r="V10068" s="5"/>
    </row>
    <row r="10069" spans="22:22" x14ac:dyDescent="0.2">
      <c r="V10069" s="5"/>
    </row>
    <row r="10070" spans="22:22" x14ac:dyDescent="0.2">
      <c r="V10070" s="5"/>
    </row>
    <row r="10071" spans="22:22" x14ac:dyDescent="0.2">
      <c r="V10071" s="5"/>
    </row>
    <row r="10072" spans="22:22" x14ac:dyDescent="0.2">
      <c r="V10072" s="5"/>
    </row>
    <row r="10073" spans="22:22" x14ac:dyDescent="0.2">
      <c r="V10073" s="5"/>
    </row>
    <row r="10074" spans="22:22" x14ac:dyDescent="0.2">
      <c r="V10074" s="5"/>
    </row>
    <row r="10075" spans="22:22" x14ac:dyDescent="0.2">
      <c r="V10075" s="5"/>
    </row>
    <row r="10076" spans="22:22" x14ac:dyDescent="0.2">
      <c r="V10076" s="5"/>
    </row>
    <row r="10077" spans="22:22" x14ac:dyDescent="0.2">
      <c r="V10077" s="5"/>
    </row>
    <row r="10078" spans="22:22" x14ac:dyDescent="0.2">
      <c r="V10078" s="5"/>
    </row>
    <row r="10079" spans="22:22" x14ac:dyDescent="0.2">
      <c r="V10079" s="5"/>
    </row>
    <row r="10080" spans="22:22" x14ac:dyDescent="0.2">
      <c r="V10080" s="5"/>
    </row>
    <row r="10081" spans="22:22" x14ac:dyDescent="0.2">
      <c r="V10081" s="5"/>
    </row>
    <row r="10082" spans="22:22" x14ac:dyDescent="0.2">
      <c r="V10082" s="5"/>
    </row>
    <row r="10083" spans="22:22" x14ac:dyDescent="0.2">
      <c r="V10083" s="5"/>
    </row>
    <row r="10084" spans="22:22" x14ac:dyDescent="0.2">
      <c r="V10084" s="5"/>
    </row>
    <row r="10085" spans="22:22" x14ac:dyDescent="0.2">
      <c r="V10085" s="5"/>
    </row>
    <row r="10086" spans="22:22" x14ac:dyDescent="0.2">
      <c r="V10086" s="5"/>
    </row>
    <row r="10087" spans="22:22" x14ac:dyDescent="0.2">
      <c r="V10087" s="5"/>
    </row>
    <row r="10088" spans="22:22" x14ac:dyDescent="0.2">
      <c r="V10088" s="5"/>
    </row>
    <row r="10089" spans="22:22" x14ac:dyDescent="0.2">
      <c r="V10089" s="5"/>
    </row>
    <row r="10090" spans="22:22" x14ac:dyDescent="0.2">
      <c r="V10090" s="5"/>
    </row>
    <row r="10091" spans="22:22" x14ac:dyDescent="0.2">
      <c r="V10091" s="5"/>
    </row>
    <row r="10092" spans="22:22" x14ac:dyDescent="0.2">
      <c r="V10092" s="5"/>
    </row>
    <row r="10093" spans="22:22" x14ac:dyDescent="0.2">
      <c r="V10093" s="5"/>
    </row>
    <row r="10094" spans="22:22" x14ac:dyDescent="0.2">
      <c r="V10094" s="5"/>
    </row>
    <row r="10095" spans="22:22" x14ac:dyDescent="0.2">
      <c r="V10095" s="5"/>
    </row>
    <row r="10096" spans="22:22" x14ac:dyDescent="0.2">
      <c r="V10096" s="5"/>
    </row>
    <row r="10097" spans="22:22" x14ac:dyDescent="0.2">
      <c r="V10097" s="5"/>
    </row>
    <row r="10098" spans="22:22" x14ac:dyDescent="0.2">
      <c r="V10098" s="5"/>
    </row>
    <row r="10099" spans="22:22" x14ac:dyDescent="0.2">
      <c r="V10099" s="5"/>
    </row>
    <row r="10100" spans="22:22" x14ac:dyDescent="0.2">
      <c r="V10100" s="5"/>
    </row>
    <row r="10101" spans="22:22" x14ac:dyDescent="0.2">
      <c r="V10101" s="5"/>
    </row>
    <row r="10102" spans="22:22" x14ac:dyDescent="0.2">
      <c r="V10102" s="5"/>
    </row>
    <row r="10103" spans="22:22" x14ac:dyDescent="0.2">
      <c r="V10103" s="5"/>
    </row>
    <row r="10104" spans="22:22" x14ac:dyDescent="0.2">
      <c r="V10104" s="5"/>
    </row>
    <row r="10105" spans="22:22" x14ac:dyDescent="0.2">
      <c r="V10105" s="5"/>
    </row>
    <row r="10106" spans="22:22" x14ac:dyDescent="0.2">
      <c r="V10106" s="5"/>
    </row>
    <row r="10107" spans="22:22" x14ac:dyDescent="0.2">
      <c r="V10107" s="5"/>
    </row>
    <row r="10108" spans="22:22" x14ac:dyDescent="0.2">
      <c r="V10108" s="5"/>
    </row>
    <row r="10109" spans="22:22" x14ac:dyDescent="0.2">
      <c r="V10109" s="5"/>
    </row>
    <row r="10110" spans="22:22" x14ac:dyDescent="0.2">
      <c r="V10110" s="5"/>
    </row>
    <row r="10111" spans="22:22" x14ac:dyDescent="0.2">
      <c r="V10111" s="5"/>
    </row>
    <row r="10112" spans="22:22" x14ac:dyDescent="0.2">
      <c r="V10112" s="5"/>
    </row>
    <row r="10113" spans="22:22" x14ac:dyDescent="0.2">
      <c r="V10113" s="5"/>
    </row>
    <row r="10114" spans="22:22" x14ac:dyDescent="0.2">
      <c r="V10114" s="5"/>
    </row>
    <row r="10115" spans="22:22" x14ac:dyDescent="0.2">
      <c r="V10115" s="5"/>
    </row>
    <row r="10116" spans="22:22" x14ac:dyDescent="0.2">
      <c r="V10116" s="5"/>
    </row>
    <row r="10117" spans="22:22" x14ac:dyDescent="0.2">
      <c r="V10117" s="5"/>
    </row>
    <row r="10118" spans="22:22" x14ac:dyDescent="0.2">
      <c r="V10118" s="5"/>
    </row>
    <row r="10119" spans="22:22" x14ac:dyDescent="0.2">
      <c r="V10119" s="5"/>
    </row>
    <row r="10120" spans="22:22" x14ac:dyDescent="0.2">
      <c r="V10120" s="5"/>
    </row>
    <row r="10121" spans="22:22" x14ac:dyDescent="0.2">
      <c r="V10121" s="5"/>
    </row>
    <row r="10122" spans="22:22" x14ac:dyDescent="0.2">
      <c r="V10122" s="5"/>
    </row>
    <row r="10123" spans="22:22" x14ac:dyDescent="0.2">
      <c r="V10123" s="5"/>
    </row>
    <row r="10124" spans="22:22" x14ac:dyDescent="0.2">
      <c r="V10124" s="5"/>
    </row>
    <row r="10125" spans="22:22" x14ac:dyDescent="0.2">
      <c r="V10125" s="5"/>
    </row>
    <row r="10126" spans="22:22" x14ac:dyDescent="0.2">
      <c r="V10126" s="5"/>
    </row>
    <row r="10127" spans="22:22" x14ac:dyDescent="0.2">
      <c r="V10127" s="5"/>
    </row>
    <row r="10128" spans="22:22" x14ac:dyDescent="0.2">
      <c r="V10128" s="5"/>
    </row>
    <row r="10129" spans="22:22" x14ac:dyDescent="0.2">
      <c r="V10129" s="5"/>
    </row>
    <row r="10130" spans="22:22" x14ac:dyDescent="0.2">
      <c r="V10130" s="5"/>
    </row>
    <row r="10131" spans="22:22" x14ac:dyDescent="0.2">
      <c r="V10131" s="5"/>
    </row>
    <row r="10132" spans="22:22" x14ac:dyDescent="0.2">
      <c r="V10132" s="5"/>
    </row>
    <row r="10133" spans="22:22" x14ac:dyDescent="0.2">
      <c r="V10133" s="5"/>
    </row>
    <row r="10134" spans="22:22" x14ac:dyDescent="0.2">
      <c r="V10134" s="5"/>
    </row>
    <row r="10135" spans="22:22" x14ac:dyDescent="0.2">
      <c r="V10135" s="5"/>
    </row>
    <row r="10136" spans="22:22" x14ac:dyDescent="0.2">
      <c r="V10136" s="5"/>
    </row>
    <row r="10137" spans="22:22" x14ac:dyDescent="0.2">
      <c r="V10137" s="5"/>
    </row>
    <row r="10138" spans="22:22" x14ac:dyDescent="0.2">
      <c r="V10138" s="5"/>
    </row>
    <row r="10139" spans="22:22" x14ac:dyDescent="0.2">
      <c r="V10139" s="5"/>
    </row>
    <row r="10140" spans="22:22" x14ac:dyDescent="0.2">
      <c r="V10140" s="5"/>
    </row>
    <row r="10141" spans="22:22" x14ac:dyDescent="0.2">
      <c r="V10141" s="5"/>
    </row>
    <row r="10142" spans="22:22" x14ac:dyDescent="0.2">
      <c r="V10142" s="5"/>
    </row>
    <row r="10143" spans="22:22" x14ac:dyDescent="0.2">
      <c r="V10143" s="5"/>
    </row>
    <row r="10144" spans="22:22" x14ac:dyDescent="0.2">
      <c r="V10144" s="5"/>
    </row>
    <row r="10145" spans="22:22" x14ac:dyDescent="0.2">
      <c r="V10145" s="5"/>
    </row>
    <row r="10146" spans="22:22" x14ac:dyDescent="0.2">
      <c r="V10146" s="5"/>
    </row>
    <row r="10147" spans="22:22" x14ac:dyDescent="0.2">
      <c r="V10147" s="5"/>
    </row>
    <row r="10148" spans="22:22" x14ac:dyDescent="0.2">
      <c r="V10148" s="5"/>
    </row>
    <row r="10149" spans="22:22" x14ac:dyDescent="0.2">
      <c r="V10149" s="5"/>
    </row>
    <row r="10150" spans="22:22" x14ac:dyDescent="0.2">
      <c r="V10150" s="5"/>
    </row>
    <row r="10151" spans="22:22" x14ac:dyDescent="0.2">
      <c r="V10151" s="5"/>
    </row>
    <row r="10152" spans="22:22" x14ac:dyDescent="0.2">
      <c r="V10152" s="5"/>
    </row>
    <row r="10153" spans="22:22" x14ac:dyDescent="0.2">
      <c r="V10153" s="5"/>
    </row>
    <row r="10154" spans="22:22" x14ac:dyDescent="0.2">
      <c r="V10154" s="5"/>
    </row>
    <row r="10155" spans="22:22" x14ac:dyDescent="0.2">
      <c r="V10155" s="5"/>
    </row>
    <row r="10156" spans="22:22" x14ac:dyDescent="0.2">
      <c r="V10156" s="5"/>
    </row>
    <row r="10157" spans="22:22" x14ac:dyDescent="0.2">
      <c r="V10157" s="5"/>
    </row>
    <row r="10158" spans="22:22" x14ac:dyDescent="0.2">
      <c r="V10158" s="5"/>
    </row>
    <row r="10159" spans="22:22" x14ac:dyDescent="0.2">
      <c r="V10159" s="5"/>
    </row>
    <row r="10160" spans="22:22" x14ac:dyDescent="0.2">
      <c r="V10160" s="5"/>
    </row>
    <row r="10161" spans="22:22" x14ac:dyDescent="0.2">
      <c r="V10161" s="5"/>
    </row>
    <row r="10162" spans="22:22" x14ac:dyDescent="0.2">
      <c r="V10162" s="5"/>
    </row>
    <row r="10163" spans="22:22" x14ac:dyDescent="0.2">
      <c r="V10163" s="5"/>
    </row>
    <row r="10164" spans="22:22" x14ac:dyDescent="0.2">
      <c r="V10164" s="5"/>
    </row>
    <row r="10165" spans="22:22" x14ac:dyDescent="0.2">
      <c r="V10165" s="5"/>
    </row>
    <row r="10166" spans="22:22" x14ac:dyDescent="0.2">
      <c r="V10166" s="5"/>
    </row>
    <row r="10167" spans="22:22" x14ac:dyDescent="0.2">
      <c r="V10167" s="5"/>
    </row>
    <row r="10168" spans="22:22" x14ac:dyDescent="0.2">
      <c r="V10168" s="5"/>
    </row>
    <row r="10169" spans="22:22" x14ac:dyDescent="0.2">
      <c r="V10169" s="5"/>
    </row>
    <row r="10170" spans="22:22" x14ac:dyDescent="0.2">
      <c r="V10170" s="5"/>
    </row>
    <row r="10171" spans="22:22" x14ac:dyDescent="0.2">
      <c r="V10171" s="5"/>
    </row>
    <row r="10172" spans="22:22" x14ac:dyDescent="0.2">
      <c r="V10172" s="5"/>
    </row>
    <row r="10173" spans="22:22" x14ac:dyDescent="0.2">
      <c r="V10173" s="5"/>
    </row>
    <row r="10174" spans="22:22" x14ac:dyDescent="0.2">
      <c r="V10174" s="5"/>
    </row>
    <row r="10175" spans="22:22" x14ac:dyDescent="0.2">
      <c r="V10175" s="5"/>
    </row>
    <row r="10176" spans="22:22" x14ac:dyDescent="0.2">
      <c r="V10176" s="5"/>
    </row>
    <row r="10177" spans="22:22" x14ac:dyDescent="0.2">
      <c r="V10177" s="5"/>
    </row>
    <row r="10178" spans="22:22" x14ac:dyDescent="0.2">
      <c r="V10178" s="5"/>
    </row>
    <row r="10179" spans="22:22" x14ac:dyDescent="0.2">
      <c r="V10179" s="5"/>
    </row>
    <row r="10180" spans="22:22" x14ac:dyDescent="0.2">
      <c r="V10180" s="5"/>
    </row>
    <row r="10181" spans="22:22" x14ac:dyDescent="0.2">
      <c r="V10181" s="5"/>
    </row>
    <row r="10182" spans="22:22" x14ac:dyDescent="0.2">
      <c r="V10182" s="5"/>
    </row>
    <row r="10183" spans="22:22" x14ac:dyDescent="0.2">
      <c r="V10183" s="5"/>
    </row>
    <row r="10184" spans="22:22" x14ac:dyDescent="0.2">
      <c r="V10184" s="5"/>
    </row>
    <row r="10185" spans="22:22" x14ac:dyDescent="0.2">
      <c r="V10185" s="5"/>
    </row>
    <row r="10186" spans="22:22" x14ac:dyDescent="0.2">
      <c r="V10186" s="5"/>
    </row>
    <row r="10187" spans="22:22" x14ac:dyDescent="0.2">
      <c r="V10187" s="5"/>
    </row>
    <row r="10188" spans="22:22" x14ac:dyDescent="0.2">
      <c r="V10188" s="5"/>
    </row>
    <row r="10189" spans="22:22" x14ac:dyDescent="0.2">
      <c r="V10189" s="5"/>
    </row>
    <row r="10190" spans="22:22" x14ac:dyDescent="0.2">
      <c r="V10190" s="5"/>
    </row>
    <row r="10191" spans="22:22" x14ac:dyDescent="0.2">
      <c r="V10191" s="5"/>
    </row>
    <row r="10192" spans="22:22" x14ac:dyDescent="0.2">
      <c r="V10192" s="5"/>
    </row>
    <row r="10193" spans="22:22" x14ac:dyDescent="0.2">
      <c r="V10193" s="5"/>
    </row>
    <row r="10194" spans="22:22" x14ac:dyDescent="0.2">
      <c r="V10194" s="5"/>
    </row>
    <row r="10195" spans="22:22" x14ac:dyDescent="0.2">
      <c r="V10195" s="5"/>
    </row>
    <row r="10196" spans="22:22" x14ac:dyDescent="0.2">
      <c r="V10196" s="5"/>
    </row>
    <row r="10197" spans="22:22" x14ac:dyDescent="0.2">
      <c r="V10197" s="5"/>
    </row>
    <row r="10198" spans="22:22" x14ac:dyDescent="0.2">
      <c r="V10198" s="5"/>
    </row>
    <row r="10199" spans="22:22" x14ac:dyDescent="0.2">
      <c r="V10199" s="5"/>
    </row>
    <row r="10200" spans="22:22" x14ac:dyDescent="0.2">
      <c r="V10200" s="5"/>
    </row>
    <row r="10201" spans="22:22" x14ac:dyDescent="0.2">
      <c r="V10201" s="5"/>
    </row>
    <row r="10202" spans="22:22" x14ac:dyDescent="0.2">
      <c r="V10202" s="5"/>
    </row>
    <row r="10203" spans="22:22" x14ac:dyDescent="0.2">
      <c r="V10203" s="5"/>
    </row>
    <row r="10204" spans="22:22" x14ac:dyDescent="0.2">
      <c r="V10204" s="5"/>
    </row>
    <row r="10205" spans="22:22" x14ac:dyDescent="0.2">
      <c r="V10205" s="5"/>
    </row>
    <row r="10206" spans="22:22" x14ac:dyDescent="0.2">
      <c r="V10206" s="5"/>
    </row>
    <row r="10207" spans="22:22" x14ac:dyDescent="0.2">
      <c r="V10207" s="5"/>
    </row>
    <row r="10208" spans="22:22" x14ac:dyDescent="0.2">
      <c r="V10208" s="5"/>
    </row>
    <row r="10209" spans="22:22" x14ac:dyDescent="0.2">
      <c r="V10209" s="5"/>
    </row>
    <row r="10210" spans="22:22" x14ac:dyDescent="0.2">
      <c r="V10210" s="5"/>
    </row>
    <row r="10211" spans="22:22" x14ac:dyDescent="0.2">
      <c r="V10211" s="5"/>
    </row>
    <row r="10212" spans="22:22" x14ac:dyDescent="0.2">
      <c r="V10212" s="5"/>
    </row>
    <row r="10213" spans="22:22" x14ac:dyDescent="0.2">
      <c r="V10213" s="5"/>
    </row>
    <row r="10214" spans="22:22" x14ac:dyDescent="0.2">
      <c r="V10214" s="5"/>
    </row>
    <row r="10215" spans="22:22" x14ac:dyDescent="0.2">
      <c r="V10215" s="5"/>
    </row>
    <row r="10216" spans="22:22" x14ac:dyDescent="0.2">
      <c r="V10216" s="5"/>
    </row>
    <row r="10217" spans="22:22" x14ac:dyDescent="0.2">
      <c r="V10217" s="5"/>
    </row>
    <row r="10218" spans="22:22" x14ac:dyDescent="0.2">
      <c r="V10218" s="5"/>
    </row>
    <row r="10219" spans="22:22" x14ac:dyDescent="0.2">
      <c r="V10219" s="5"/>
    </row>
    <row r="10220" spans="22:22" x14ac:dyDescent="0.2">
      <c r="V10220" s="5"/>
    </row>
    <row r="10221" spans="22:22" x14ac:dyDescent="0.2">
      <c r="V10221" s="5"/>
    </row>
    <row r="10222" spans="22:22" x14ac:dyDescent="0.2">
      <c r="V10222" s="5"/>
    </row>
    <row r="10223" spans="22:22" x14ac:dyDescent="0.2">
      <c r="V10223" s="5"/>
    </row>
    <row r="10224" spans="22:22" x14ac:dyDescent="0.2">
      <c r="V10224" s="5"/>
    </row>
    <row r="10225" spans="22:22" x14ac:dyDescent="0.2">
      <c r="V10225" s="5"/>
    </row>
    <row r="10226" spans="22:22" x14ac:dyDescent="0.2">
      <c r="V10226" s="5"/>
    </row>
    <row r="10227" spans="22:22" x14ac:dyDescent="0.2">
      <c r="V10227" s="5"/>
    </row>
    <row r="10228" spans="22:22" x14ac:dyDescent="0.2">
      <c r="V10228" s="5"/>
    </row>
    <row r="10229" spans="22:22" x14ac:dyDescent="0.2">
      <c r="V10229" s="5"/>
    </row>
    <row r="10230" spans="22:22" x14ac:dyDescent="0.2">
      <c r="V10230" s="5"/>
    </row>
    <row r="10231" spans="22:22" x14ac:dyDescent="0.2">
      <c r="V10231" s="5"/>
    </row>
    <row r="10232" spans="22:22" x14ac:dyDescent="0.2">
      <c r="V10232" s="5"/>
    </row>
    <row r="10233" spans="22:22" x14ac:dyDescent="0.2">
      <c r="V10233" s="5"/>
    </row>
    <row r="10234" spans="22:22" x14ac:dyDescent="0.2">
      <c r="V10234" s="5"/>
    </row>
    <row r="10235" spans="22:22" x14ac:dyDescent="0.2">
      <c r="V10235" s="5"/>
    </row>
    <row r="10236" spans="22:22" x14ac:dyDescent="0.2">
      <c r="V10236" s="5"/>
    </row>
    <row r="10237" spans="22:22" x14ac:dyDescent="0.2">
      <c r="V10237" s="5"/>
    </row>
    <row r="10238" spans="22:22" x14ac:dyDescent="0.2">
      <c r="V10238" s="5"/>
    </row>
    <row r="10239" spans="22:22" x14ac:dyDescent="0.2">
      <c r="V10239" s="5"/>
    </row>
    <row r="10240" spans="22:22" x14ac:dyDescent="0.2">
      <c r="V10240" s="5"/>
    </row>
    <row r="10241" spans="22:22" x14ac:dyDescent="0.2">
      <c r="V10241" s="5"/>
    </row>
    <row r="10242" spans="22:22" x14ac:dyDescent="0.2">
      <c r="V10242" s="5"/>
    </row>
    <row r="10243" spans="22:22" x14ac:dyDescent="0.2">
      <c r="V10243" s="5"/>
    </row>
    <row r="10244" spans="22:22" x14ac:dyDescent="0.2">
      <c r="V10244" s="5"/>
    </row>
    <row r="10245" spans="22:22" x14ac:dyDescent="0.2">
      <c r="V10245" s="5"/>
    </row>
    <row r="10246" spans="22:22" x14ac:dyDescent="0.2">
      <c r="V10246" s="5"/>
    </row>
    <row r="10247" spans="22:22" x14ac:dyDescent="0.2">
      <c r="V10247" s="5"/>
    </row>
    <row r="10248" spans="22:22" x14ac:dyDescent="0.2">
      <c r="V10248" s="5"/>
    </row>
    <row r="10249" spans="22:22" x14ac:dyDescent="0.2">
      <c r="V10249" s="5"/>
    </row>
    <row r="10250" spans="22:22" x14ac:dyDescent="0.2">
      <c r="V10250" s="5"/>
    </row>
    <row r="10251" spans="22:22" x14ac:dyDescent="0.2">
      <c r="V10251" s="5"/>
    </row>
    <row r="10252" spans="22:22" x14ac:dyDescent="0.2">
      <c r="V10252" s="5"/>
    </row>
    <row r="10253" spans="22:22" x14ac:dyDescent="0.2">
      <c r="V10253" s="5"/>
    </row>
    <row r="10254" spans="22:22" x14ac:dyDescent="0.2">
      <c r="V10254" s="5"/>
    </row>
    <row r="10255" spans="22:22" x14ac:dyDescent="0.2">
      <c r="V10255" s="5"/>
    </row>
    <row r="10256" spans="22:22" x14ac:dyDescent="0.2">
      <c r="V10256" s="5"/>
    </row>
    <row r="10257" spans="22:22" x14ac:dyDescent="0.2">
      <c r="V10257" s="5"/>
    </row>
    <row r="10258" spans="22:22" x14ac:dyDescent="0.2">
      <c r="V10258" s="5"/>
    </row>
    <row r="10259" spans="22:22" x14ac:dyDescent="0.2">
      <c r="V10259" s="5"/>
    </row>
    <row r="10260" spans="22:22" x14ac:dyDescent="0.2">
      <c r="V10260" s="5"/>
    </row>
    <row r="10261" spans="22:22" x14ac:dyDescent="0.2">
      <c r="V10261" s="5"/>
    </row>
    <row r="10262" spans="22:22" x14ac:dyDescent="0.2">
      <c r="V10262" s="5"/>
    </row>
    <row r="10263" spans="22:22" x14ac:dyDescent="0.2">
      <c r="V10263" s="5"/>
    </row>
    <row r="10264" spans="22:22" x14ac:dyDescent="0.2">
      <c r="V10264" s="5"/>
    </row>
    <row r="10265" spans="22:22" x14ac:dyDescent="0.2">
      <c r="V10265" s="5"/>
    </row>
    <row r="10266" spans="22:22" x14ac:dyDescent="0.2">
      <c r="V10266" s="5"/>
    </row>
    <row r="10267" spans="22:22" x14ac:dyDescent="0.2">
      <c r="V10267" s="5"/>
    </row>
    <row r="10268" spans="22:22" x14ac:dyDescent="0.2">
      <c r="V10268" s="5"/>
    </row>
    <row r="10269" spans="22:22" x14ac:dyDescent="0.2">
      <c r="V10269" s="5"/>
    </row>
    <row r="10270" spans="22:22" x14ac:dyDescent="0.2">
      <c r="V10270" s="5"/>
    </row>
    <row r="10271" spans="22:22" x14ac:dyDescent="0.2">
      <c r="V10271" s="5"/>
    </row>
    <row r="10272" spans="22:22" x14ac:dyDescent="0.2">
      <c r="V10272" s="5"/>
    </row>
    <row r="10273" spans="22:22" x14ac:dyDescent="0.2">
      <c r="V10273" s="5"/>
    </row>
    <row r="10274" spans="22:22" x14ac:dyDescent="0.2">
      <c r="V10274" s="5"/>
    </row>
    <row r="10275" spans="22:22" x14ac:dyDescent="0.2">
      <c r="V10275" s="5"/>
    </row>
    <row r="10276" spans="22:22" x14ac:dyDescent="0.2">
      <c r="V10276" s="5"/>
    </row>
    <row r="10277" spans="22:22" x14ac:dyDescent="0.2">
      <c r="V10277" s="5"/>
    </row>
    <row r="10278" spans="22:22" x14ac:dyDescent="0.2">
      <c r="V10278" s="5"/>
    </row>
    <row r="10279" spans="22:22" x14ac:dyDescent="0.2">
      <c r="V10279" s="5"/>
    </row>
    <row r="10280" spans="22:22" x14ac:dyDescent="0.2">
      <c r="V10280" s="5"/>
    </row>
    <row r="10281" spans="22:22" x14ac:dyDescent="0.2">
      <c r="V10281" s="5"/>
    </row>
    <row r="10282" spans="22:22" x14ac:dyDescent="0.2">
      <c r="V10282" s="5"/>
    </row>
    <row r="10283" spans="22:22" x14ac:dyDescent="0.2">
      <c r="V10283" s="5"/>
    </row>
    <row r="10284" spans="22:22" x14ac:dyDescent="0.2">
      <c r="V10284" s="5"/>
    </row>
    <row r="10285" spans="22:22" x14ac:dyDescent="0.2">
      <c r="V10285" s="5"/>
    </row>
    <row r="10286" spans="22:22" x14ac:dyDescent="0.2">
      <c r="V10286" s="5"/>
    </row>
    <row r="10287" spans="22:22" x14ac:dyDescent="0.2">
      <c r="V10287" s="5"/>
    </row>
    <row r="10288" spans="22:22" x14ac:dyDescent="0.2">
      <c r="V10288" s="5"/>
    </row>
    <row r="10289" spans="22:22" x14ac:dyDescent="0.2">
      <c r="V10289" s="5"/>
    </row>
    <row r="10290" spans="22:22" x14ac:dyDescent="0.2">
      <c r="V10290" s="5"/>
    </row>
    <row r="10291" spans="22:22" x14ac:dyDescent="0.2">
      <c r="V10291" s="5"/>
    </row>
    <row r="10292" spans="22:22" x14ac:dyDescent="0.2">
      <c r="V10292" s="5"/>
    </row>
    <row r="10293" spans="22:22" x14ac:dyDescent="0.2">
      <c r="V10293" s="5"/>
    </row>
    <row r="10294" spans="22:22" x14ac:dyDescent="0.2">
      <c r="V10294" s="5"/>
    </row>
    <row r="10295" spans="22:22" x14ac:dyDescent="0.2">
      <c r="V10295" s="5"/>
    </row>
    <row r="10296" spans="22:22" x14ac:dyDescent="0.2">
      <c r="V10296" s="5"/>
    </row>
    <row r="10297" spans="22:22" x14ac:dyDescent="0.2">
      <c r="V10297" s="5"/>
    </row>
    <row r="10298" spans="22:22" x14ac:dyDescent="0.2">
      <c r="V10298" s="5"/>
    </row>
    <row r="10299" spans="22:22" x14ac:dyDescent="0.2">
      <c r="V10299" s="5"/>
    </row>
    <row r="10300" spans="22:22" x14ac:dyDescent="0.2">
      <c r="V10300" s="5"/>
    </row>
    <row r="10301" spans="22:22" x14ac:dyDescent="0.2">
      <c r="V10301" s="5"/>
    </row>
    <row r="10302" spans="22:22" x14ac:dyDescent="0.2">
      <c r="V10302" s="5"/>
    </row>
    <row r="10303" spans="22:22" x14ac:dyDescent="0.2">
      <c r="V10303" s="5"/>
    </row>
    <row r="10304" spans="22:22" x14ac:dyDescent="0.2">
      <c r="V10304" s="5"/>
    </row>
    <row r="10305" spans="22:22" x14ac:dyDescent="0.2">
      <c r="V10305" s="5"/>
    </row>
    <row r="10306" spans="22:22" x14ac:dyDescent="0.2">
      <c r="V10306" s="5"/>
    </row>
    <row r="10307" spans="22:22" x14ac:dyDescent="0.2">
      <c r="V10307" s="5"/>
    </row>
    <row r="10308" spans="22:22" x14ac:dyDescent="0.2">
      <c r="V10308" s="5"/>
    </row>
    <row r="10309" spans="22:22" x14ac:dyDescent="0.2">
      <c r="V10309" s="5"/>
    </row>
    <row r="10310" spans="22:22" x14ac:dyDescent="0.2">
      <c r="V10310" s="5"/>
    </row>
    <row r="10311" spans="22:22" x14ac:dyDescent="0.2">
      <c r="V10311" s="5"/>
    </row>
    <row r="10312" spans="22:22" x14ac:dyDescent="0.2">
      <c r="V10312" s="5"/>
    </row>
    <row r="10313" spans="22:22" x14ac:dyDescent="0.2">
      <c r="V10313" s="5"/>
    </row>
    <row r="10314" spans="22:22" x14ac:dyDescent="0.2">
      <c r="V10314" s="5"/>
    </row>
    <row r="10315" spans="22:22" x14ac:dyDescent="0.2">
      <c r="V10315" s="5"/>
    </row>
    <row r="10316" spans="22:22" x14ac:dyDescent="0.2">
      <c r="V10316" s="5"/>
    </row>
    <row r="10317" spans="22:22" x14ac:dyDescent="0.2">
      <c r="V10317" s="5"/>
    </row>
    <row r="10318" spans="22:22" x14ac:dyDescent="0.2">
      <c r="V10318" s="5"/>
    </row>
    <row r="10319" spans="22:22" x14ac:dyDescent="0.2">
      <c r="V10319" s="5"/>
    </row>
    <row r="10320" spans="22:22" x14ac:dyDescent="0.2">
      <c r="V10320" s="5"/>
    </row>
    <row r="10321" spans="22:22" x14ac:dyDescent="0.2">
      <c r="V10321" s="5"/>
    </row>
    <row r="10322" spans="22:22" x14ac:dyDescent="0.2">
      <c r="V10322" s="5"/>
    </row>
    <row r="10323" spans="22:22" x14ac:dyDescent="0.2">
      <c r="V10323" s="5"/>
    </row>
    <row r="10324" spans="22:22" x14ac:dyDescent="0.2">
      <c r="V10324" s="5"/>
    </row>
    <row r="10325" spans="22:22" x14ac:dyDescent="0.2">
      <c r="V10325" s="5"/>
    </row>
    <row r="10326" spans="22:22" x14ac:dyDescent="0.2">
      <c r="V10326" s="5"/>
    </row>
    <row r="10327" spans="22:22" x14ac:dyDescent="0.2">
      <c r="V10327" s="5"/>
    </row>
    <row r="10328" spans="22:22" x14ac:dyDescent="0.2">
      <c r="V10328" s="5"/>
    </row>
    <row r="10329" spans="22:22" x14ac:dyDescent="0.2">
      <c r="V10329" s="5"/>
    </row>
    <row r="10330" spans="22:22" x14ac:dyDescent="0.2">
      <c r="V10330" s="5"/>
    </row>
    <row r="10331" spans="22:22" x14ac:dyDescent="0.2">
      <c r="V10331" s="5"/>
    </row>
    <row r="10332" spans="22:22" x14ac:dyDescent="0.2">
      <c r="V10332" s="5"/>
    </row>
    <row r="10333" spans="22:22" x14ac:dyDescent="0.2">
      <c r="V10333" s="5"/>
    </row>
    <row r="10334" spans="22:22" x14ac:dyDescent="0.2">
      <c r="V10334" s="5"/>
    </row>
    <row r="10335" spans="22:22" x14ac:dyDescent="0.2">
      <c r="V10335" s="5"/>
    </row>
    <row r="10336" spans="22:22" x14ac:dyDescent="0.2">
      <c r="V10336" s="5"/>
    </row>
    <row r="10337" spans="22:22" x14ac:dyDescent="0.2">
      <c r="V10337" s="5"/>
    </row>
    <row r="10338" spans="22:22" x14ac:dyDescent="0.2">
      <c r="V10338" s="5"/>
    </row>
    <row r="10339" spans="22:22" x14ac:dyDescent="0.2">
      <c r="V10339" s="5"/>
    </row>
    <row r="10340" spans="22:22" x14ac:dyDescent="0.2">
      <c r="V10340" s="5"/>
    </row>
    <row r="10341" spans="22:22" x14ac:dyDescent="0.2">
      <c r="V10341" s="5"/>
    </row>
    <row r="10342" spans="22:22" x14ac:dyDescent="0.2">
      <c r="V10342" s="5"/>
    </row>
    <row r="10343" spans="22:22" x14ac:dyDescent="0.2">
      <c r="V10343" s="5"/>
    </row>
    <row r="10344" spans="22:22" x14ac:dyDescent="0.2">
      <c r="V10344" s="5"/>
    </row>
    <row r="10345" spans="22:22" x14ac:dyDescent="0.2">
      <c r="V10345" s="5"/>
    </row>
    <row r="10346" spans="22:22" x14ac:dyDescent="0.2">
      <c r="V10346" s="5"/>
    </row>
    <row r="10347" spans="22:22" x14ac:dyDescent="0.2">
      <c r="V10347" s="5"/>
    </row>
    <row r="10348" spans="22:22" x14ac:dyDescent="0.2">
      <c r="V10348" s="5"/>
    </row>
    <row r="10349" spans="22:22" x14ac:dyDescent="0.2">
      <c r="V10349" s="5"/>
    </row>
    <row r="10350" spans="22:22" x14ac:dyDescent="0.2">
      <c r="V10350" s="5"/>
    </row>
    <row r="10351" spans="22:22" x14ac:dyDescent="0.2">
      <c r="V10351" s="5"/>
    </row>
    <row r="10352" spans="22:22" x14ac:dyDescent="0.2">
      <c r="V10352" s="5"/>
    </row>
    <row r="10353" spans="22:22" x14ac:dyDescent="0.2">
      <c r="V10353" s="5"/>
    </row>
    <row r="10354" spans="22:22" x14ac:dyDescent="0.2">
      <c r="V10354" s="5"/>
    </row>
    <row r="10355" spans="22:22" x14ac:dyDescent="0.2">
      <c r="V10355" s="5"/>
    </row>
    <row r="10356" spans="22:22" x14ac:dyDescent="0.2">
      <c r="V10356" s="5"/>
    </row>
    <row r="10357" spans="22:22" x14ac:dyDescent="0.2">
      <c r="V10357" s="5"/>
    </row>
    <row r="10358" spans="22:22" x14ac:dyDescent="0.2">
      <c r="V10358" s="5"/>
    </row>
    <row r="10359" spans="22:22" x14ac:dyDescent="0.2">
      <c r="V10359" s="5"/>
    </row>
    <row r="10360" spans="22:22" x14ac:dyDescent="0.2">
      <c r="V10360" s="5"/>
    </row>
    <row r="10361" spans="22:22" x14ac:dyDescent="0.2">
      <c r="V10361" s="5"/>
    </row>
    <row r="10362" spans="22:22" x14ac:dyDescent="0.2">
      <c r="V10362" s="5"/>
    </row>
    <row r="10363" spans="22:22" x14ac:dyDescent="0.2">
      <c r="V10363" s="5"/>
    </row>
    <row r="10364" spans="22:22" x14ac:dyDescent="0.2">
      <c r="V10364" s="5"/>
    </row>
    <row r="10365" spans="22:22" x14ac:dyDescent="0.2">
      <c r="V10365" s="5"/>
    </row>
    <row r="10366" spans="22:22" x14ac:dyDescent="0.2">
      <c r="V10366" s="5"/>
    </row>
    <row r="10367" spans="22:22" x14ac:dyDescent="0.2">
      <c r="V10367" s="5"/>
    </row>
    <row r="10368" spans="22:22" x14ac:dyDescent="0.2">
      <c r="V10368" s="5"/>
    </row>
    <row r="10369" spans="22:22" x14ac:dyDescent="0.2">
      <c r="V10369" s="5"/>
    </row>
    <row r="10370" spans="22:22" x14ac:dyDescent="0.2">
      <c r="V10370" s="5"/>
    </row>
    <row r="10371" spans="22:22" x14ac:dyDescent="0.2">
      <c r="V10371" s="5"/>
    </row>
    <row r="10372" spans="22:22" x14ac:dyDescent="0.2">
      <c r="V10372" s="5"/>
    </row>
    <row r="10373" spans="22:22" x14ac:dyDescent="0.2">
      <c r="V10373" s="5"/>
    </row>
    <row r="10374" spans="22:22" x14ac:dyDescent="0.2">
      <c r="V10374" s="5"/>
    </row>
    <row r="10375" spans="22:22" x14ac:dyDescent="0.2">
      <c r="V10375" s="5"/>
    </row>
    <row r="10376" spans="22:22" x14ac:dyDescent="0.2">
      <c r="V10376" s="5"/>
    </row>
    <row r="10377" spans="22:22" x14ac:dyDescent="0.2">
      <c r="V10377" s="5"/>
    </row>
    <row r="10378" spans="22:22" x14ac:dyDescent="0.2">
      <c r="V10378" s="5"/>
    </row>
    <row r="10379" spans="22:22" x14ac:dyDescent="0.2">
      <c r="V10379" s="5"/>
    </row>
    <row r="10380" spans="22:22" x14ac:dyDescent="0.2">
      <c r="V10380" s="5"/>
    </row>
    <row r="10381" spans="22:22" x14ac:dyDescent="0.2">
      <c r="V10381" s="5"/>
    </row>
    <row r="10382" spans="22:22" x14ac:dyDescent="0.2">
      <c r="V10382" s="5"/>
    </row>
    <row r="10383" spans="22:22" x14ac:dyDescent="0.2">
      <c r="V10383" s="5"/>
    </row>
    <row r="10384" spans="22:22" x14ac:dyDescent="0.2">
      <c r="V10384" s="5"/>
    </row>
    <row r="10385" spans="22:22" x14ac:dyDescent="0.2">
      <c r="V10385" s="5"/>
    </row>
    <row r="10386" spans="22:22" x14ac:dyDescent="0.2">
      <c r="V10386" s="5"/>
    </row>
    <row r="10387" spans="22:22" x14ac:dyDescent="0.2">
      <c r="V10387" s="5"/>
    </row>
    <row r="10388" spans="22:22" x14ac:dyDescent="0.2">
      <c r="V10388" s="5"/>
    </row>
    <row r="10389" spans="22:22" x14ac:dyDescent="0.2">
      <c r="V10389" s="5"/>
    </row>
    <row r="10390" spans="22:22" x14ac:dyDescent="0.2">
      <c r="V10390" s="5"/>
    </row>
    <row r="10391" spans="22:22" x14ac:dyDescent="0.2">
      <c r="V10391" s="5"/>
    </row>
    <row r="10392" spans="22:22" x14ac:dyDescent="0.2">
      <c r="V10392" s="5"/>
    </row>
    <row r="10393" spans="22:22" x14ac:dyDescent="0.2">
      <c r="V10393" s="5"/>
    </row>
    <row r="10394" spans="22:22" x14ac:dyDescent="0.2">
      <c r="V10394" s="5"/>
    </row>
    <row r="10395" spans="22:22" x14ac:dyDescent="0.2">
      <c r="V10395" s="5"/>
    </row>
    <row r="10396" spans="22:22" x14ac:dyDescent="0.2">
      <c r="V10396" s="5"/>
    </row>
    <row r="10397" spans="22:22" x14ac:dyDescent="0.2">
      <c r="V10397" s="5"/>
    </row>
    <row r="10398" spans="22:22" x14ac:dyDescent="0.2">
      <c r="V10398" s="5"/>
    </row>
    <row r="10399" spans="22:22" x14ac:dyDescent="0.2">
      <c r="V10399" s="5"/>
    </row>
    <row r="10400" spans="22:22" x14ac:dyDescent="0.2">
      <c r="V10400" s="5"/>
    </row>
    <row r="10401" spans="22:22" x14ac:dyDescent="0.2">
      <c r="V10401" s="5"/>
    </row>
    <row r="10402" spans="22:22" x14ac:dyDescent="0.2">
      <c r="V10402" s="5"/>
    </row>
    <row r="10403" spans="22:22" x14ac:dyDescent="0.2">
      <c r="V10403" s="5"/>
    </row>
    <row r="10404" spans="22:22" x14ac:dyDescent="0.2">
      <c r="V10404" s="5"/>
    </row>
    <row r="10405" spans="22:22" x14ac:dyDescent="0.2">
      <c r="V10405" s="5"/>
    </row>
    <row r="10406" spans="22:22" x14ac:dyDescent="0.2">
      <c r="V10406" s="5"/>
    </row>
    <row r="10407" spans="22:22" x14ac:dyDescent="0.2">
      <c r="V10407" s="5"/>
    </row>
    <row r="10408" spans="22:22" x14ac:dyDescent="0.2">
      <c r="V10408" s="5"/>
    </row>
    <row r="10409" spans="22:22" x14ac:dyDescent="0.2">
      <c r="V10409" s="5"/>
    </row>
    <row r="10410" spans="22:22" x14ac:dyDescent="0.2">
      <c r="V10410" s="5"/>
    </row>
    <row r="10411" spans="22:22" x14ac:dyDescent="0.2">
      <c r="V10411" s="5"/>
    </row>
    <row r="10412" spans="22:22" x14ac:dyDescent="0.2">
      <c r="V10412" s="5"/>
    </row>
    <row r="10413" spans="22:22" x14ac:dyDescent="0.2">
      <c r="V10413" s="5"/>
    </row>
    <row r="10414" spans="22:22" x14ac:dyDescent="0.2">
      <c r="V10414" s="5"/>
    </row>
    <row r="10415" spans="22:22" x14ac:dyDescent="0.2">
      <c r="V10415" s="5"/>
    </row>
    <row r="10416" spans="22:22" x14ac:dyDescent="0.2">
      <c r="V10416" s="5"/>
    </row>
    <row r="10417" spans="22:22" x14ac:dyDescent="0.2">
      <c r="V10417" s="5"/>
    </row>
    <row r="10418" spans="22:22" x14ac:dyDescent="0.2">
      <c r="V10418" s="5"/>
    </row>
    <row r="10419" spans="22:22" x14ac:dyDescent="0.2">
      <c r="V10419" s="5"/>
    </row>
    <row r="10420" spans="22:22" x14ac:dyDescent="0.2">
      <c r="V10420" s="5"/>
    </row>
    <row r="10421" spans="22:22" x14ac:dyDescent="0.2">
      <c r="V10421" s="5"/>
    </row>
    <row r="10422" spans="22:22" x14ac:dyDescent="0.2">
      <c r="V10422" s="5"/>
    </row>
    <row r="10423" spans="22:22" x14ac:dyDescent="0.2">
      <c r="V10423" s="5"/>
    </row>
    <row r="10424" spans="22:22" x14ac:dyDescent="0.2">
      <c r="V10424" s="5"/>
    </row>
    <row r="10425" spans="22:22" x14ac:dyDescent="0.2">
      <c r="V10425" s="5"/>
    </row>
    <row r="10426" spans="22:22" x14ac:dyDescent="0.2">
      <c r="V10426" s="5"/>
    </row>
    <row r="10427" spans="22:22" x14ac:dyDescent="0.2">
      <c r="V10427" s="5"/>
    </row>
    <row r="10428" spans="22:22" x14ac:dyDescent="0.2">
      <c r="V10428" s="5"/>
    </row>
    <row r="10429" spans="22:22" x14ac:dyDescent="0.2">
      <c r="V10429" s="5"/>
    </row>
    <row r="10430" spans="22:22" x14ac:dyDescent="0.2">
      <c r="V10430" s="5"/>
    </row>
    <row r="10431" spans="22:22" x14ac:dyDescent="0.2">
      <c r="V10431" s="5"/>
    </row>
    <row r="10432" spans="22:22" x14ac:dyDescent="0.2">
      <c r="V10432" s="5"/>
    </row>
    <row r="10433" spans="22:22" x14ac:dyDescent="0.2">
      <c r="V10433" s="5"/>
    </row>
    <row r="10434" spans="22:22" x14ac:dyDescent="0.2">
      <c r="V10434" s="5"/>
    </row>
    <row r="10435" spans="22:22" x14ac:dyDescent="0.2">
      <c r="V10435" s="5"/>
    </row>
    <row r="10436" spans="22:22" x14ac:dyDescent="0.2">
      <c r="V10436" s="5"/>
    </row>
    <row r="10437" spans="22:22" x14ac:dyDescent="0.2">
      <c r="V10437" s="5"/>
    </row>
    <row r="10438" spans="22:22" x14ac:dyDescent="0.2">
      <c r="V10438" s="5"/>
    </row>
    <row r="10439" spans="22:22" x14ac:dyDescent="0.2">
      <c r="V10439" s="5"/>
    </row>
    <row r="10440" spans="22:22" x14ac:dyDescent="0.2">
      <c r="V10440" s="5"/>
    </row>
    <row r="10441" spans="22:22" x14ac:dyDescent="0.2">
      <c r="V10441" s="5"/>
    </row>
    <row r="10442" spans="22:22" x14ac:dyDescent="0.2">
      <c r="V10442" s="5"/>
    </row>
    <row r="10443" spans="22:22" x14ac:dyDescent="0.2">
      <c r="V10443" s="5"/>
    </row>
    <row r="10444" spans="22:22" x14ac:dyDescent="0.2">
      <c r="V10444" s="5"/>
    </row>
    <row r="10445" spans="22:22" x14ac:dyDescent="0.2">
      <c r="V10445" s="5"/>
    </row>
    <row r="10446" spans="22:22" x14ac:dyDescent="0.2">
      <c r="V10446" s="5"/>
    </row>
    <row r="10447" spans="22:22" x14ac:dyDescent="0.2">
      <c r="V10447" s="5"/>
    </row>
    <row r="10448" spans="22:22" x14ac:dyDescent="0.2">
      <c r="V10448" s="5"/>
    </row>
    <row r="10449" spans="22:22" x14ac:dyDescent="0.2">
      <c r="V10449" s="5"/>
    </row>
    <row r="10450" spans="22:22" x14ac:dyDescent="0.2">
      <c r="V10450" s="5"/>
    </row>
    <row r="10451" spans="22:22" x14ac:dyDescent="0.2">
      <c r="V10451" s="5"/>
    </row>
    <row r="10452" spans="22:22" x14ac:dyDescent="0.2">
      <c r="V10452" s="5"/>
    </row>
    <row r="10453" spans="22:22" x14ac:dyDescent="0.2">
      <c r="V10453" s="5"/>
    </row>
    <row r="10454" spans="22:22" x14ac:dyDescent="0.2">
      <c r="V10454" s="5"/>
    </row>
    <row r="10455" spans="22:22" x14ac:dyDescent="0.2">
      <c r="V10455" s="5"/>
    </row>
    <row r="10456" spans="22:22" x14ac:dyDescent="0.2">
      <c r="V10456" s="5"/>
    </row>
    <row r="10457" spans="22:22" x14ac:dyDescent="0.2">
      <c r="V10457" s="5"/>
    </row>
    <row r="10458" spans="22:22" x14ac:dyDescent="0.2">
      <c r="V10458" s="5"/>
    </row>
    <row r="10459" spans="22:22" x14ac:dyDescent="0.2">
      <c r="V10459" s="5"/>
    </row>
    <row r="10460" spans="22:22" x14ac:dyDescent="0.2">
      <c r="V10460" s="5"/>
    </row>
    <row r="10461" spans="22:22" x14ac:dyDescent="0.2">
      <c r="V10461" s="5"/>
    </row>
    <row r="10462" spans="22:22" x14ac:dyDescent="0.2">
      <c r="V10462" s="5"/>
    </row>
    <row r="10463" spans="22:22" x14ac:dyDescent="0.2">
      <c r="V10463" s="5"/>
    </row>
    <row r="10464" spans="22:22" x14ac:dyDescent="0.2">
      <c r="V10464" s="5"/>
    </row>
    <row r="10465" spans="22:22" x14ac:dyDescent="0.2">
      <c r="V10465" s="5"/>
    </row>
    <row r="10466" spans="22:22" x14ac:dyDescent="0.2">
      <c r="V10466" s="5"/>
    </row>
    <row r="10467" spans="22:22" x14ac:dyDescent="0.2">
      <c r="V10467" s="5"/>
    </row>
    <row r="10468" spans="22:22" x14ac:dyDescent="0.2">
      <c r="V10468" s="5"/>
    </row>
    <row r="10469" spans="22:22" x14ac:dyDescent="0.2">
      <c r="V10469" s="5"/>
    </row>
    <row r="10470" spans="22:22" x14ac:dyDescent="0.2">
      <c r="V10470" s="5"/>
    </row>
    <row r="10471" spans="22:22" x14ac:dyDescent="0.2">
      <c r="V10471" s="5"/>
    </row>
    <row r="10472" spans="22:22" x14ac:dyDescent="0.2">
      <c r="V10472" s="5"/>
    </row>
    <row r="10473" spans="22:22" x14ac:dyDescent="0.2">
      <c r="V10473" s="5"/>
    </row>
    <row r="10474" spans="22:22" x14ac:dyDescent="0.2">
      <c r="V10474" s="5"/>
    </row>
    <row r="10475" spans="22:22" x14ac:dyDescent="0.2">
      <c r="V10475" s="5"/>
    </row>
    <row r="10476" spans="22:22" x14ac:dyDescent="0.2">
      <c r="V10476" s="5"/>
    </row>
    <row r="10477" spans="22:22" x14ac:dyDescent="0.2">
      <c r="V10477" s="5"/>
    </row>
    <row r="10478" spans="22:22" x14ac:dyDescent="0.2">
      <c r="V10478" s="5"/>
    </row>
    <row r="10479" spans="22:22" x14ac:dyDescent="0.2">
      <c r="V10479" s="5"/>
    </row>
    <row r="10480" spans="22:22" x14ac:dyDescent="0.2">
      <c r="V10480" s="5"/>
    </row>
    <row r="10481" spans="22:22" x14ac:dyDescent="0.2">
      <c r="V10481" s="5"/>
    </row>
    <row r="10482" spans="22:22" x14ac:dyDescent="0.2">
      <c r="V10482" s="5"/>
    </row>
    <row r="10483" spans="22:22" x14ac:dyDescent="0.2">
      <c r="V10483" s="5"/>
    </row>
    <row r="10484" spans="22:22" x14ac:dyDescent="0.2">
      <c r="V10484" s="5"/>
    </row>
    <row r="10485" spans="22:22" x14ac:dyDescent="0.2">
      <c r="V10485" s="5"/>
    </row>
    <row r="10486" spans="22:22" x14ac:dyDescent="0.2">
      <c r="V10486" s="5"/>
    </row>
    <row r="10487" spans="22:22" x14ac:dyDescent="0.2">
      <c r="V10487" s="5"/>
    </row>
    <row r="10488" spans="22:22" x14ac:dyDescent="0.2">
      <c r="V10488" s="5"/>
    </row>
    <row r="10489" spans="22:22" x14ac:dyDescent="0.2">
      <c r="V10489" s="5"/>
    </row>
    <row r="10490" spans="22:22" x14ac:dyDescent="0.2">
      <c r="V10490" s="5"/>
    </row>
    <row r="10491" spans="22:22" x14ac:dyDescent="0.2">
      <c r="V10491" s="5"/>
    </row>
    <row r="10492" spans="22:22" x14ac:dyDescent="0.2">
      <c r="V10492" s="5"/>
    </row>
    <row r="10493" spans="22:22" x14ac:dyDescent="0.2">
      <c r="V10493" s="5"/>
    </row>
    <row r="10494" spans="22:22" x14ac:dyDescent="0.2">
      <c r="V10494" s="5"/>
    </row>
    <row r="10495" spans="22:22" x14ac:dyDescent="0.2">
      <c r="V10495" s="5"/>
    </row>
    <row r="10496" spans="22:22" x14ac:dyDescent="0.2">
      <c r="V10496" s="5"/>
    </row>
    <row r="10497" spans="22:22" x14ac:dyDescent="0.2">
      <c r="V10497" s="5"/>
    </row>
    <row r="10498" spans="22:22" x14ac:dyDescent="0.2">
      <c r="V10498" s="5"/>
    </row>
    <row r="10499" spans="22:22" x14ac:dyDescent="0.2">
      <c r="V10499" s="5"/>
    </row>
    <row r="10500" spans="22:22" x14ac:dyDescent="0.2">
      <c r="V10500" s="5"/>
    </row>
    <row r="10501" spans="22:22" x14ac:dyDescent="0.2">
      <c r="V10501" s="5"/>
    </row>
    <row r="10502" spans="22:22" x14ac:dyDescent="0.2">
      <c r="V10502" s="5"/>
    </row>
    <row r="10503" spans="22:22" x14ac:dyDescent="0.2">
      <c r="V10503" s="5"/>
    </row>
    <row r="10504" spans="22:22" x14ac:dyDescent="0.2">
      <c r="V10504" s="5"/>
    </row>
    <row r="10505" spans="22:22" x14ac:dyDescent="0.2">
      <c r="V10505" s="5"/>
    </row>
    <row r="10506" spans="22:22" x14ac:dyDescent="0.2">
      <c r="V10506" s="5"/>
    </row>
    <row r="10507" spans="22:22" x14ac:dyDescent="0.2">
      <c r="V10507" s="5"/>
    </row>
    <row r="10508" spans="22:22" x14ac:dyDescent="0.2">
      <c r="V10508" s="5"/>
    </row>
    <row r="10509" spans="22:22" x14ac:dyDescent="0.2">
      <c r="V10509" s="5"/>
    </row>
    <row r="10510" spans="22:22" x14ac:dyDescent="0.2">
      <c r="V10510" s="5"/>
    </row>
    <row r="10511" spans="22:22" x14ac:dyDescent="0.2">
      <c r="V10511" s="5"/>
    </row>
    <row r="10512" spans="22:22" x14ac:dyDescent="0.2">
      <c r="V10512" s="5"/>
    </row>
    <row r="10513" spans="22:22" x14ac:dyDescent="0.2">
      <c r="V10513" s="5"/>
    </row>
    <row r="10514" spans="22:22" x14ac:dyDescent="0.2">
      <c r="V10514" s="5"/>
    </row>
    <row r="10515" spans="22:22" x14ac:dyDescent="0.2">
      <c r="V10515" s="5"/>
    </row>
    <row r="10516" spans="22:22" x14ac:dyDescent="0.2">
      <c r="V10516" s="5"/>
    </row>
    <row r="10517" spans="22:22" x14ac:dyDescent="0.2">
      <c r="V10517" s="5"/>
    </row>
    <row r="10518" spans="22:22" x14ac:dyDescent="0.2">
      <c r="V10518" s="5"/>
    </row>
    <row r="10519" spans="22:22" x14ac:dyDescent="0.2">
      <c r="V10519" s="5"/>
    </row>
    <row r="10520" spans="22:22" x14ac:dyDescent="0.2">
      <c r="V10520" s="5"/>
    </row>
    <row r="10521" spans="22:22" x14ac:dyDescent="0.2">
      <c r="V10521" s="5"/>
    </row>
    <row r="10522" spans="22:22" x14ac:dyDescent="0.2">
      <c r="V10522" s="5"/>
    </row>
    <row r="10523" spans="22:22" x14ac:dyDescent="0.2">
      <c r="V10523" s="5"/>
    </row>
    <row r="10524" spans="22:22" x14ac:dyDescent="0.2">
      <c r="V10524" s="5"/>
    </row>
    <row r="10525" spans="22:22" x14ac:dyDescent="0.2">
      <c r="V10525" s="5"/>
    </row>
    <row r="10526" spans="22:22" x14ac:dyDescent="0.2">
      <c r="V10526" s="5"/>
    </row>
    <row r="10527" spans="22:22" x14ac:dyDescent="0.2">
      <c r="V10527" s="5"/>
    </row>
    <row r="10528" spans="22:22" x14ac:dyDescent="0.2">
      <c r="V10528" s="5"/>
    </row>
    <row r="10529" spans="22:22" x14ac:dyDescent="0.2">
      <c r="V10529" s="5"/>
    </row>
    <row r="10530" spans="22:22" x14ac:dyDescent="0.2">
      <c r="V10530" s="5"/>
    </row>
    <row r="10531" spans="22:22" x14ac:dyDescent="0.2">
      <c r="V10531" s="5"/>
    </row>
    <row r="10532" spans="22:22" x14ac:dyDescent="0.2">
      <c r="V10532" s="5"/>
    </row>
    <row r="10533" spans="22:22" x14ac:dyDescent="0.2">
      <c r="V10533" s="5"/>
    </row>
    <row r="10534" spans="22:22" x14ac:dyDescent="0.2">
      <c r="V10534" s="5"/>
    </row>
    <row r="10535" spans="22:22" x14ac:dyDescent="0.2">
      <c r="V10535" s="5"/>
    </row>
    <row r="10536" spans="22:22" x14ac:dyDescent="0.2">
      <c r="V10536" s="5"/>
    </row>
    <row r="10537" spans="22:22" x14ac:dyDescent="0.2">
      <c r="V10537" s="5"/>
    </row>
    <row r="10538" spans="22:22" x14ac:dyDescent="0.2">
      <c r="V10538" s="5"/>
    </row>
    <row r="10539" spans="22:22" x14ac:dyDescent="0.2">
      <c r="V10539" s="5"/>
    </row>
    <row r="10540" spans="22:22" x14ac:dyDescent="0.2">
      <c r="V10540" s="5"/>
    </row>
    <row r="10541" spans="22:22" x14ac:dyDescent="0.2">
      <c r="V10541" s="5"/>
    </row>
    <row r="10542" spans="22:22" x14ac:dyDescent="0.2">
      <c r="V10542" s="5"/>
    </row>
    <row r="10543" spans="22:22" x14ac:dyDescent="0.2">
      <c r="V10543" s="5"/>
    </row>
    <row r="10544" spans="22:22" x14ac:dyDescent="0.2">
      <c r="V10544" s="5"/>
    </row>
    <row r="10545" spans="22:22" x14ac:dyDescent="0.2">
      <c r="V10545" s="5"/>
    </row>
    <row r="10546" spans="22:22" x14ac:dyDescent="0.2">
      <c r="V10546" s="5"/>
    </row>
    <row r="10547" spans="22:22" x14ac:dyDescent="0.2">
      <c r="V10547" s="5"/>
    </row>
    <row r="10548" spans="22:22" x14ac:dyDescent="0.2">
      <c r="V10548" s="5"/>
    </row>
    <row r="10549" spans="22:22" x14ac:dyDescent="0.2">
      <c r="V10549" s="5"/>
    </row>
    <row r="10550" spans="22:22" x14ac:dyDescent="0.2">
      <c r="V10550" s="5"/>
    </row>
    <row r="10551" spans="22:22" x14ac:dyDescent="0.2">
      <c r="V10551" s="5"/>
    </row>
    <row r="10552" spans="22:22" x14ac:dyDescent="0.2">
      <c r="V10552" s="5"/>
    </row>
    <row r="10553" spans="22:22" x14ac:dyDescent="0.2">
      <c r="V10553" s="5"/>
    </row>
    <row r="10554" spans="22:22" x14ac:dyDescent="0.2">
      <c r="V10554" s="5"/>
    </row>
    <row r="10555" spans="22:22" x14ac:dyDescent="0.2">
      <c r="V10555" s="5"/>
    </row>
    <row r="10556" spans="22:22" x14ac:dyDescent="0.2">
      <c r="V10556" s="5"/>
    </row>
    <row r="10557" spans="22:22" x14ac:dyDescent="0.2">
      <c r="V10557" s="5"/>
    </row>
    <row r="10558" spans="22:22" x14ac:dyDescent="0.2">
      <c r="V10558" s="5"/>
    </row>
    <row r="10559" spans="22:22" x14ac:dyDescent="0.2">
      <c r="V10559" s="5"/>
    </row>
    <row r="10560" spans="22:22" x14ac:dyDescent="0.2">
      <c r="V10560" s="5"/>
    </row>
    <row r="10561" spans="22:22" x14ac:dyDescent="0.2">
      <c r="V10561" s="5"/>
    </row>
    <row r="10562" spans="22:22" x14ac:dyDescent="0.2">
      <c r="V10562" s="5"/>
    </row>
    <row r="10563" spans="22:22" x14ac:dyDescent="0.2">
      <c r="V10563" s="5"/>
    </row>
    <row r="10564" spans="22:22" x14ac:dyDescent="0.2">
      <c r="V10564" s="5"/>
    </row>
    <row r="10565" spans="22:22" x14ac:dyDescent="0.2">
      <c r="V10565" s="5"/>
    </row>
    <row r="10566" spans="22:22" x14ac:dyDescent="0.2">
      <c r="V10566" s="5"/>
    </row>
    <row r="10567" spans="22:22" x14ac:dyDescent="0.2">
      <c r="V10567" s="5"/>
    </row>
    <row r="10568" spans="22:22" x14ac:dyDescent="0.2">
      <c r="V10568" s="5"/>
    </row>
    <row r="10569" spans="22:22" x14ac:dyDescent="0.2">
      <c r="V10569" s="5"/>
    </row>
    <row r="10570" spans="22:22" x14ac:dyDescent="0.2">
      <c r="V10570" s="5"/>
    </row>
    <row r="10571" spans="22:22" x14ac:dyDescent="0.2">
      <c r="V10571" s="5"/>
    </row>
    <row r="10572" spans="22:22" x14ac:dyDescent="0.2">
      <c r="V10572" s="5"/>
    </row>
    <row r="10573" spans="22:22" x14ac:dyDescent="0.2">
      <c r="V10573" s="5"/>
    </row>
    <row r="10574" spans="22:22" x14ac:dyDescent="0.2">
      <c r="V10574" s="5"/>
    </row>
    <row r="10575" spans="22:22" x14ac:dyDescent="0.2">
      <c r="V10575" s="5"/>
    </row>
    <row r="10576" spans="22:22" x14ac:dyDescent="0.2">
      <c r="V10576" s="5"/>
    </row>
    <row r="10577" spans="22:22" x14ac:dyDescent="0.2">
      <c r="V10577" s="5"/>
    </row>
    <row r="10578" spans="22:22" x14ac:dyDescent="0.2">
      <c r="V10578" s="5"/>
    </row>
    <row r="10579" spans="22:22" x14ac:dyDescent="0.2">
      <c r="V10579" s="5"/>
    </row>
    <row r="10580" spans="22:22" x14ac:dyDescent="0.2">
      <c r="V10580" s="5"/>
    </row>
    <row r="10581" spans="22:22" x14ac:dyDescent="0.2">
      <c r="V10581" s="5"/>
    </row>
    <row r="10582" spans="22:22" x14ac:dyDescent="0.2">
      <c r="V10582" s="5"/>
    </row>
    <row r="10583" spans="22:22" x14ac:dyDescent="0.2">
      <c r="V10583" s="5"/>
    </row>
    <row r="10584" spans="22:22" x14ac:dyDescent="0.2">
      <c r="V10584" s="5"/>
    </row>
    <row r="10585" spans="22:22" x14ac:dyDescent="0.2">
      <c r="V10585" s="5"/>
    </row>
    <row r="10586" spans="22:22" x14ac:dyDescent="0.2">
      <c r="V10586" s="5"/>
    </row>
    <row r="10587" spans="22:22" x14ac:dyDescent="0.2">
      <c r="V10587" s="5"/>
    </row>
    <row r="10588" spans="22:22" x14ac:dyDescent="0.2">
      <c r="V10588" s="5"/>
    </row>
    <row r="10589" spans="22:22" x14ac:dyDescent="0.2">
      <c r="V10589" s="5"/>
    </row>
    <row r="10590" spans="22:22" x14ac:dyDescent="0.2">
      <c r="V10590" s="5"/>
    </row>
    <row r="10591" spans="22:22" x14ac:dyDescent="0.2">
      <c r="V10591" s="5"/>
    </row>
    <row r="10592" spans="22:22" x14ac:dyDescent="0.2">
      <c r="V10592" s="5"/>
    </row>
    <row r="10593" spans="22:22" x14ac:dyDescent="0.2">
      <c r="V10593" s="5"/>
    </row>
    <row r="10594" spans="22:22" x14ac:dyDescent="0.2">
      <c r="V10594" s="5"/>
    </row>
    <row r="10595" spans="22:22" x14ac:dyDescent="0.2">
      <c r="V10595" s="5"/>
    </row>
    <row r="10596" spans="22:22" x14ac:dyDescent="0.2">
      <c r="V10596" s="5"/>
    </row>
    <row r="10597" spans="22:22" x14ac:dyDescent="0.2">
      <c r="V10597" s="5"/>
    </row>
    <row r="10598" spans="22:22" x14ac:dyDescent="0.2">
      <c r="V10598" s="5"/>
    </row>
    <row r="10599" spans="22:22" x14ac:dyDescent="0.2">
      <c r="V10599" s="5"/>
    </row>
    <row r="10600" spans="22:22" x14ac:dyDescent="0.2">
      <c r="V10600" s="5"/>
    </row>
    <row r="10601" spans="22:22" x14ac:dyDescent="0.2">
      <c r="V10601" s="5"/>
    </row>
    <row r="10602" spans="22:22" x14ac:dyDescent="0.2">
      <c r="V10602" s="5"/>
    </row>
    <row r="10603" spans="22:22" x14ac:dyDescent="0.2">
      <c r="V10603" s="5"/>
    </row>
    <row r="10604" spans="22:22" x14ac:dyDescent="0.2">
      <c r="V10604" s="5"/>
    </row>
    <row r="10605" spans="22:22" x14ac:dyDescent="0.2">
      <c r="V10605" s="5"/>
    </row>
    <row r="10606" spans="22:22" x14ac:dyDescent="0.2">
      <c r="V10606" s="5"/>
    </row>
    <row r="10607" spans="22:22" x14ac:dyDescent="0.2">
      <c r="V10607" s="5"/>
    </row>
    <row r="10608" spans="22:22" x14ac:dyDescent="0.2">
      <c r="V10608" s="5"/>
    </row>
    <row r="10609" spans="22:22" x14ac:dyDescent="0.2">
      <c r="V10609" s="5"/>
    </row>
    <row r="10610" spans="22:22" x14ac:dyDescent="0.2">
      <c r="V10610" s="5"/>
    </row>
    <row r="10611" spans="22:22" x14ac:dyDescent="0.2">
      <c r="V10611" s="5"/>
    </row>
    <row r="10612" spans="22:22" x14ac:dyDescent="0.2">
      <c r="V10612" s="5"/>
    </row>
    <row r="10613" spans="22:22" x14ac:dyDescent="0.2">
      <c r="V10613" s="5"/>
    </row>
    <row r="10614" spans="22:22" x14ac:dyDescent="0.2">
      <c r="V10614" s="5"/>
    </row>
    <row r="10615" spans="22:22" x14ac:dyDescent="0.2">
      <c r="V10615" s="5"/>
    </row>
    <row r="10616" spans="22:22" x14ac:dyDescent="0.2">
      <c r="V10616" s="5"/>
    </row>
    <row r="10617" spans="22:22" x14ac:dyDescent="0.2">
      <c r="V10617" s="5"/>
    </row>
    <row r="10618" spans="22:22" x14ac:dyDescent="0.2">
      <c r="V10618" s="5"/>
    </row>
    <row r="10619" spans="22:22" x14ac:dyDescent="0.2">
      <c r="V10619" s="5"/>
    </row>
    <row r="10620" spans="22:22" x14ac:dyDescent="0.2">
      <c r="V10620" s="5"/>
    </row>
    <row r="10621" spans="22:22" x14ac:dyDescent="0.2">
      <c r="V10621" s="5"/>
    </row>
    <row r="10622" spans="22:22" x14ac:dyDescent="0.2">
      <c r="V10622" s="5"/>
    </row>
    <row r="10623" spans="22:22" x14ac:dyDescent="0.2">
      <c r="V10623" s="5"/>
    </row>
    <row r="10624" spans="22:22" x14ac:dyDescent="0.2">
      <c r="V10624" s="5"/>
    </row>
    <row r="10625" spans="22:22" x14ac:dyDescent="0.2">
      <c r="V10625" s="5"/>
    </row>
    <row r="10626" spans="22:22" x14ac:dyDescent="0.2">
      <c r="V10626" s="5"/>
    </row>
    <row r="10627" spans="22:22" x14ac:dyDescent="0.2">
      <c r="V10627" s="5"/>
    </row>
    <row r="10628" spans="22:22" x14ac:dyDescent="0.2">
      <c r="V10628" s="5"/>
    </row>
    <row r="10629" spans="22:22" x14ac:dyDescent="0.2">
      <c r="V10629" s="5"/>
    </row>
    <row r="10630" spans="22:22" x14ac:dyDescent="0.2">
      <c r="V10630" s="5"/>
    </row>
    <row r="10631" spans="22:22" x14ac:dyDescent="0.2">
      <c r="V10631" s="5"/>
    </row>
    <row r="10632" spans="22:22" x14ac:dyDescent="0.2">
      <c r="V10632" s="5"/>
    </row>
    <row r="10633" spans="22:22" x14ac:dyDescent="0.2">
      <c r="V10633" s="5"/>
    </row>
    <row r="10634" spans="22:22" x14ac:dyDescent="0.2">
      <c r="V10634" s="5"/>
    </row>
    <row r="10635" spans="22:22" x14ac:dyDescent="0.2">
      <c r="V10635" s="5"/>
    </row>
    <row r="10636" spans="22:22" x14ac:dyDescent="0.2">
      <c r="V10636" s="5"/>
    </row>
    <row r="10637" spans="22:22" x14ac:dyDescent="0.2">
      <c r="V10637" s="5"/>
    </row>
    <row r="10638" spans="22:22" x14ac:dyDescent="0.2">
      <c r="V10638" s="5"/>
    </row>
    <row r="10639" spans="22:22" x14ac:dyDescent="0.2">
      <c r="V10639" s="5"/>
    </row>
    <row r="10640" spans="22:22" x14ac:dyDescent="0.2">
      <c r="V10640" s="5"/>
    </row>
    <row r="10641" spans="22:22" x14ac:dyDescent="0.2">
      <c r="V10641" s="5"/>
    </row>
    <row r="10642" spans="22:22" x14ac:dyDescent="0.2">
      <c r="V10642" s="5"/>
    </row>
    <row r="10643" spans="22:22" x14ac:dyDescent="0.2">
      <c r="V10643" s="5"/>
    </row>
    <row r="10644" spans="22:22" x14ac:dyDescent="0.2">
      <c r="V10644" s="5"/>
    </row>
    <row r="10645" spans="22:22" x14ac:dyDescent="0.2">
      <c r="V10645" s="5"/>
    </row>
    <row r="10646" spans="22:22" x14ac:dyDescent="0.2">
      <c r="V10646" s="5"/>
    </row>
    <row r="10647" spans="22:22" x14ac:dyDescent="0.2">
      <c r="V10647" s="5"/>
    </row>
    <row r="10648" spans="22:22" x14ac:dyDescent="0.2">
      <c r="V10648" s="5"/>
    </row>
    <row r="10649" spans="22:22" x14ac:dyDescent="0.2">
      <c r="V10649" s="5"/>
    </row>
    <row r="10650" spans="22:22" x14ac:dyDescent="0.2">
      <c r="V10650" s="5"/>
    </row>
    <row r="10651" spans="22:22" x14ac:dyDescent="0.2">
      <c r="V10651" s="5"/>
    </row>
    <row r="10652" spans="22:22" x14ac:dyDescent="0.2">
      <c r="V10652" s="5"/>
    </row>
    <row r="10653" spans="22:22" x14ac:dyDescent="0.2">
      <c r="V10653" s="5"/>
    </row>
    <row r="10654" spans="22:22" x14ac:dyDescent="0.2">
      <c r="V10654" s="5"/>
    </row>
    <row r="10655" spans="22:22" x14ac:dyDescent="0.2">
      <c r="V10655" s="5"/>
    </row>
    <row r="10656" spans="22:22" x14ac:dyDescent="0.2">
      <c r="V10656" s="5"/>
    </row>
    <row r="10657" spans="22:22" x14ac:dyDescent="0.2">
      <c r="V10657" s="5"/>
    </row>
    <row r="10658" spans="22:22" x14ac:dyDescent="0.2">
      <c r="V10658" s="5"/>
    </row>
    <row r="10659" spans="22:22" x14ac:dyDescent="0.2">
      <c r="V10659" s="5"/>
    </row>
    <row r="10660" spans="22:22" x14ac:dyDescent="0.2">
      <c r="V10660" s="5"/>
    </row>
    <row r="10661" spans="22:22" x14ac:dyDescent="0.2">
      <c r="V10661" s="5"/>
    </row>
    <row r="10662" spans="22:22" x14ac:dyDescent="0.2">
      <c r="V10662" s="5"/>
    </row>
    <row r="10663" spans="22:22" x14ac:dyDescent="0.2">
      <c r="V10663" s="5"/>
    </row>
    <row r="10664" spans="22:22" x14ac:dyDescent="0.2">
      <c r="V10664" s="5"/>
    </row>
    <row r="10665" spans="22:22" x14ac:dyDescent="0.2">
      <c r="V10665" s="5"/>
    </row>
    <row r="10666" spans="22:22" x14ac:dyDescent="0.2">
      <c r="V10666" s="5"/>
    </row>
    <row r="10667" spans="22:22" x14ac:dyDescent="0.2">
      <c r="V10667" s="5"/>
    </row>
    <row r="10668" spans="22:22" x14ac:dyDescent="0.2">
      <c r="V10668" s="5"/>
    </row>
    <row r="10669" spans="22:22" x14ac:dyDescent="0.2">
      <c r="V10669" s="5"/>
    </row>
    <row r="10670" spans="22:22" x14ac:dyDescent="0.2">
      <c r="V10670" s="5"/>
    </row>
    <row r="10671" spans="22:22" x14ac:dyDescent="0.2">
      <c r="V10671" s="5"/>
    </row>
    <row r="10672" spans="22:22" x14ac:dyDescent="0.2">
      <c r="V10672" s="5"/>
    </row>
    <row r="10673" spans="22:22" x14ac:dyDescent="0.2">
      <c r="V10673" s="5"/>
    </row>
    <row r="10674" spans="22:22" x14ac:dyDescent="0.2">
      <c r="V10674" s="5"/>
    </row>
    <row r="10675" spans="22:22" x14ac:dyDescent="0.2">
      <c r="V10675" s="5"/>
    </row>
    <row r="10676" spans="22:22" x14ac:dyDescent="0.2">
      <c r="V10676" s="5"/>
    </row>
    <row r="10677" spans="22:22" x14ac:dyDescent="0.2">
      <c r="V10677" s="5"/>
    </row>
    <row r="10678" spans="22:22" x14ac:dyDescent="0.2">
      <c r="V10678" s="5"/>
    </row>
    <row r="10679" spans="22:22" x14ac:dyDescent="0.2">
      <c r="V10679" s="5"/>
    </row>
    <row r="10680" spans="22:22" x14ac:dyDescent="0.2">
      <c r="V10680" s="5"/>
    </row>
    <row r="10681" spans="22:22" x14ac:dyDescent="0.2">
      <c r="V10681" s="5"/>
    </row>
    <row r="10682" spans="22:22" x14ac:dyDescent="0.2">
      <c r="V10682" s="5"/>
    </row>
    <row r="10683" spans="22:22" x14ac:dyDescent="0.2">
      <c r="V10683" s="5"/>
    </row>
    <row r="10684" spans="22:22" x14ac:dyDescent="0.2">
      <c r="V10684" s="5"/>
    </row>
    <row r="10685" spans="22:22" x14ac:dyDescent="0.2">
      <c r="V10685" s="5"/>
    </row>
    <row r="10686" spans="22:22" x14ac:dyDescent="0.2">
      <c r="V10686" s="5"/>
    </row>
    <row r="10687" spans="22:22" x14ac:dyDescent="0.2">
      <c r="V10687" s="5"/>
    </row>
    <row r="10688" spans="22:22" x14ac:dyDescent="0.2">
      <c r="V10688" s="5"/>
    </row>
    <row r="10689" spans="22:22" x14ac:dyDescent="0.2">
      <c r="V10689" s="5"/>
    </row>
    <row r="10690" spans="22:22" x14ac:dyDescent="0.2">
      <c r="V10690" s="5"/>
    </row>
    <row r="10691" spans="22:22" x14ac:dyDescent="0.2">
      <c r="V10691" s="5"/>
    </row>
    <row r="10692" spans="22:22" x14ac:dyDescent="0.2">
      <c r="V10692" s="5"/>
    </row>
    <row r="10693" spans="22:22" x14ac:dyDescent="0.2">
      <c r="V10693" s="5"/>
    </row>
    <row r="10694" spans="22:22" x14ac:dyDescent="0.2">
      <c r="V10694" s="5"/>
    </row>
    <row r="10695" spans="22:22" x14ac:dyDescent="0.2">
      <c r="V10695" s="5"/>
    </row>
    <row r="10696" spans="22:22" x14ac:dyDescent="0.2">
      <c r="V10696" s="5"/>
    </row>
    <row r="10697" spans="22:22" x14ac:dyDescent="0.2">
      <c r="V10697" s="5"/>
    </row>
    <row r="10698" spans="22:22" x14ac:dyDescent="0.2">
      <c r="V10698" s="5"/>
    </row>
    <row r="10699" spans="22:22" x14ac:dyDescent="0.2">
      <c r="V10699" s="5"/>
    </row>
    <row r="10700" spans="22:22" x14ac:dyDescent="0.2">
      <c r="V10700" s="5"/>
    </row>
    <row r="10701" spans="22:22" x14ac:dyDescent="0.2">
      <c r="V10701" s="5"/>
    </row>
    <row r="10702" spans="22:22" x14ac:dyDescent="0.2">
      <c r="V10702" s="5"/>
    </row>
    <row r="10703" spans="22:22" x14ac:dyDescent="0.2">
      <c r="V10703" s="5"/>
    </row>
    <row r="10704" spans="22:22" x14ac:dyDescent="0.2">
      <c r="V10704" s="5"/>
    </row>
    <row r="10705" spans="22:22" x14ac:dyDescent="0.2">
      <c r="V10705" s="5"/>
    </row>
    <row r="10706" spans="22:22" x14ac:dyDescent="0.2">
      <c r="V10706" s="5"/>
    </row>
    <row r="10707" spans="22:22" x14ac:dyDescent="0.2">
      <c r="V10707" s="5"/>
    </row>
    <row r="10708" spans="22:22" x14ac:dyDescent="0.2">
      <c r="V10708" s="5"/>
    </row>
    <row r="10709" spans="22:22" x14ac:dyDescent="0.2">
      <c r="V10709" s="5"/>
    </row>
    <row r="10710" spans="22:22" x14ac:dyDescent="0.2">
      <c r="V10710" s="5"/>
    </row>
    <row r="10711" spans="22:22" x14ac:dyDescent="0.2">
      <c r="V10711" s="5"/>
    </row>
    <row r="10712" spans="22:22" x14ac:dyDescent="0.2">
      <c r="V10712" s="5"/>
    </row>
    <row r="10713" spans="22:22" x14ac:dyDescent="0.2">
      <c r="V10713" s="5"/>
    </row>
    <row r="10714" spans="22:22" x14ac:dyDescent="0.2">
      <c r="V10714" s="5"/>
    </row>
    <row r="10715" spans="22:22" x14ac:dyDescent="0.2">
      <c r="V10715" s="5"/>
    </row>
    <row r="10716" spans="22:22" x14ac:dyDescent="0.2">
      <c r="V10716" s="5"/>
    </row>
    <row r="10717" spans="22:22" x14ac:dyDescent="0.2">
      <c r="V10717" s="5"/>
    </row>
    <row r="10718" spans="22:22" x14ac:dyDescent="0.2">
      <c r="V10718" s="5"/>
    </row>
    <row r="10719" spans="22:22" x14ac:dyDescent="0.2">
      <c r="V10719" s="5"/>
    </row>
    <row r="10720" spans="22:22" x14ac:dyDescent="0.2">
      <c r="V10720" s="5"/>
    </row>
    <row r="10721" spans="22:22" x14ac:dyDescent="0.2">
      <c r="V10721" s="5"/>
    </row>
    <row r="10722" spans="22:22" x14ac:dyDescent="0.2">
      <c r="V10722" s="5"/>
    </row>
    <row r="10723" spans="22:22" x14ac:dyDescent="0.2">
      <c r="V10723" s="5"/>
    </row>
    <row r="10724" spans="22:22" x14ac:dyDescent="0.2">
      <c r="V10724" s="5"/>
    </row>
    <row r="10725" spans="22:22" x14ac:dyDescent="0.2">
      <c r="V10725" s="5"/>
    </row>
    <row r="10726" spans="22:22" x14ac:dyDescent="0.2">
      <c r="V10726" s="5"/>
    </row>
    <row r="10727" spans="22:22" x14ac:dyDescent="0.2">
      <c r="V10727" s="5"/>
    </row>
    <row r="10728" spans="22:22" x14ac:dyDescent="0.2">
      <c r="V10728" s="5"/>
    </row>
    <row r="10729" spans="22:22" x14ac:dyDescent="0.2">
      <c r="V10729" s="5"/>
    </row>
    <row r="10730" spans="22:22" x14ac:dyDescent="0.2">
      <c r="V10730" s="5"/>
    </row>
    <row r="10731" spans="22:22" x14ac:dyDescent="0.2">
      <c r="V10731" s="5"/>
    </row>
    <row r="10732" spans="22:22" x14ac:dyDescent="0.2">
      <c r="V10732" s="5"/>
    </row>
    <row r="10733" spans="22:22" x14ac:dyDescent="0.2">
      <c r="V10733" s="5"/>
    </row>
    <row r="10734" spans="22:22" x14ac:dyDescent="0.2">
      <c r="V10734" s="5"/>
    </row>
    <row r="10735" spans="22:22" x14ac:dyDescent="0.2">
      <c r="V10735" s="5"/>
    </row>
    <row r="10736" spans="22:22" x14ac:dyDescent="0.2">
      <c r="V10736" s="5"/>
    </row>
    <row r="10737" spans="22:22" x14ac:dyDescent="0.2">
      <c r="V10737" s="5"/>
    </row>
    <row r="10738" spans="22:22" x14ac:dyDescent="0.2">
      <c r="V10738" s="5"/>
    </row>
    <row r="10739" spans="22:22" x14ac:dyDescent="0.2">
      <c r="V10739" s="5"/>
    </row>
    <row r="10740" spans="22:22" x14ac:dyDescent="0.2">
      <c r="V10740" s="5"/>
    </row>
    <row r="10741" spans="22:22" x14ac:dyDescent="0.2">
      <c r="V10741" s="5"/>
    </row>
    <row r="10742" spans="22:22" x14ac:dyDescent="0.2">
      <c r="V10742" s="5"/>
    </row>
    <row r="10743" spans="22:22" x14ac:dyDescent="0.2">
      <c r="V10743" s="5"/>
    </row>
    <row r="10744" spans="22:22" x14ac:dyDescent="0.2">
      <c r="V10744" s="5"/>
    </row>
    <row r="10745" spans="22:22" x14ac:dyDescent="0.2">
      <c r="V10745" s="5"/>
    </row>
    <row r="10746" spans="22:22" x14ac:dyDescent="0.2">
      <c r="V10746" s="5"/>
    </row>
    <row r="10747" spans="22:22" x14ac:dyDescent="0.2">
      <c r="V10747" s="5"/>
    </row>
    <row r="10748" spans="22:22" x14ac:dyDescent="0.2">
      <c r="V10748" s="5"/>
    </row>
    <row r="10749" spans="22:22" x14ac:dyDescent="0.2">
      <c r="V10749" s="5"/>
    </row>
    <row r="10750" spans="22:22" x14ac:dyDescent="0.2">
      <c r="V10750" s="5"/>
    </row>
    <row r="10751" spans="22:22" x14ac:dyDescent="0.2">
      <c r="V10751" s="5"/>
    </row>
    <row r="10752" spans="22:22" x14ac:dyDescent="0.2">
      <c r="V10752" s="5"/>
    </row>
    <row r="10753" spans="22:22" x14ac:dyDescent="0.2">
      <c r="V10753" s="5"/>
    </row>
    <row r="10754" spans="22:22" x14ac:dyDescent="0.2">
      <c r="V10754" s="5"/>
    </row>
    <row r="10755" spans="22:22" x14ac:dyDescent="0.2">
      <c r="V10755" s="5"/>
    </row>
    <row r="10756" spans="22:22" x14ac:dyDescent="0.2">
      <c r="V10756" s="5"/>
    </row>
    <row r="10757" spans="22:22" x14ac:dyDescent="0.2">
      <c r="V10757" s="5"/>
    </row>
    <row r="10758" spans="22:22" x14ac:dyDescent="0.2">
      <c r="V10758" s="5"/>
    </row>
    <row r="10759" spans="22:22" x14ac:dyDescent="0.2">
      <c r="V10759" s="5"/>
    </row>
    <row r="10760" spans="22:22" x14ac:dyDescent="0.2">
      <c r="V10760" s="5"/>
    </row>
    <row r="10761" spans="22:22" x14ac:dyDescent="0.2">
      <c r="V10761" s="5"/>
    </row>
    <row r="10762" spans="22:22" x14ac:dyDescent="0.2">
      <c r="V10762" s="5"/>
    </row>
    <row r="10763" spans="22:22" x14ac:dyDescent="0.2">
      <c r="V10763" s="5"/>
    </row>
    <row r="10764" spans="22:22" x14ac:dyDescent="0.2">
      <c r="V10764" s="5"/>
    </row>
    <row r="10765" spans="22:22" x14ac:dyDescent="0.2">
      <c r="V10765" s="5"/>
    </row>
    <row r="10766" spans="22:22" x14ac:dyDescent="0.2">
      <c r="V10766" s="5"/>
    </row>
    <row r="10767" spans="22:22" x14ac:dyDescent="0.2">
      <c r="V10767" s="5"/>
    </row>
    <row r="10768" spans="22:22" x14ac:dyDescent="0.2">
      <c r="V10768" s="5"/>
    </row>
    <row r="10769" spans="22:22" x14ac:dyDescent="0.2">
      <c r="V10769" s="5"/>
    </row>
    <row r="10770" spans="22:22" x14ac:dyDescent="0.2">
      <c r="V10770" s="5"/>
    </row>
    <row r="10771" spans="22:22" x14ac:dyDescent="0.2">
      <c r="V10771" s="5"/>
    </row>
    <row r="10772" spans="22:22" x14ac:dyDescent="0.2">
      <c r="V10772" s="5"/>
    </row>
    <row r="10773" spans="22:22" x14ac:dyDescent="0.2">
      <c r="V10773" s="5"/>
    </row>
    <row r="10774" spans="22:22" x14ac:dyDescent="0.2">
      <c r="V10774" s="5"/>
    </row>
    <row r="10775" spans="22:22" x14ac:dyDescent="0.2">
      <c r="V10775" s="5"/>
    </row>
    <row r="10776" spans="22:22" x14ac:dyDescent="0.2">
      <c r="V10776" s="5"/>
    </row>
    <row r="10777" spans="22:22" x14ac:dyDescent="0.2">
      <c r="V10777" s="5"/>
    </row>
    <row r="10778" spans="22:22" x14ac:dyDescent="0.2">
      <c r="V10778" s="5"/>
    </row>
    <row r="10779" spans="22:22" x14ac:dyDescent="0.2">
      <c r="V10779" s="5"/>
    </row>
    <row r="10780" spans="22:22" x14ac:dyDescent="0.2">
      <c r="V10780" s="5"/>
    </row>
    <row r="10781" spans="22:22" x14ac:dyDescent="0.2">
      <c r="V10781" s="5"/>
    </row>
    <row r="10782" spans="22:22" x14ac:dyDescent="0.2">
      <c r="V10782" s="5"/>
    </row>
    <row r="10783" spans="22:22" x14ac:dyDescent="0.2">
      <c r="V10783" s="5"/>
    </row>
    <row r="10784" spans="22:22" x14ac:dyDescent="0.2">
      <c r="V10784" s="5"/>
    </row>
    <row r="10785" spans="22:22" x14ac:dyDescent="0.2">
      <c r="V10785" s="5"/>
    </row>
    <row r="10786" spans="22:22" x14ac:dyDescent="0.2">
      <c r="V10786" s="5"/>
    </row>
    <row r="10787" spans="22:22" x14ac:dyDescent="0.2">
      <c r="V10787" s="5"/>
    </row>
    <row r="10788" spans="22:22" x14ac:dyDescent="0.2">
      <c r="V10788" s="5"/>
    </row>
    <row r="10789" spans="22:22" x14ac:dyDescent="0.2">
      <c r="V10789" s="5"/>
    </row>
    <row r="10790" spans="22:22" x14ac:dyDescent="0.2">
      <c r="V10790" s="5"/>
    </row>
    <row r="10791" spans="22:22" x14ac:dyDescent="0.2">
      <c r="V10791" s="5"/>
    </row>
    <row r="10792" spans="22:22" x14ac:dyDescent="0.2">
      <c r="V10792" s="5"/>
    </row>
    <row r="10793" spans="22:22" x14ac:dyDescent="0.2">
      <c r="V10793" s="5"/>
    </row>
    <row r="10794" spans="22:22" x14ac:dyDescent="0.2">
      <c r="V10794" s="5"/>
    </row>
    <row r="10795" spans="22:22" x14ac:dyDescent="0.2">
      <c r="V10795" s="5"/>
    </row>
    <row r="10796" spans="22:22" x14ac:dyDescent="0.2">
      <c r="V10796" s="5"/>
    </row>
    <row r="10797" spans="22:22" x14ac:dyDescent="0.2">
      <c r="V10797" s="5"/>
    </row>
    <row r="10798" spans="22:22" x14ac:dyDescent="0.2">
      <c r="V10798" s="5"/>
    </row>
    <row r="10799" spans="22:22" x14ac:dyDescent="0.2">
      <c r="V10799" s="5"/>
    </row>
    <row r="10800" spans="22:22" x14ac:dyDescent="0.2">
      <c r="V10800" s="5"/>
    </row>
    <row r="10801" spans="22:22" x14ac:dyDescent="0.2">
      <c r="V10801" s="5"/>
    </row>
    <row r="10802" spans="22:22" x14ac:dyDescent="0.2">
      <c r="V10802" s="5"/>
    </row>
    <row r="10803" spans="22:22" x14ac:dyDescent="0.2">
      <c r="V10803" s="5"/>
    </row>
    <row r="10804" spans="22:22" x14ac:dyDescent="0.2">
      <c r="V10804" s="5"/>
    </row>
    <row r="10805" spans="22:22" x14ac:dyDescent="0.2">
      <c r="V10805" s="5"/>
    </row>
    <row r="10806" spans="22:22" x14ac:dyDescent="0.2">
      <c r="V10806" s="5"/>
    </row>
    <row r="10807" spans="22:22" x14ac:dyDescent="0.2">
      <c r="V10807" s="5"/>
    </row>
    <row r="10808" spans="22:22" x14ac:dyDescent="0.2">
      <c r="V10808" s="5"/>
    </row>
    <row r="10809" spans="22:22" x14ac:dyDescent="0.2">
      <c r="V10809" s="5"/>
    </row>
    <row r="10810" spans="22:22" x14ac:dyDescent="0.2">
      <c r="V10810" s="5"/>
    </row>
    <row r="10811" spans="22:22" x14ac:dyDescent="0.2">
      <c r="V10811" s="5"/>
    </row>
    <row r="10812" spans="22:22" x14ac:dyDescent="0.2">
      <c r="V10812" s="5"/>
    </row>
    <row r="10813" spans="22:22" x14ac:dyDescent="0.2">
      <c r="V10813" s="5"/>
    </row>
    <row r="10814" spans="22:22" x14ac:dyDescent="0.2">
      <c r="V10814" s="5"/>
    </row>
    <row r="10815" spans="22:22" x14ac:dyDescent="0.2">
      <c r="V10815" s="5"/>
    </row>
    <row r="10816" spans="22:22" x14ac:dyDescent="0.2">
      <c r="V10816" s="5"/>
    </row>
    <row r="10817" spans="22:22" x14ac:dyDescent="0.2">
      <c r="V10817" s="5"/>
    </row>
    <row r="10818" spans="22:22" x14ac:dyDescent="0.2">
      <c r="V10818" s="5"/>
    </row>
    <row r="10819" spans="22:22" x14ac:dyDescent="0.2">
      <c r="V10819" s="5"/>
    </row>
    <row r="10820" spans="22:22" x14ac:dyDescent="0.2">
      <c r="V10820" s="5"/>
    </row>
    <row r="10821" spans="22:22" x14ac:dyDescent="0.2">
      <c r="V10821" s="5"/>
    </row>
    <row r="10822" spans="22:22" x14ac:dyDescent="0.2">
      <c r="V10822" s="5"/>
    </row>
    <row r="10823" spans="22:22" x14ac:dyDescent="0.2">
      <c r="V10823" s="5"/>
    </row>
    <row r="10824" spans="22:22" x14ac:dyDescent="0.2">
      <c r="V10824" s="5"/>
    </row>
    <row r="10825" spans="22:22" x14ac:dyDescent="0.2">
      <c r="V10825" s="5"/>
    </row>
    <row r="10826" spans="22:22" x14ac:dyDescent="0.2">
      <c r="V10826" s="5"/>
    </row>
    <row r="10827" spans="22:22" x14ac:dyDescent="0.2">
      <c r="V10827" s="5"/>
    </row>
    <row r="10828" spans="22:22" x14ac:dyDescent="0.2">
      <c r="V10828" s="5"/>
    </row>
    <row r="10829" spans="22:22" x14ac:dyDescent="0.2">
      <c r="V10829" s="5"/>
    </row>
    <row r="10830" spans="22:22" x14ac:dyDescent="0.2">
      <c r="V10830" s="5"/>
    </row>
    <row r="10831" spans="22:22" x14ac:dyDescent="0.2">
      <c r="V10831" s="5"/>
    </row>
    <row r="10832" spans="22:22" x14ac:dyDescent="0.2">
      <c r="V10832" s="5"/>
    </row>
    <row r="10833" spans="22:22" x14ac:dyDescent="0.2">
      <c r="V10833" s="5"/>
    </row>
    <row r="10834" spans="22:22" x14ac:dyDescent="0.2">
      <c r="V10834" s="5"/>
    </row>
    <row r="10835" spans="22:22" x14ac:dyDescent="0.2">
      <c r="V10835" s="5"/>
    </row>
    <row r="10836" spans="22:22" x14ac:dyDescent="0.2">
      <c r="V10836" s="5"/>
    </row>
    <row r="10837" spans="22:22" x14ac:dyDescent="0.2">
      <c r="V10837" s="5"/>
    </row>
    <row r="10838" spans="22:22" x14ac:dyDescent="0.2">
      <c r="V10838" s="5"/>
    </row>
    <row r="10839" spans="22:22" x14ac:dyDescent="0.2">
      <c r="V10839" s="5"/>
    </row>
    <row r="10840" spans="22:22" x14ac:dyDescent="0.2">
      <c r="V10840" s="5"/>
    </row>
    <row r="10841" spans="22:22" x14ac:dyDescent="0.2">
      <c r="V10841" s="5"/>
    </row>
    <row r="10842" spans="22:22" x14ac:dyDescent="0.2">
      <c r="V10842" s="5"/>
    </row>
    <row r="10843" spans="22:22" x14ac:dyDescent="0.2">
      <c r="V10843" s="5"/>
    </row>
    <row r="10844" spans="22:22" x14ac:dyDescent="0.2">
      <c r="V10844" s="5"/>
    </row>
    <row r="10845" spans="22:22" x14ac:dyDescent="0.2">
      <c r="V10845" s="5"/>
    </row>
    <row r="10846" spans="22:22" x14ac:dyDescent="0.2">
      <c r="V10846" s="5"/>
    </row>
    <row r="10847" spans="22:22" x14ac:dyDescent="0.2">
      <c r="V10847" s="5"/>
    </row>
    <row r="10848" spans="22:22" x14ac:dyDescent="0.2">
      <c r="V10848" s="5"/>
    </row>
    <row r="10849" spans="22:22" x14ac:dyDescent="0.2">
      <c r="V10849" s="5"/>
    </row>
    <row r="10850" spans="22:22" x14ac:dyDescent="0.2">
      <c r="V10850" s="5"/>
    </row>
    <row r="10851" spans="22:22" x14ac:dyDescent="0.2">
      <c r="V10851" s="5"/>
    </row>
    <row r="10852" spans="22:22" x14ac:dyDescent="0.2">
      <c r="V10852" s="5"/>
    </row>
    <row r="10853" spans="22:22" x14ac:dyDescent="0.2">
      <c r="V10853" s="5"/>
    </row>
    <row r="10854" spans="22:22" x14ac:dyDescent="0.2">
      <c r="V10854" s="5"/>
    </row>
    <row r="10855" spans="22:22" x14ac:dyDescent="0.2">
      <c r="V10855" s="5"/>
    </row>
    <row r="10856" spans="22:22" x14ac:dyDescent="0.2">
      <c r="V10856" s="5"/>
    </row>
    <row r="10857" spans="22:22" x14ac:dyDescent="0.2">
      <c r="V10857" s="5"/>
    </row>
    <row r="10858" spans="22:22" x14ac:dyDescent="0.2">
      <c r="V10858" s="5"/>
    </row>
    <row r="10859" spans="22:22" x14ac:dyDescent="0.2">
      <c r="V10859" s="5"/>
    </row>
    <row r="10860" spans="22:22" x14ac:dyDescent="0.2">
      <c r="V10860" s="5"/>
    </row>
    <row r="10861" spans="22:22" x14ac:dyDescent="0.2">
      <c r="V10861" s="5"/>
    </row>
    <row r="10862" spans="22:22" x14ac:dyDescent="0.2">
      <c r="V10862" s="5"/>
    </row>
    <row r="10863" spans="22:22" x14ac:dyDescent="0.2">
      <c r="V10863" s="5"/>
    </row>
    <row r="10864" spans="22:22" x14ac:dyDescent="0.2">
      <c r="V10864" s="5"/>
    </row>
    <row r="10865" spans="22:22" x14ac:dyDescent="0.2">
      <c r="V10865" s="5"/>
    </row>
    <row r="10866" spans="22:22" x14ac:dyDescent="0.2">
      <c r="V10866" s="5"/>
    </row>
    <row r="10867" spans="22:22" x14ac:dyDescent="0.2">
      <c r="V10867" s="5"/>
    </row>
    <row r="10868" spans="22:22" x14ac:dyDescent="0.2">
      <c r="V10868" s="5"/>
    </row>
    <row r="10869" spans="22:22" x14ac:dyDescent="0.2">
      <c r="V10869" s="5"/>
    </row>
    <row r="10870" spans="22:22" x14ac:dyDescent="0.2">
      <c r="V10870" s="5"/>
    </row>
    <row r="10871" spans="22:22" x14ac:dyDescent="0.2">
      <c r="V10871" s="5"/>
    </row>
    <row r="10872" spans="22:22" x14ac:dyDescent="0.2">
      <c r="V10872" s="5"/>
    </row>
    <row r="10873" spans="22:22" x14ac:dyDescent="0.2">
      <c r="V10873" s="5"/>
    </row>
    <row r="10874" spans="22:22" x14ac:dyDescent="0.2">
      <c r="V10874" s="5"/>
    </row>
    <row r="10875" spans="22:22" x14ac:dyDescent="0.2">
      <c r="V10875" s="5"/>
    </row>
    <row r="10876" spans="22:22" x14ac:dyDescent="0.2">
      <c r="V10876" s="5"/>
    </row>
    <row r="10877" spans="22:22" x14ac:dyDescent="0.2">
      <c r="V10877" s="5"/>
    </row>
    <row r="10878" spans="22:22" x14ac:dyDescent="0.2">
      <c r="V10878" s="5"/>
    </row>
    <row r="10879" spans="22:22" x14ac:dyDescent="0.2">
      <c r="V10879" s="5"/>
    </row>
    <row r="10880" spans="22:22" x14ac:dyDescent="0.2">
      <c r="V10880" s="5"/>
    </row>
    <row r="10881" spans="22:22" x14ac:dyDescent="0.2">
      <c r="V10881" s="5"/>
    </row>
    <row r="10882" spans="22:22" x14ac:dyDescent="0.2">
      <c r="V10882" s="5"/>
    </row>
    <row r="10883" spans="22:22" x14ac:dyDescent="0.2">
      <c r="V10883" s="5"/>
    </row>
    <row r="10884" spans="22:22" x14ac:dyDescent="0.2">
      <c r="V10884" s="5"/>
    </row>
    <row r="10885" spans="22:22" x14ac:dyDescent="0.2">
      <c r="V10885" s="5"/>
    </row>
    <row r="10886" spans="22:22" x14ac:dyDescent="0.2">
      <c r="V10886" s="5"/>
    </row>
    <row r="10887" spans="22:22" x14ac:dyDescent="0.2">
      <c r="V10887" s="5"/>
    </row>
    <row r="10888" spans="22:22" x14ac:dyDescent="0.2">
      <c r="V10888" s="5"/>
    </row>
    <row r="10889" spans="22:22" x14ac:dyDescent="0.2">
      <c r="V10889" s="5"/>
    </row>
    <row r="10890" spans="22:22" x14ac:dyDescent="0.2">
      <c r="V10890" s="5"/>
    </row>
    <row r="10891" spans="22:22" x14ac:dyDescent="0.2">
      <c r="V10891" s="5"/>
    </row>
    <row r="10892" spans="22:22" x14ac:dyDescent="0.2">
      <c r="V10892" s="5"/>
    </row>
    <row r="10893" spans="22:22" x14ac:dyDescent="0.2">
      <c r="V10893" s="5"/>
    </row>
    <row r="10894" spans="22:22" x14ac:dyDescent="0.2">
      <c r="V10894" s="5"/>
    </row>
    <row r="10895" spans="22:22" x14ac:dyDescent="0.2">
      <c r="V10895" s="5"/>
    </row>
    <row r="10896" spans="22:22" x14ac:dyDescent="0.2">
      <c r="V10896" s="5"/>
    </row>
    <row r="10897" spans="22:22" x14ac:dyDescent="0.2">
      <c r="V10897" s="5"/>
    </row>
    <row r="10898" spans="22:22" x14ac:dyDescent="0.2">
      <c r="V10898" s="5"/>
    </row>
    <row r="10899" spans="22:22" x14ac:dyDescent="0.2">
      <c r="V10899" s="5"/>
    </row>
    <row r="10900" spans="22:22" x14ac:dyDescent="0.2">
      <c r="V10900" s="5"/>
    </row>
    <row r="10901" spans="22:22" x14ac:dyDescent="0.2">
      <c r="V10901" s="5"/>
    </row>
    <row r="10902" spans="22:22" x14ac:dyDescent="0.2">
      <c r="V10902" s="5"/>
    </row>
    <row r="10903" spans="22:22" x14ac:dyDescent="0.2">
      <c r="V10903" s="5"/>
    </row>
    <row r="10904" spans="22:22" x14ac:dyDescent="0.2">
      <c r="V10904" s="5"/>
    </row>
    <row r="10905" spans="22:22" x14ac:dyDescent="0.2">
      <c r="V10905" s="5"/>
    </row>
    <row r="10906" spans="22:22" x14ac:dyDescent="0.2">
      <c r="V10906" s="5"/>
    </row>
    <row r="10907" spans="22:22" x14ac:dyDescent="0.2">
      <c r="V10907" s="5"/>
    </row>
    <row r="10908" spans="22:22" x14ac:dyDescent="0.2">
      <c r="V10908" s="5"/>
    </row>
    <row r="10909" spans="22:22" x14ac:dyDescent="0.2">
      <c r="V10909" s="5"/>
    </row>
    <row r="10910" spans="22:22" x14ac:dyDescent="0.2">
      <c r="V10910" s="5"/>
    </row>
    <row r="10911" spans="22:22" x14ac:dyDescent="0.2">
      <c r="V10911" s="5"/>
    </row>
    <row r="10912" spans="22:22" x14ac:dyDescent="0.2">
      <c r="V10912" s="5"/>
    </row>
    <row r="10913" spans="22:22" x14ac:dyDescent="0.2">
      <c r="V10913" s="5"/>
    </row>
    <row r="10914" spans="22:22" x14ac:dyDescent="0.2">
      <c r="V10914" s="5"/>
    </row>
    <row r="10915" spans="22:22" x14ac:dyDescent="0.2">
      <c r="V10915" s="5"/>
    </row>
    <row r="10916" spans="22:22" x14ac:dyDescent="0.2">
      <c r="V10916" s="5"/>
    </row>
    <row r="10917" spans="22:22" x14ac:dyDescent="0.2">
      <c r="V10917" s="5"/>
    </row>
    <row r="10918" spans="22:22" x14ac:dyDescent="0.2">
      <c r="V10918" s="5"/>
    </row>
    <row r="10919" spans="22:22" x14ac:dyDescent="0.2">
      <c r="V10919" s="5"/>
    </row>
    <row r="10920" spans="22:22" x14ac:dyDescent="0.2">
      <c r="V10920" s="5"/>
    </row>
    <row r="10921" spans="22:22" x14ac:dyDescent="0.2">
      <c r="V10921" s="5"/>
    </row>
    <row r="10922" spans="22:22" x14ac:dyDescent="0.2">
      <c r="V10922" s="5"/>
    </row>
    <row r="10923" spans="22:22" x14ac:dyDescent="0.2">
      <c r="V10923" s="5"/>
    </row>
    <row r="10924" spans="22:22" x14ac:dyDescent="0.2">
      <c r="V10924" s="5"/>
    </row>
    <row r="10925" spans="22:22" x14ac:dyDescent="0.2">
      <c r="V10925" s="5"/>
    </row>
    <row r="10926" spans="22:22" x14ac:dyDescent="0.2">
      <c r="V10926" s="5"/>
    </row>
    <row r="10927" spans="22:22" x14ac:dyDescent="0.2">
      <c r="V10927" s="5"/>
    </row>
    <row r="10928" spans="22:22" x14ac:dyDescent="0.2">
      <c r="V10928" s="5"/>
    </row>
    <row r="10929" spans="22:22" x14ac:dyDescent="0.2">
      <c r="V10929" s="5"/>
    </row>
    <row r="10930" spans="22:22" x14ac:dyDescent="0.2">
      <c r="V10930" s="5"/>
    </row>
    <row r="10931" spans="22:22" x14ac:dyDescent="0.2">
      <c r="V10931" s="5"/>
    </row>
    <row r="10932" spans="22:22" x14ac:dyDescent="0.2">
      <c r="V10932" s="5"/>
    </row>
    <row r="10933" spans="22:22" x14ac:dyDescent="0.2">
      <c r="V10933" s="5"/>
    </row>
    <row r="10934" spans="22:22" x14ac:dyDescent="0.2">
      <c r="V10934" s="5"/>
    </row>
    <row r="10935" spans="22:22" x14ac:dyDescent="0.2">
      <c r="V10935" s="5"/>
    </row>
    <row r="10936" spans="22:22" x14ac:dyDescent="0.2">
      <c r="V10936" s="5"/>
    </row>
    <row r="10937" spans="22:22" x14ac:dyDescent="0.2">
      <c r="V10937" s="5"/>
    </row>
    <row r="10938" spans="22:22" x14ac:dyDescent="0.2">
      <c r="V10938" s="5"/>
    </row>
    <row r="10939" spans="22:22" x14ac:dyDescent="0.2">
      <c r="V10939" s="5"/>
    </row>
    <row r="10940" spans="22:22" x14ac:dyDescent="0.2">
      <c r="V10940" s="5"/>
    </row>
    <row r="10941" spans="22:22" x14ac:dyDescent="0.2">
      <c r="V10941" s="5"/>
    </row>
    <row r="10942" spans="22:22" x14ac:dyDescent="0.2">
      <c r="V10942" s="5"/>
    </row>
    <row r="10943" spans="22:22" x14ac:dyDescent="0.2">
      <c r="V10943" s="5"/>
    </row>
    <row r="10944" spans="22:22" x14ac:dyDescent="0.2">
      <c r="V10944" s="5"/>
    </row>
    <row r="10945" spans="22:22" x14ac:dyDescent="0.2">
      <c r="V10945" s="5"/>
    </row>
    <row r="10946" spans="22:22" x14ac:dyDescent="0.2">
      <c r="V10946" s="5"/>
    </row>
    <row r="10947" spans="22:22" x14ac:dyDescent="0.2">
      <c r="V10947" s="5"/>
    </row>
    <row r="10948" spans="22:22" x14ac:dyDescent="0.2">
      <c r="V10948" s="5"/>
    </row>
    <row r="10949" spans="22:22" x14ac:dyDescent="0.2">
      <c r="V10949" s="5"/>
    </row>
    <row r="10950" spans="22:22" x14ac:dyDescent="0.2">
      <c r="V10950" s="5"/>
    </row>
    <row r="10951" spans="22:22" x14ac:dyDescent="0.2">
      <c r="V10951" s="5"/>
    </row>
    <row r="10952" spans="22:22" x14ac:dyDescent="0.2">
      <c r="V10952" s="5"/>
    </row>
    <row r="10953" spans="22:22" x14ac:dyDescent="0.2">
      <c r="V10953" s="5"/>
    </row>
    <row r="10954" spans="22:22" x14ac:dyDescent="0.2">
      <c r="V10954" s="5"/>
    </row>
    <row r="10955" spans="22:22" x14ac:dyDescent="0.2">
      <c r="V10955" s="5"/>
    </row>
    <row r="10956" spans="22:22" x14ac:dyDescent="0.2">
      <c r="V10956" s="5"/>
    </row>
    <row r="10957" spans="22:22" x14ac:dyDescent="0.2">
      <c r="V10957" s="5"/>
    </row>
    <row r="10958" spans="22:22" x14ac:dyDescent="0.2">
      <c r="V10958" s="5"/>
    </row>
    <row r="10959" spans="22:22" x14ac:dyDescent="0.2">
      <c r="V10959" s="5"/>
    </row>
    <row r="10960" spans="22:22" x14ac:dyDescent="0.2">
      <c r="V10960" s="5"/>
    </row>
    <row r="10961" spans="22:22" x14ac:dyDescent="0.2">
      <c r="V10961" s="5"/>
    </row>
    <row r="10962" spans="22:22" x14ac:dyDescent="0.2">
      <c r="V10962" s="5"/>
    </row>
    <row r="10963" spans="22:22" x14ac:dyDescent="0.2">
      <c r="V10963" s="5"/>
    </row>
    <row r="10964" spans="22:22" x14ac:dyDescent="0.2">
      <c r="V10964" s="5"/>
    </row>
    <row r="10965" spans="22:22" x14ac:dyDescent="0.2">
      <c r="V10965" s="5"/>
    </row>
    <row r="10966" spans="22:22" x14ac:dyDescent="0.2">
      <c r="V10966" s="5"/>
    </row>
    <row r="10967" spans="22:22" x14ac:dyDescent="0.2">
      <c r="V10967" s="5"/>
    </row>
    <row r="10968" spans="22:22" x14ac:dyDescent="0.2">
      <c r="V10968" s="5"/>
    </row>
    <row r="10969" spans="22:22" x14ac:dyDescent="0.2">
      <c r="V10969" s="5"/>
    </row>
    <row r="10970" spans="22:22" x14ac:dyDescent="0.2">
      <c r="V10970" s="5"/>
    </row>
    <row r="10971" spans="22:22" x14ac:dyDescent="0.2">
      <c r="V10971" s="5"/>
    </row>
    <row r="10972" spans="22:22" x14ac:dyDescent="0.2">
      <c r="V10972" s="5"/>
    </row>
    <row r="10973" spans="22:22" x14ac:dyDescent="0.2">
      <c r="V10973" s="5"/>
    </row>
    <row r="10974" spans="22:22" x14ac:dyDescent="0.2">
      <c r="V10974" s="5"/>
    </row>
    <row r="10975" spans="22:22" x14ac:dyDescent="0.2">
      <c r="V10975" s="5"/>
    </row>
    <row r="10976" spans="22:22" x14ac:dyDescent="0.2">
      <c r="V10976" s="5"/>
    </row>
    <row r="10977" spans="22:22" x14ac:dyDescent="0.2">
      <c r="V10977" s="5"/>
    </row>
    <row r="10978" spans="22:22" x14ac:dyDescent="0.2">
      <c r="V10978" s="5"/>
    </row>
    <row r="10979" spans="22:22" x14ac:dyDescent="0.2">
      <c r="V10979" s="5"/>
    </row>
    <row r="10980" spans="22:22" x14ac:dyDescent="0.2">
      <c r="V10980" s="5"/>
    </row>
    <row r="10981" spans="22:22" x14ac:dyDescent="0.2">
      <c r="V10981" s="5"/>
    </row>
    <row r="10982" spans="22:22" x14ac:dyDescent="0.2">
      <c r="V10982" s="5"/>
    </row>
    <row r="10983" spans="22:22" x14ac:dyDescent="0.2">
      <c r="V10983" s="5"/>
    </row>
    <row r="10984" spans="22:22" x14ac:dyDescent="0.2">
      <c r="V10984" s="5"/>
    </row>
    <row r="10985" spans="22:22" x14ac:dyDescent="0.2">
      <c r="V10985" s="5"/>
    </row>
    <row r="10986" spans="22:22" x14ac:dyDescent="0.2">
      <c r="V10986" s="5"/>
    </row>
    <row r="10987" spans="22:22" x14ac:dyDescent="0.2">
      <c r="V10987" s="5"/>
    </row>
    <row r="10988" spans="22:22" x14ac:dyDescent="0.2">
      <c r="V10988" s="5"/>
    </row>
    <row r="10989" spans="22:22" x14ac:dyDescent="0.2">
      <c r="V10989" s="5"/>
    </row>
    <row r="10990" spans="22:22" x14ac:dyDescent="0.2">
      <c r="V10990" s="5"/>
    </row>
    <row r="10991" spans="22:22" x14ac:dyDescent="0.2">
      <c r="V10991" s="5"/>
    </row>
    <row r="10992" spans="22:22" x14ac:dyDescent="0.2">
      <c r="V10992" s="5"/>
    </row>
    <row r="10993" spans="22:22" x14ac:dyDescent="0.2">
      <c r="V10993" s="5"/>
    </row>
    <row r="10994" spans="22:22" x14ac:dyDescent="0.2">
      <c r="V10994" s="5"/>
    </row>
    <row r="10995" spans="22:22" x14ac:dyDescent="0.2">
      <c r="V10995" s="5"/>
    </row>
    <row r="10996" spans="22:22" x14ac:dyDescent="0.2">
      <c r="V10996" s="5"/>
    </row>
    <row r="10997" spans="22:22" x14ac:dyDescent="0.2">
      <c r="V10997" s="5"/>
    </row>
    <row r="10998" spans="22:22" x14ac:dyDescent="0.2">
      <c r="V10998" s="5"/>
    </row>
    <row r="10999" spans="22:22" x14ac:dyDescent="0.2">
      <c r="V10999" s="5"/>
    </row>
    <row r="11000" spans="22:22" x14ac:dyDescent="0.2">
      <c r="V11000" s="5"/>
    </row>
    <row r="11001" spans="22:22" x14ac:dyDescent="0.2">
      <c r="V11001" s="5"/>
    </row>
    <row r="11002" spans="22:22" x14ac:dyDescent="0.2">
      <c r="V11002" s="5"/>
    </row>
    <row r="11003" spans="22:22" x14ac:dyDescent="0.2">
      <c r="V11003" s="5"/>
    </row>
    <row r="11004" spans="22:22" x14ac:dyDescent="0.2">
      <c r="V11004" s="5"/>
    </row>
    <row r="11005" spans="22:22" x14ac:dyDescent="0.2">
      <c r="V11005" s="5"/>
    </row>
    <row r="11006" spans="22:22" x14ac:dyDescent="0.2">
      <c r="V11006" s="5"/>
    </row>
    <row r="11007" spans="22:22" x14ac:dyDescent="0.2">
      <c r="V11007" s="5"/>
    </row>
    <row r="11008" spans="22:22" x14ac:dyDescent="0.2">
      <c r="V11008" s="5"/>
    </row>
    <row r="11009" spans="22:22" x14ac:dyDescent="0.2">
      <c r="V11009" s="5"/>
    </row>
    <row r="11010" spans="22:22" x14ac:dyDescent="0.2">
      <c r="V11010" s="5"/>
    </row>
    <row r="11011" spans="22:22" x14ac:dyDescent="0.2">
      <c r="V11011" s="5"/>
    </row>
    <row r="11012" spans="22:22" x14ac:dyDescent="0.2">
      <c r="V11012" s="5"/>
    </row>
    <row r="11013" spans="22:22" x14ac:dyDescent="0.2">
      <c r="V11013" s="5"/>
    </row>
    <row r="11014" spans="22:22" x14ac:dyDescent="0.2">
      <c r="V11014" s="5"/>
    </row>
    <row r="11015" spans="22:22" x14ac:dyDescent="0.2">
      <c r="V11015" s="5"/>
    </row>
    <row r="11016" spans="22:22" x14ac:dyDescent="0.2">
      <c r="V11016" s="5"/>
    </row>
    <row r="11017" spans="22:22" x14ac:dyDescent="0.2">
      <c r="V11017" s="5"/>
    </row>
    <row r="11018" spans="22:22" x14ac:dyDescent="0.2">
      <c r="V11018" s="5"/>
    </row>
    <row r="11019" spans="22:22" x14ac:dyDescent="0.2">
      <c r="V11019" s="5"/>
    </row>
    <row r="11020" spans="22:22" x14ac:dyDescent="0.2">
      <c r="V11020" s="5"/>
    </row>
    <row r="11021" spans="22:22" x14ac:dyDescent="0.2">
      <c r="V11021" s="5"/>
    </row>
    <row r="11022" spans="22:22" x14ac:dyDescent="0.2">
      <c r="V11022" s="5"/>
    </row>
    <row r="11023" spans="22:22" x14ac:dyDescent="0.2">
      <c r="V11023" s="5"/>
    </row>
    <row r="11024" spans="22:22" x14ac:dyDescent="0.2">
      <c r="V11024" s="5"/>
    </row>
    <row r="11025" spans="22:22" x14ac:dyDescent="0.2">
      <c r="V11025" s="5"/>
    </row>
    <row r="11026" spans="22:22" x14ac:dyDescent="0.2">
      <c r="V11026" s="5"/>
    </row>
    <row r="11027" spans="22:22" x14ac:dyDescent="0.2">
      <c r="V11027" s="5"/>
    </row>
    <row r="11028" spans="22:22" x14ac:dyDescent="0.2">
      <c r="V11028" s="5"/>
    </row>
    <row r="11029" spans="22:22" x14ac:dyDescent="0.2">
      <c r="V11029" s="5"/>
    </row>
    <row r="11030" spans="22:22" x14ac:dyDescent="0.2">
      <c r="V11030" s="5"/>
    </row>
    <row r="11031" spans="22:22" x14ac:dyDescent="0.2">
      <c r="V11031" s="5"/>
    </row>
    <row r="11032" spans="22:22" x14ac:dyDescent="0.2">
      <c r="V11032" s="5"/>
    </row>
    <row r="11033" spans="22:22" x14ac:dyDescent="0.2">
      <c r="V11033" s="5"/>
    </row>
    <row r="11034" spans="22:22" x14ac:dyDescent="0.2">
      <c r="V11034" s="5"/>
    </row>
    <row r="11035" spans="22:22" x14ac:dyDescent="0.2">
      <c r="V11035" s="5"/>
    </row>
    <row r="11036" spans="22:22" x14ac:dyDescent="0.2">
      <c r="V11036" s="5"/>
    </row>
    <row r="11037" spans="22:22" x14ac:dyDescent="0.2">
      <c r="V11037" s="5"/>
    </row>
    <row r="11038" spans="22:22" x14ac:dyDescent="0.2">
      <c r="V11038" s="5"/>
    </row>
    <row r="11039" spans="22:22" x14ac:dyDescent="0.2">
      <c r="V11039" s="5"/>
    </row>
    <row r="11040" spans="22:22" x14ac:dyDescent="0.2">
      <c r="V11040" s="5"/>
    </row>
    <row r="11041" spans="22:22" x14ac:dyDescent="0.2">
      <c r="V11041" s="5"/>
    </row>
    <row r="11042" spans="22:22" x14ac:dyDescent="0.2">
      <c r="V11042" s="5"/>
    </row>
    <row r="11043" spans="22:22" x14ac:dyDescent="0.2">
      <c r="V11043" s="5"/>
    </row>
    <row r="11044" spans="22:22" x14ac:dyDescent="0.2">
      <c r="V11044" s="5"/>
    </row>
    <row r="11045" spans="22:22" x14ac:dyDescent="0.2">
      <c r="V11045" s="5"/>
    </row>
    <row r="11046" spans="22:22" x14ac:dyDescent="0.2">
      <c r="V11046" s="5"/>
    </row>
    <row r="11047" spans="22:22" x14ac:dyDescent="0.2">
      <c r="V11047" s="5"/>
    </row>
    <row r="11048" spans="22:22" x14ac:dyDescent="0.2">
      <c r="V11048" s="5"/>
    </row>
    <row r="11049" spans="22:22" x14ac:dyDescent="0.2">
      <c r="V11049" s="5"/>
    </row>
    <row r="11050" spans="22:22" x14ac:dyDescent="0.2">
      <c r="V11050" s="5"/>
    </row>
    <row r="11051" spans="22:22" x14ac:dyDescent="0.2">
      <c r="V11051" s="5"/>
    </row>
    <row r="11052" spans="22:22" x14ac:dyDescent="0.2">
      <c r="V11052" s="5"/>
    </row>
    <row r="11053" spans="22:22" x14ac:dyDescent="0.2">
      <c r="V11053" s="5"/>
    </row>
    <row r="11054" spans="22:22" x14ac:dyDescent="0.2">
      <c r="V11054" s="5"/>
    </row>
    <row r="11055" spans="22:22" x14ac:dyDescent="0.2">
      <c r="V11055" s="5"/>
    </row>
    <row r="11056" spans="22:22" x14ac:dyDescent="0.2">
      <c r="V11056" s="5"/>
    </row>
    <row r="11057" spans="22:22" x14ac:dyDescent="0.2">
      <c r="V11057" s="5"/>
    </row>
    <row r="11058" spans="22:22" x14ac:dyDescent="0.2">
      <c r="V11058" s="5"/>
    </row>
    <row r="11059" spans="22:22" x14ac:dyDescent="0.2">
      <c r="V11059" s="5"/>
    </row>
    <row r="11060" spans="22:22" x14ac:dyDescent="0.2">
      <c r="V11060" s="5"/>
    </row>
    <row r="11061" spans="22:22" x14ac:dyDescent="0.2">
      <c r="V11061" s="5"/>
    </row>
    <row r="11062" spans="22:22" x14ac:dyDescent="0.2">
      <c r="V11062" s="5"/>
    </row>
    <row r="11063" spans="22:22" x14ac:dyDescent="0.2">
      <c r="V11063" s="5"/>
    </row>
    <row r="11064" spans="22:22" x14ac:dyDescent="0.2">
      <c r="V11064" s="5"/>
    </row>
    <row r="11065" spans="22:22" x14ac:dyDescent="0.2">
      <c r="V11065" s="5"/>
    </row>
    <row r="11066" spans="22:22" x14ac:dyDescent="0.2">
      <c r="V11066" s="5"/>
    </row>
    <row r="11067" spans="22:22" x14ac:dyDescent="0.2">
      <c r="V11067" s="5"/>
    </row>
    <row r="11068" spans="22:22" x14ac:dyDescent="0.2">
      <c r="V11068" s="5"/>
    </row>
    <row r="11069" spans="22:22" x14ac:dyDescent="0.2">
      <c r="V11069" s="5"/>
    </row>
    <row r="11070" spans="22:22" x14ac:dyDescent="0.2">
      <c r="V11070" s="5"/>
    </row>
    <row r="11071" spans="22:22" x14ac:dyDescent="0.2">
      <c r="V11071" s="5"/>
    </row>
    <row r="11072" spans="22:22" x14ac:dyDescent="0.2">
      <c r="V11072" s="5"/>
    </row>
    <row r="11073" spans="22:22" x14ac:dyDescent="0.2">
      <c r="V11073" s="5"/>
    </row>
    <row r="11074" spans="22:22" x14ac:dyDescent="0.2">
      <c r="V11074" s="5"/>
    </row>
    <row r="11075" spans="22:22" x14ac:dyDescent="0.2">
      <c r="V11075" s="5"/>
    </row>
    <row r="11076" spans="22:22" x14ac:dyDescent="0.2">
      <c r="V11076" s="5"/>
    </row>
    <row r="11077" spans="22:22" x14ac:dyDescent="0.2">
      <c r="V11077" s="5"/>
    </row>
    <row r="11078" spans="22:22" x14ac:dyDescent="0.2">
      <c r="V11078" s="5"/>
    </row>
    <row r="11079" spans="22:22" x14ac:dyDescent="0.2">
      <c r="V11079" s="5"/>
    </row>
    <row r="11080" spans="22:22" x14ac:dyDescent="0.2">
      <c r="V11080" s="5"/>
    </row>
    <row r="11081" spans="22:22" x14ac:dyDescent="0.2">
      <c r="V11081" s="5"/>
    </row>
    <row r="11082" spans="22:22" x14ac:dyDescent="0.2">
      <c r="V11082" s="5"/>
    </row>
    <row r="11083" spans="22:22" x14ac:dyDescent="0.2">
      <c r="V11083" s="5"/>
    </row>
    <row r="11084" spans="22:22" x14ac:dyDescent="0.2">
      <c r="V11084" s="5"/>
    </row>
    <row r="11085" spans="22:22" x14ac:dyDescent="0.2">
      <c r="V11085" s="5"/>
    </row>
    <row r="11086" spans="22:22" x14ac:dyDescent="0.2">
      <c r="V11086" s="5"/>
    </row>
    <row r="11087" spans="22:22" x14ac:dyDescent="0.2">
      <c r="V11087" s="5"/>
    </row>
    <row r="11088" spans="22:22" x14ac:dyDescent="0.2">
      <c r="V11088" s="5"/>
    </row>
    <row r="11089" spans="22:22" x14ac:dyDescent="0.2">
      <c r="V11089" s="5"/>
    </row>
    <row r="11090" spans="22:22" x14ac:dyDescent="0.2">
      <c r="V11090" s="5"/>
    </row>
    <row r="11091" spans="22:22" x14ac:dyDescent="0.2">
      <c r="V11091" s="5"/>
    </row>
    <row r="11092" spans="22:22" x14ac:dyDescent="0.2">
      <c r="V11092" s="5"/>
    </row>
    <row r="11093" spans="22:22" x14ac:dyDescent="0.2">
      <c r="V11093" s="5"/>
    </row>
    <row r="11094" spans="22:22" x14ac:dyDescent="0.2">
      <c r="V11094" s="5"/>
    </row>
    <row r="11095" spans="22:22" x14ac:dyDescent="0.2">
      <c r="V11095" s="5"/>
    </row>
    <row r="11096" spans="22:22" x14ac:dyDescent="0.2">
      <c r="V11096" s="5"/>
    </row>
    <row r="11097" spans="22:22" x14ac:dyDescent="0.2">
      <c r="V11097" s="5"/>
    </row>
    <row r="11098" spans="22:22" x14ac:dyDescent="0.2">
      <c r="V11098" s="5"/>
    </row>
    <row r="11099" spans="22:22" x14ac:dyDescent="0.2">
      <c r="V11099" s="5"/>
    </row>
    <row r="11100" spans="22:22" x14ac:dyDescent="0.2">
      <c r="V11100" s="5"/>
    </row>
    <row r="11101" spans="22:22" x14ac:dyDescent="0.2">
      <c r="V11101" s="5"/>
    </row>
    <row r="11102" spans="22:22" x14ac:dyDescent="0.2">
      <c r="V11102" s="5"/>
    </row>
    <row r="11103" spans="22:22" x14ac:dyDescent="0.2">
      <c r="V11103" s="5"/>
    </row>
    <row r="11104" spans="22:22" x14ac:dyDescent="0.2">
      <c r="V11104" s="5"/>
    </row>
    <row r="11105" spans="22:22" x14ac:dyDescent="0.2">
      <c r="V11105" s="5"/>
    </row>
    <row r="11106" spans="22:22" x14ac:dyDescent="0.2">
      <c r="V11106" s="5"/>
    </row>
    <row r="11107" spans="22:22" x14ac:dyDescent="0.2">
      <c r="V11107" s="5"/>
    </row>
    <row r="11108" spans="22:22" x14ac:dyDescent="0.2">
      <c r="V11108" s="5"/>
    </row>
    <row r="11109" spans="22:22" x14ac:dyDescent="0.2">
      <c r="V11109" s="5"/>
    </row>
    <row r="11110" spans="22:22" x14ac:dyDescent="0.2">
      <c r="V11110" s="5"/>
    </row>
    <row r="11111" spans="22:22" x14ac:dyDescent="0.2">
      <c r="V11111" s="5"/>
    </row>
    <row r="11112" spans="22:22" x14ac:dyDescent="0.2">
      <c r="V11112" s="5"/>
    </row>
    <row r="11113" spans="22:22" x14ac:dyDescent="0.2">
      <c r="V11113" s="5"/>
    </row>
    <row r="11114" spans="22:22" x14ac:dyDescent="0.2">
      <c r="V11114" s="5"/>
    </row>
    <row r="11115" spans="22:22" x14ac:dyDescent="0.2">
      <c r="V11115" s="5"/>
    </row>
    <row r="11116" spans="22:22" x14ac:dyDescent="0.2">
      <c r="V11116" s="5"/>
    </row>
    <row r="11117" spans="22:22" x14ac:dyDescent="0.2">
      <c r="V11117" s="5"/>
    </row>
    <row r="11118" spans="22:22" x14ac:dyDescent="0.2">
      <c r="V11118" s="5"/>
    </row>
    <row r="11119" spans="22:22" x14ac:dyDescent="0.2">
      <c r="V11119" s="5"/>
    </row>
    <row r="11120" spans="22:22" x14ac:dyDescent="0.2">
      <c r="V11120" s="5"/>
    </row>
    <row r="11121" spans="22:22" x14ac:dyDescent="0.2">
      <c r="V11121" s="5"/>
    </row>
    <row r="11122" spans="22:22" x14ac:dyDescent="0.2">
      <c r="V11122" s="5"/>
    </row>
    <row r="11123" spans="22:22" x14ac:dyDescent="0.2">
      <c r="V11123" s="5"/>
    </row>
    <row r="11124" spans="22:22" x14ac:dyDescent="0.2">
      <c r="V11124" s="5"/>
    </row>
    <row r="11125" spans="22:22" x14ac:dyDescent="0.2">
      <c r="V11125" s="5"/>
    </row>
    <row r="11126" spans="22:22" x14ac:dyDescent="0.2">
      <c r="V11126" s="5"/>
    </row>
    <row r="11127" spans="22:22" x14ac:dyDescent="0.2">
      <c r="V11127" s="5"/>
    </row>
    <row r="11128" spans="22:22" x14ac:dyDescent="0.2">
      <c r="V11128" s="5"/>
    </row>
    <row r="11129" spans="22:22" x14ac:dyDescent="0.2">
      <c r="V11129" s="5"/>
    </row>
    <row r="11130" spans="22:22" x14ac:dyDescent="0.2">
      <c r="V11130" s="5"/>
    </row>
    <row r="11131" spans="22:22" x14ac:dyDescent="0.2">
      <c r="V11131" s="5"/>
    </row>
    <row r="11132" spans="22:22" x14ac:dyDescent="0.2">
      <c r="V11132" s="5"/>
    </row>
    <row r="11133" spans="22:22" x14ac:dyDescent="0.2">
      <c r="V11133" s="5"/>
    </row>
    <row r="11134" spans="22:22" x14ac:dyDescent="0.2">
      <c r="V11134" s="5"/>
    </row>
    <row r="11135" spans="22:22" x14ac:dyDescent="0.2">
      <c r="V11135" s="5"/>
    </row>
    <row r="11136" spans="22:22" x14ac:dyDescent="0.2">
      <c r="V11136" s="5"/>
    </row>
    <row r="11137" spans="22:22" x14ac:dyDescent="0.2">
      <c r="V11137" s="5"/>
    </row>
    <row r="11138" spans="22:22" x14ac:dyDescent="0.2">
      <c r="V11138" s="5"/>
    </row>
    <row r="11139" spans="22:22" x14ac:dyDescent="0.2">
      <c r="V11139" s="5"/>
    </row>
    <row r="11140" spans="22:22" x14ac:dyDescent="0.2">
      <c r="V11140" s="5"/>
    </row>
    <row r="11141" spans="22:22" x14ac:dyDescent="0.2">
      <c r="V11141" s="5"/>
    </row>
    <row r="11142" spans="22:22" x14ac:dyDescent="0.2">
      <c r="V11142" s="5"/>
    </row>
    <row r="11143" spans="22:22" x14ac:dyDescent="0.2">
      <c r="V11143" s="5"/>
    </row>
    <row r="11144" spans="22:22" x14ac:dyDescent="0.2">
      <c r="V11144" s="5"/>
    </row>
    <row r="11145" spans="22:22" x14ac:dyDescent="0.2">
      <c r="V11145" s="5"/>
    </row>
    <row r="11146" spans="22:22" x14ac:dyDescent="0.2">
      <c r="V11146" s="5"/>
    </row>
    <row r="11147" spans="22:22" x14ac:dyDescent="0.2">
      <c r="V11147" s="5"/>
    </row>
    <row r="11148" spans="22:22" x14ac:dyDescent="0.2">
      <c r="V11148" s="5"/>
    </row>
    <row r="11149" spans="22:22" x14ac:dyDescent="0.2">
      <c r="V11149" s="5"/>
    </row>
    <row r="11150" spans="22:22" x14ac:dyDescent="0.2">
      <c r="V11150" s="5"/>
    </row>
    <row r="11151" spans="22:22" x14ac:dyDescent="0.2">
      <c r="V11151" s="5"/>
    </row>
    <row r="11152" spans="22:22" x14ac:dyDescent="0.2">
      <c r="V11152" s="5"/>
    </row>
    <row r="11153" spans="22:22" x14ac:dyDescent="0.2">
      <c r="V11153" s="5"/>
    </row>
    <row r="11154" spans="22:22" x14ac:dyDescent="0.2">
      <c r="V11154" s="5"/>
    </row>
    <row r="11155" spans="22:22" x14ac:dyDescent="0.2">
      <c r="V11155" s="5"/>
    </row>
    <row r="11156" spans="22:22" x14ac:dyDescent="0.2">
      <c r="V11156" s="5"/>
    </row>
    <row r="11157" spans="22:22" x14ac:dyDescent="0.2">
      <c r="V11157" s="5"/>
    </row>
    <row r="11158" spans="22:22" x14ac:dyDescent="0.2">
      <c r="V11158" s="5"/>
    </row>
    <row r="11159" spans="22:22" x14ac:dyDescent="0.2">
      <c r="V11159" s="5"/>
    </row>
    <row r="11160" spans="22:22" x14ac:dyDescent="0.2">
      <c r="V11160" s="5"/>
    </row>
    <row r="11161" spans="22:22" x14ac:dyDescent="0.2">
      <c r="V11161" s="5"/>
    </row>
    <row r="11162" spans="22:22" x14ac:dyDescent="0.2">
      <c r="V11162" s="5"/>
    </row>
    <row r="11163" spans="22:22" x14ac:dyDescent="0.2">
      <c r="V11163" s="5"/>
    </row>
    <row r="11164" spans="22:22" x14ac:dyDescent="0.2">
      <c r="V11164" s="5"/>
    </row>
    <row r="11165" spans="22:22" x14ac:dyDescent="0.2">
      <c r="V11165" s="5"/>
    </row>
    <row r="11166" spans="22:22" x14ac:dyDescent="0.2">
      <c r="V11166" s="5"/>
    </row>
    <row r="11167" spans="22:22" x14ac:dyDescent="0.2">
      <c r="V11167" s="5"/>
    </row>
    <row r="11168" spans="22:22" x14ac:dyDescent="0.2">
      <c r="V11168" s="5"/>
    </row>
    <row r="11169" spans="22:22" x14ac:dyDescent="0.2">
      <c r="V11169" s="5"/>
    </row>
    <row r="11170" spans="22:22" x14ac:dyDescent="0.2">
      <c r="V11170" s="5"/>
    </row>
    <row r="11171" spans="22:22" x14ac:dyDescent="0.2">
      <c r="V11171" s="5"/>
    </row>
    <row r="11172" spans="22:22" x14ac:dyDescent="0.2">
      <c r="V11172" s="5"/>
    </row>
    <row r="11173" spans="22:22" x14ac:dyDescent="0.2">
      <c r="V11173" s="5"/>
    </row>
    <row r="11174" spans="22:22" x14ac:dyDescent="0.2">
      <c r="V11174" s="5"/>
    </row>
    <row r="11175" spans="22:22" x14ac:dyDescent="0.2">
      <c r="V11175" s="5"/>
    </row>
    <row r="11176" spans="22:22" x14ac:dyDescent="0.2">
      <c r="V11176" s="5"/>
    </row>
    <row r="11177" spans="22:22" x14ac:dyDescent="0.2">
      <c r="V11177" s="5"/>
    </row>
    <row r="11178" spans="22:22" x14ac:dyDescent="0.2">
      <c r="V11178" s="5"/>
    </row>
    <row r="11179" spans="22:22" x14ac:dyDescent="0.2">
      <c r="V11179" s="5"/>
    </row>
    <row r="11180" spans="22:22" x14ac:dyDescent="0.2">
      <c r="V11180" s="5"/>
    </row>
    <row r="11181" spans="22:22" x14ac:dyDescent="0.2">
      <c r="V11181" s="5"/>
    </row>
    <row r="11182" spans="22:22" x14ac:dyDescent="0.2">
      <c r="V11182" s="5"/>
    </row>
    <row r="11183" spans="22:22" x14ac:dyDescent="0.2">
      <c r="V11183" s="5"/>
    </row>
    <row r="11184" spans="22:22" x14ac:dyDescent="0.2">
      <c r="V11184" s="5"/>
    </row>
    <row r="11185" spans="22:22" x14ac:dyDescent="0.2">
      <c r="V11185" s="5"/>
    </row>
    <row r="11186" spans="22:22" x14ac:dyDescent="0.2">
      <c r="V11186" s="5"/>
    </row>
    <row r="11187" spans="22:22" x14ac:dyDescent="0.2">
      <c r="V11187" s="5"/>
    </row>
    <row r="11188" spans="22:22" x14ac:dyDescent="0.2">
      <c r="V11188" s="5"/>
    </row>
    <row r="11189" spans="22:22" x14ac:dyDescent="0.2">
      <c r="V11189" s="5"/>
    </row>
    <row r="11190" spans="22:22" x14ac:dyDescent="0.2">
      <c r="V11190" s="5"/>
    </row>
    <row r="11191" spans="22:22" x14ac:dyDescent="0.2">
      <c r="V11191" s="5"/>
    </row>
    <row r="11192" spans="22:22" x14ac:dyDescent="0.2">
      <c r="V11192" s="5"/>
    </row>
    <row r="11193" spans="22:22" x14ac:dyDescent="0.2">
      <c r="V11193" s="5"/>
    </row>
    <row r="11194" spans="22:22" x14ac:dyDescent="0.2">
      <c r="V11194" s="5"/>
    </row>
    <row r="11195" spans="22:22" x14ac:dyDescent="0.2">
      <c r="V11195" s="5"/>
    </row>
    <row r="11196" spans="22:22" x14ac:dyDescent="0.2">
      <c r="V11196" s="5"/>
    </row>
    <row r="11197" spans="22:22" x14ac:dyDescent="0.2">
      <c r="V11197" s="5"/>
    </row>
    <row r="11198" spans="22:22" x14ac:dyDescent="0.2">
      <c r="V11198" s="5"/>
    </row>
    <row r="11199" spans="22:22" x14ac:dyDescent="0.2">
      <c r="V11199" s="5"/>
    </row>
    <row r="11200" spans="22:22" x14ac:dyDescent="0.2">
      <c r="V11200" s="5"/>
    </row>
    <row r="11201" spans="22:22" x14ac:dyDescent="0.2">
      <c r="V11201" s="5"/>
    </row>
    <row r="11202" spans="22:22" x14ac:dyDescent="0.2">
      <c r="V11202" s="5"/>
    </row>
    <row r="11203" spans="22:22" x14ac:dyDescent="0.2">
      <c r="V11203" s="5"/>
    </row>
    <row r="11204" spans="22:22" x14ac:dyDescent="0.2">
      <c r="V11204" s="5"/>
    </row>
    <row r="11205" spans="22:22" x14ac:dyDescent="0.2">
      <c r="V11205" s="5"/>
    </row>
    <row r="11206" spans="22:22" x14ac:dyDescent="0.2">
      <c r="V11206" s="5"/>
    </row>
    <row r="11207" spans="22:22" x14ac:dyDescent="0.2">
      <c r="V11207" s="5"/>
    </row>
    <row r="11208" spans="22:22" x14ac:dyDescent="0.2">
      <c r="V11208" s="5"/>
    </row>
    <row r="11209" spans="22:22" x14ac:dyDescent="0.2">
      <c r="V11209" s="5"/>
    </row>
    <row r="11210" spans="22:22" x14ac:dyDescent="0.2">
      <c r="V11210" s="5"/>
    </row>
    <row r="11211" spans="22:22" x14ac:dyDescent="0.2">
      <c r="V11211" s="5"/>
    </row>
    <row r="11212" spans="22:22" x14ac:dyDescent="0.2">
      <c r="V11212" s="5"/>
    </row>
    <row r="11213" spans="22:22" x14ac:dyDescent="0.2">
      <c r="V11213" s="5"/>
    </row>
    <row r="11214" spans="22:22" x14ac:dyDescent="0.2">
      <c r="V11214" s="5"/>
    </row>
    <row r="11215" spans="22:22" x14ac:dyDescent="0.2">
      <c r="V11215" s="5"/>
    </row>
    <row r="11216" spans="22:22" x14ac:dyDescent="0.2">
      <c r="V11216" s="5"/>
    </row>
    <row r="11217" spans="22:22" x14ac:dyDescent="0.2">
      <c r="V11217" s="5"/>
    </row>
    <row r="11218" spans="22:22" x14ac:dyDescent="0.2">
      <c r="V11218" s="5"/>
    </row>
    <row r="11219" spans="22:22" x14ac:dyDescent="0.2">
      <c r="V11219" s="5"/>
    </row>
    <row r="11220" spans="22:22" x14ac:dyDescent="0.2">
      <c r="V11220" s="5"/>
    </row>
    <row r="11221" spans="22:22" x14ac:dyDescent="0.2">
      <c r="V11221" s="5"/>
    </row>
    <row r="11222" spans="22:22" x14ac:dyDescent="0.2">
      <c r="V11222" s="5"/>
    </row>
    <row r="11223" spans="22:22" x14ac:dyDescent="0.2">
      <c r="V11223" s="5"/>
    </row>
    <row r="11224" spans="22:22" x14ac:dyDescent="0.2">
      <c r="V11224" s="5"/>
    </row>
    <row r="11225" spans="22:22" x14ac:dyDescent="0.2">
      <c r="V11225" s="5"/>
    </row>
    <row r="11226" spans="22:22" x14ac:dyDescent="0.2">
      <c r="V11226" s="5"/>
    </row>
    <row r="11227" spans="22:22" x14ac:dyDescent="0.2">
      <c r="V11227" s="5"/>
    </row>
    <row r="11228" spans="22:22" x14ac:dyDescent="0.2">
      <c r="V11228" s="5"/>
    </row>
    <row r="11229" spans="22:22" x14ac:dyDescent="0.2">
      <c r="V11229" s="5"/>
    </row>
    <row r="11230" spans="22:22" x14ac:dyDescent="0.2">
      <c r="V11230" s="5"/>
    </row>
    <row r="11231" spans="22:22" x14ac:dyDescent="0.2">
      <c r="V11231" s="5"/>
    </row>
    <row r="11232" spans="22:22" x14ac:dyDescent="0.2">
      <c r="V11232" s="5"/>
    </row>
    <row r="11233" spans="22:22" x14ac:dyDescent="0.2">
      <c r="V11233" s="5"/>
    </row>
    <row r="11234" spans="22:22" x14ac:dyDescent="0.2">
      <c r="V11234" s="5"/>
    </row>
    <row r="11235" spans="22:22" x14ac:dyDescent="0.2">
      <c r="V11235" s="5"/>
    </row>
    <row r="11236" spans="22:22" x14ac:dyDescent="0.2">
      <c r="V11236" s="5"/>
    </row>
    <row r="11237" spans="22:22" x14ac:dyDescent="0.2">
      <c r="V11237" s="5"/>
    </row>
    <row r="11238" spans="22:22" x14ac:dyDescent="0.2">
      <c r="V11238" s="5"/>
    </row>
    <row r="11239" spans="22:22" x14ac:dyDescent="0.2">
      <c r="V11239" s="5"/>
    </row>
    <row r="11240" spans="22:22" x14ac:dyDescent="0.2">
      <c r="V11240" s="5"/>
    </row>
    <row r="11241" spans="22:22" x14ac:dyDescent="0.2">
      <c r="V11241" s="5"/>
    </row>
    <row r="11242" spans="22:22" x14ac:dyDescent="0.2">
      <c r="V11242" s="5"/>
    </row>
    <row r="11243" spans="22:22" x14ac:dyDescent="0.2">
      <c r="V11243" s="5"/>
    </row>
    <row r="11244" spans="22:22" x14ac:dyDescent="0.2">
      <c r="V11244" s="5"/>
    </row>
    <row r="11245" spans="22:22" x14ac:dyDescent="0.2">
      <c r="V11245" s="5"/>
    </row>
    <row r="11246" spans="22:22" x14ac:dyDescent="0.2">
      <c r="V11246" s="5"/>
    </row>
    <row r="11247" spans="22:22" x14ac:dyDescent="0.2">
      <c r="V11247" s="5"/>
    </row>
    <row r="11248" spans="22:22" x14ac:dyDescent="0.2">
      <c r="V11248" s="5"/>
    </row>
    <row r="11249" spans="22:22" x14ac:dyDescent="0.2">
      <c r="V11249" s="5"/>
    </row>
    <row r="11250" spans="22:22" x14ac:dyDescent="0.2">
      <c r="V11250" s="5"/>
    </row>
    <row r="11251" spans="22:22" x14ac:dyDescent="0.2">
      <c r="V11251" s="5"/>
    </row>
    <row r="11252" spans="22:22" x14ac:dyDescent="0.2">
      <c r="V11252" s="5"/>
    </row>
    <row r="11253" spans="22:22" x14ac:dyDescent="0.2">
      <c r="V11253" s="5"/>
    </row>
    <row r="11254" spans="22:22" x14ac:dyDescent="0.2">
      <c r="V11254" s="5"/>
    </row>
    <row r="11255" spans="22:22" x14ac:dyDescent="0.2">
      <c r="V11255" s="5"/>
    </row>
    <row r="11256" spans="22:22" x14ac:dyDescent="0.2">
      <c r="V11256" s="5"/>
    </row>
    <row r="11257" spans="22:22" x14ac:dyDescent="0.2">
      <c r="V11257" s="5"/>
    </row>
    <row r="11258" spans="22:22" x14ac:dyDescent="0.2">
      <c r="V11258" s="5"/>
    </row>
    <row r="11259" spans="22:22" x14ac:dyDescent="0.2">
      <c r="V11259" s="5"/>
    </row>
    <row r="11260" spans="22:22" x14ac:dyDescent="0.2">
      <c r="V11260" s="5"/>
    </row>
    <row r="11261" spans="22:22" x14ac:dyDescent="0.2">
      <c r="V11261" s="5"/>
    </row>
    <row r="11262" spans="22:22" x14ac:dyDescent="0.2">
      <c r="V11262" s="5"/>
    </row>
    <row r="11263" spans="22:22" x14ac:dyDescent="0.2">
      <c r="V11263" s="5"/>
    </row>
    <row r="11264" spans="22:22" x14ac:dyDescent="0.2">
      <c r="V11264" s="5"/>
    </row>
    <row r="11265" spans="22:22" x14ac:dyDescent="0.2">
      <c r="V11265" s="5"/>
    </row>
    <row r="11266" spans="22:22" x14ac:dyDescent="0.2">
      <c r="V11266" s="5"/>
    </row>
    <row r="11267" spans="22:22" x14ac:dyDescent="0.2">
      <c r="V11267" s="5"/>
    </row>
    <row r="11268" spans="22:22" x14ac:dyDescent="0.2">
      <c r="V11268" s="5"/>
    </row>
    <row r="11269" spans="22:22" x14ac:dyDescent="0.2">
      <c r="V11269" s="5"/>
    </row>
    <row r="11270" spans="22:22" x14ac:dyDescent="0.2">
      <c r="V11270" s="5"/>
    </row>
    <row r="11271" spans="22:22" x14ac:dyDescent="0.2">
      <c r="V11271" s="5"/>
    </row>
    <row r="11272" spans="22:22" x14ac:dyDescent="0.2">
      <c r="V11272" s="5"/>
    </row>
    <row r="11273" spans="22:22" x14ac:dyDescent="0.2">
      <c r="V11273" s="5"/>
    </row>
    <row r="11274" spans="22:22" x14ac:dyDescent="0.2">
      <c r="V11274" s="5"/>
    </row>
    <row r="11275" spans="22:22" x14ac:dyDescent="0.2">
      <c r="V11275" s="5"/>
    </row>
    <row r="11276" spans="22:22" x14ac:dyDescent="0.2">
      <c r="V11276" s="5"/>
    </row>
    <row r="11277" spans="22:22" x14ac:dyDescent="0.2">
      <c r="V11277" s="5"/>
    </row>
    <row r="11278" spans="22:22" x14ac:dyDescent="0.2">
      <c r="V11278" s="5"/>
    </row>
    <row r="11279" spans="22:22" x14ac:dyDescent="0.2">
      <c r="V11279" s="5"/>
    </row>
    <row r="11280" spans="22:22" x14ac:dyDescent="0.2">
      <c r="V11280" s="5"/>
    </row>
    <row r="11281" spans="22:22" x14ac:dyDescent="0.2">
      <c r="V11281" s="5"/>
    </row>
    <row r="11282" spans="22:22" x14ac:dyDescent="0.2">
      <c r="V11282" s="5"/>
    </row>
    <row r="11283" spans="22:22" x14ac:dyDescent="0.2">
      <c r="V11283" s="5"/>
    </row>
    <row r="11284" spans="22:22" x14ac:dyDescent="0.2">
      <c r="V11284" s="5"/>
    </row>
    <row r="11285" spans="22:22" x14ac:dyDescent="0.2">
      <c r="V11285" s="5"/>
    </row>
    <row r="11286" spans="22:22" x14ac:dyDescent="0.2">
      <c r="V11286" s="5"/>
    </row>
    <row r="11287" spans="22:22" x14ac:dyDescent="0.2">
      <c r="V11287" s="5"/>
    </row>
    <row r="11288" spans="22:22" x14ac:dyDescent="0.2">
      <c r="V11288" s="5"/>
    </row>
    <row r="11289" spans="22:22" x14ac:dyDescent="0.2">
      <c r="V11289" s="5"/>
    </row>
    <row r="11290" spans="22:22" x14ac:dyDescent="0.2">
      <c r="V11290" s="5"/>
    </row>
    <row r="11291" spans="22:22" x14ac:dyDescent="0.2">
      <c r="V11291" s="5"/>
    </row>
    <row r="11292" spans="22:22" x14ac:dyDescent="0.2">
      <c r="V11292" s="5"/>
    </row>
    <row r="11293" spans="22:22" x14ac:dyDescent="0.2">
      <c r="V11293" s="5"/>
    </row>
    <row r="11294" spans="22:22" x14ac:dyDescent="0.2">
      <c r="V11294" s="5"/>
    </row>
    <row r="11295" spans="22:22" x14ac:dyDescent="0.2">
      <c r="V11295" s="5"/>
    </row>
    <row r="11296" spans="22:22" x14ac:dyDescent="0.2">
      <c r="V11296" s="5"/>
    </row>
    <row r="11297" spans="22:22" x14ac:dyDescent="0.2">
      <c r="V11297" s="5"/>
    </row>
    <row r="11298" spans="22:22" x14ac:dyDescent="0.2">
      <c r="V11298" s="5"/>
    </row>
    <row r="11299" spans="22:22" x14ac:dyDescent="0.2">
      <c r="V11299" s="5"/>
    </row>
    <row r="11300" spans="22:22" x14ac:dyDescent="0.2">
      <c r="V11300" s="5"/>
    </row>
    <row r="11301" spans="22:22" x14ac:dyDescent="0.2">
      <c r="V11301" s="5"/>
    </row>
    <row r="11302" spans="22:22" x14ac:dyDescent="0.2">
      <c r="V11302" s="5"/>
    </row>
    <row r="11303" spans="22:22" x14ac:dyDescent="0.2">
      <c r="V11303" s="5"/>
    </row>
    <row r="11304" spans="22:22" x14ac:dyDescent="0.2">
      <c r="V11304" s="5"/>
    </row>
    <row r="11305" spans="22:22" x14ac:dyDescent="0.2">
      <c r="V11305" s="5"/>
    </row>
    <row r="11306" spans="22:22" x14ac:dyDescent="0.2">
      <c r="V11306" s="5"/>
    </row>
    <row r="11307" spans="22:22" x14ac:dyDescent="0.2">
      <c r="V11307" s="5"/>
    </row>
    <row r="11308" spans="22:22" x14ac:dyDescent="0.2">
      <c r="V11308" s="5"/>
    </row>
    <row r="11309" spans="22:22" x14ac:dyDescent="0.2">
      <c r="V11309" s="5"/>
    </row>
    <row r="11310" spans="22:22" x14ac:dyDescent="0.2">
      <c r="V11310" s="5"/>
    </row>
    <row r="11311" spans="22:22" x14ac:dyDescent="0.2">
      <c r="V11311" s="5"/>
    </row>
    <row r="11312" spans="22:22" x14ac:dyDescent="0.2">
      <c r="V11312" s="5"/>
    </row>
    <row r="11313" spans="22:22" x14ac:dyDescent="0.2">
      <c r="V11313" s="5"/>
    </row>
    <row r="11314" spans="22:22" x14ac:dyDescent="0.2">
      <c r="V11314" s="5"/>
    </row>
    <row r="11315" spans="22:22" x14ac:dyDescent="0.2">
      <c r="V11315" s="5"/>
    </row>
    <row r="11316" spans="22:22" x14ac:dyDescent="0.2">
      <c r="V11316" s="5"/>
    </row>
    <row r="11317" spans="22:22" x14ac:dyDescent="0.2">
      <c r="V11317" s="5"/>
    </row>
    <row r="11318" spans="22:22" x14ac:dyDescent="0.2">
      <c r="V11318" s="5"/>
    </row>
    <row r="11319" spans="22:22" x14ac:dyDescent="0.2">
      <c r="V11319" s="5"/>
    </row>
    <row r="11320" spans="22:22" x14ac:dyDescent="0.2">
      <c r="V11320" s="5"/>
    </row>
    <row r="11321" spans="22:22" x14ac:dyDescent="0.2">
      <c r="V11321" s="5"/>
    </row>
    <row r="11322" spans="22:22" x14ac:dyDescent="0.2">
      <c r="V11322" s="5"/>
    </row>
    <row r="11323" spans="22:22" x14ac:dyDescent="0.2">
      <c r="V11323" s="5"/>
    </row>
    <row r="11324" spans="22:22" x14ac:dyDescent="0.2">
      <c r="V11324" s="5"/>
    </row>
    <row r="11325" spans="22:22" x14ac:dyDescent="0.2">
      <c r="V11325" s="5"/>
    </row>
    <row r="11326" spans="22:22" x14ac:dyDescent="0.2">
      <c r="V11326" s="5"/>
    </row>
    <row r="11327" spans="22:22" x14ac:dyDescent="0.2">
      <c r="V11327" s="5"/>
    </row>
    <row r="11328" spans="22:22" x14ac:dyDescent="0.2">
      <c r="V11328" s="5"/>
    </row>
    <row r="11329" spans="22:22" x14ac:dyDescent="0.2">
      <c r="V11329" s="5"/>
    </row>
    <row r="11330" spans="22:22" x14ac:dyDescent="0.2">
      <c r="V11330" s="5"/>
    </row>
    <row r="11331" spans="22:22" x14ac:dyDescent="0.2">
      <c r="V11331" s="5"/>
    </row>
    <row r="11332" spans="22:22" x14ac:dyDescent="0.2">
      <c r="V11332" s="5"/>
    </row>
    <row r="11333" spans="22:22" x14ac:dyDescent="0.2">
      <c r="V11333" s="5"/>
    </row>
    <row r="11334" spans="22:22" x14ac:dyDescent="0.2">
      <c r="V11334" s="5"/>
    </row>
    <row r="11335" spans="22:22" x14ac:dyDescent="0.2">
      <c r="V11335" s="5"/>
    </row>
    <row r="11336" spans="22:22" x14ac:dyDescent="0.2">
      <c r="V11336" s="5"/>
    </row>
    <row r="11337" spans="22:22" x14ac:dyDescent="0.2">
      <c r="V11337" s="5"/>
    </row>
    <row r="11338" spans="22:22" x14ac:dyDescent="0.2">
      <c r="V11338" s="5"/>
    </row>
    <row r="11339" spans="22:22" x14ac:dyDescent="0.2">
      <c r="V11339" s="5"/>
    </row>
    <row r="11340" spans="22:22" x14ac:dyDescent="0.2">
      <c r="V11340" s="5"/>
    </row>
    <row r="11341" spans="22:22" x14ac:dyDescent="0.2">
      <c r="V11341" s="5"/>
    </row>
    <row r="11342" spans="22:22" x14ac:dyDescent="0.2">
      <c r="V11342" s="5"/>
    </row>
    <row r="11343" spans="22:22" x14ac:dyDescent="0.2">
      <c r="V11343" s="5"/>
    </row>
  </sheetData>
  <mergeCells count="299">
    <mergeCell ref="E1:G1"/>
    <mergeCell ref="BA1:BB1"/>
    <mergeCell ref="BC1:BD1"/>
    <mergeCell ref="E2:G2"/>
    <mergeCell ref="BA2:BB2"/>
    <mergeCell ref="BC2:BD2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AQ6:AQ16"/>
    <mergeCell ref="AS6:AS138"/>
    <mergeCell ref="AT6:AT7"/>
    <mergeCell ref="C8:C9"/>
    <mergeCell ref="D8:D9"/>
    <mergeCell ref="E8:E9"/>
    <mergeCell ref="C10:C11"/>
    <mergeCell ref="D10:D11"/>
    <mergeCell ref="E10:E11"/>
    <mergeCell ref="C12:C14"/>
    <mergeCell ref="AT27:AT28"/>
    <mergeCell ref="E15:E16"/>
    <mergeCell ref="B17:B24"/>
    <mergeCell ref="C17:C18"/>
    <mergeCell ref="D17:D18"/>
    <mergeCell ref="E17:E18"/>
    <mergeCell ref="F17:F24"/>
    <mergeCell ref="C23:C24"/>
    <mergeCell ref="D23:D24"/>
    <mergeCell ref="E23:E24"/>
    <mergeCell ref="AT23:AT24"/>
    <mergeCell ref="B25:B26"/>
    <mergeCell ref="C25:C26"/>
    <mergeCell ref="D25:D26"/>
    <mergeCell ref="E25:E26"/>
    <mergeCell ref="F25:F26"/>
    <mergeCell ref="AQ25:AQ28"/>
    <mergeCell ref="AT25:AT26"/>
    <mergeCell ref="B27:B28"/>
    <mergeCell ref="C27:C28"/>
    <mergeCell ref="AQ17:AQ24"/>
    <mergeCell ref="AT17:AT18"/>
    <mergeCell ref="C19:C20"/>
    <mergeCell ref="D19:D20"/>
    <mergeCell ref="E19:E20"/>
    <mergeCell ref="AT19:AT20"/>
    <mergeCell ref="C21:C22"/>
    <mergeCell ref="D21:D22"/>
    <mergeCell ref="E21:E22"/>
    <mergeCell ref="AT21:AT22"/>
    <mergeCell ref="B32:B33"/>
    <mergeCell ref="C32:C33"/>
    <mergeCell ref="D32:D33"/>
    <mergeCell ref="E32:E33"/>
    <mergeCell ref="F32:F33"/>
    <mergeCell ref="D27:D28"/>
    <mergeCell ref="E27:E28"/>
    <mergeCell ref="F27:F28"/>
    <mergeCell ref="C29:C31"/>
    <mergeCell ref="D29:D31"/>
    <mergeCell ref="E29:E31"/>
    <mergeCell ref="F29:F31"/>
    <mergeCell ref="B29:B31"/>
    <mergeCell ref="B38:B39"/>
    <mergeCell ref="C38:C39"/>
    <mergeCell ref="D38:D39"/>
    <mergeCell ref="E38:E39"/>
    <mergeCell ref="F38:F39"/>
    <mergeCell ref="B34:B37"/>
    <mergeCell ref="C34:C35"/>
    <mergeCell ref="D34:D35"/>
    <mergeCell ref="E34:E35"/>
    <mergeCell ref="F34:F37"/>
    <mergeCell ref="C36:C37"/>
    <mergeCell ref="D36:D37"/>
    <mergeCell ref="E36:E37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AT46:AT51"/>
    <mergeCell ref="C49:C51"/>
    <mergeCell ref="D49:D51"/>
    <mergeCell ref="E49:E51"/>
    <mergeCell ref="AT40:AT45"/>
    <mergeCell ref="C43:C45"/>
    <mergeCell ref="D43:D45"/>
    <mergeCell ref="E43:E45"/>
    <mergeCell ref="B58:B60"/>
    <mergeCell ref="C58:C60"/>
    <mergeCell ref="D58:D60"/>
    <mergeCell ref="E58:E60"/>
    <mergeCell ref="F58:F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B63:B64"/>
    <mergeCell ref="C63:C64"/>
    <mergeCell ref="D63:D64"/>
    <mergeCell ref="E63:E64"/>
    <mergeCell ref="F63:F64"/>
    <mergeCell ref="B61:B62"/>
    <mergeCell ref="C61:C62"/>
    <mergeCell ref="D61:D62"/>
    <mergeCell ref="E61:E62"/>
    <mergeCell ref="F61:F62"/>
    <mergeCell ref="C65:C66"/>
    <mergeCell ref="D65:D66"/>
    <mergeCell ref="C67:C68"/>
    <mergeCell ref="D67:D68"/>
    <mergeCell ref="B69:B71"/>
    <mergeCell ref="C69:C71"/>
    <mergeCell ref="D69:D71"/>
    <mergeCell ref="E69:E71"/>
    <mergeCell ref="F69:F71"/>
    <mergeCell ref="B76:B78"/>
    <mergeCell ref="C76:C78"/>
    <mergeCell ref="D76:D78"/>
    <mergeCell ref="E76:E78"/>
    <mergeCell ref="F76:F78"/>
    <mergeCell ref="C72:C73"/>
    <mergeCell ref="D72:D73"/>
    <mergeCell ref="C74:C75"/>
    <mergeCell ref="D74:D75"/>
    <mergeCell ref="B79:B80"/>
    <mergeCell ref="C79:C80"/>
    <mergeCell ref="D79:D80"/>
    <mergeCell ref="E79:E80"/>
    <mergeCell ref="F79:F80"/>
    <mergeCell ref="B81:B82"/>
    <mergeCell ref="C81:C82"/>
    <mergeCell ref="D81:D82"/>
    <mergeCell ref="E81:E82"/>
    <mergeCell ref="B86:B88"/>
    <mergeCell ref="C86:C88"/>
    <mergeCell ref="D86:D88"/>
    <mergeCell ref="E86:E88"/>
    <mergeCell ref="F86:F88"/>
    <mergeCell ref="F81:F82"/>
    <mergeCell ref="B83:B84"/>
    <mergeCell ref="C83:C84"/>
    <mergeCell ref="D83:D84"/>
    <mergeCell ref="E83:E84"/>
    <mergeCell ref="F83:F84"/>
    <mergeCell ref="C97:C99"/>
    <mergeCell ref="D97:D99"/>
    <mergeCell ref="E97:E99"/>
    <mergeCell ref="F97:F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B116:B118"/>
    <mergeCell ref="C116:C118"/>
    <mergeCell ref="D116:D118"/>
    <mergeCell ref="E116:E118"/>
    <mergeCell ref="F116:F118"/>
    <mergeCell ref="B119:B121"/>
    <mergeCell ref="C119:C121"/>
    <mergeCell ref="D119:D121"/>
    <mergeCell ref="E119:E121"/>
    <mergeCell ref="F119:F121"/>
    <mergeCell ref="C128:C130"/>
    <mergeCell ref="D128:D130"/>
    <mergeCell ref="E128:E130"/>
    <mergeCell ref="C131:C133"/>
    <mergeCell ref="D131:D133"/>
    <mergeCell ref="E131:E133"/>
    <mergeCell ref="B122:B136"/>
    <mergeCell ref="C122:C124"/>
    <mergeCell ref="D122:D124"/>
    <mergeCell ref="E122:E124"/>
    <mergeCell ref="F122:F136"/>
    <mergeCell ref="C125:C127"/>
    <mergeCell ref="D125:D127"/>
    <mergeCell ref="E125:E127"/>
    <mergeCell ref="C134:C136"/>
    <mergeCell ref="D134:D136"/>
    <mergeCell ref="E134:E136"/>
    <mergeCell ref="E151:E152"/>
    <mergeCell ref="B137:G137"/>
    <mergeCell ref="B138:G138"/>
    <mergeCell ref="E139:G139"/>
    <mergeCell ref="E140:G140"/>
    <mergeCell ref="B143:B144"/>
    <mergeCell ref="C143:C144"/>
    <mergeCell ref="D143:D144"/>
    <mergeCell ref="E143:E144"/>
    <mergeCell ref="F143:F144"/>
    <mergeCell ref="B153:B155"/>
    <mergeCell ref="C153:C155"/>
    <mergeCell ref="D153:D155"/>
    <mergeCell ref="E153:E155"/>
    <mergeCell ref="F153:F155"/>
    <mergeCell ref="B156:G156"/>
    <mergeCell ref="AQ143:AQ155"/>
    <mergeCell ref="AS143:AS156"/>
    <mergeCell ref="B145:B146"/>
    <mergeCell ref="C145:C146"/>
    <mergeCell ref="D145:D146"/>
    <mergeCell ref="E145:E146"/>
    <mergeCell ref="F145:F146"/>
    <mergeCell ref="B147:B148"/>
    <mergeCell ref="C147:C148"/>
    <mergeCell ref="D147:D148"/>
    <mergeCell ref="E147:E148"/>
    <mergeCell ref="B149:B150"/>
    <mergeCell ref="C149:C150"/>
    <mergeCell ref="D149:D150"/>
    <mergeCell ref="E149:E150"/>
    <mergeCell ref="B151:B152"/>
    <mergeCell ref="C151:C152"/>
    <mergeCell ref="D151:D152"/>
    <mergeCell ref="E164:E165"/>
    <mergeCell ref="F164:F165"/>
    <mergeCell ref="B166:B167"/>
    <mergeCell ref="C166:C167"/>
    <mergeCell ref="D166:D167"/>
    <mergeCell ref="E166:E167"/>
    <mergeCell ref="H157:AP157"/>
    <mergeCell ref="E158:G158"/>
    <mergeCell ref="E159:G159"/>
    <mergeCell ref="B162:B163"/>
    <mergeCell ref="C162:C163"/>
    <mergeCell ref="D162:D163"/>
    <mergeCell ref="E162:E163"/>
    <mergeCell ref="F162:F163"/>
    <mergeCell ref="BG170:BG171"/>
    <mergeCell ref="B172:B173"/>
    <mergeCell ref="C172:C173"/>
    <mergeCell ref="D172:D173"/>
    <mergeCell ref="E172:E173"/>
    <mergeCell ref="F172:F173"/>
    <mergeCell ref="BG172:BG173"/>
    <mergeCell ref="B170:B171"/>
    <mergeCell ref="C170:C171"/>
    <mergeCell ref="D170:D171"/>
    <mergeCell ref="E170:E171"/>
    <mergeCell ref="F170:F171"/>
    <mergeCell ref="AT170:AT174"/>
    <mergeCell ref="B174:G174"/>
    <mergeCell ref="AS164:AS174"/>
    <mergeCell ref="F166:F167"/>
    <mergeCell ref="B168:B169"/>
    <mergeCell ref="C168:C169"/>
    <mergeCell ref="D168:D169"/>
    <mergeCell ref="E168:E169"/>
    <mergeCell ref="F168:F169"/>
    <mergeCell ref="B164:B165"/>
    <mergeCell ref="C164:C165"/>
    <mergeCell ref="D164:D165"/>
  </mergeCells>
  <phoneticPr fontId="5"/>
  <printOptions horizontalCentered="1" verticalCentered="1"/>
  <pageMargins left="0" right="0" top="0" bottom="0" header="0.31496062992125984" footer="0.31496062992125984"/>
  <pageSetup paperSize="8" scale="16" orientation="landscape" r:id="rId1"/>
  <headerFooter alignWithMargins="0"/>
  <colBreaks count="2" manualBreakCount="2">
    <brk id="17" max="1048575" man="1"/>
    <brk id="46" max="24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F866-9197-44B1-9395-51A84741A1FD}">
  <sheetPr>
    <pageSetUpPr fitToPage="1"/>
  </sheetPr>
  <dimension ref="A1:CZ11343"/>
  <sheetViews>
    <sheetView showZeros="0" view="pageBreakPreview" zoomScale="14" zoomScaleNormal="20" zoomScaleSheetLayoutView="14" workbookViewId="0">
      <pane xSplit="7" ySplit="5" topLeftCell="H132" activePane="bottomRight" state="frozen"/>
      <selection activeCell="M184" sqref="M184"/>
      <selection pane="topRight" activeCell="M184" sqref="M184"/>
      <selection pane="bottomLeft" activeCell="M184" sqref="M184"/>
      <selection pane="bottomRight" activeCell="J158" sqref="J158"/>
    </sheetView>
  </sheetViews>
  <sheetFormatPr defaultColWidth="9" defaultRowHeight="48" x14ac:dyDescent="0.2"/>
  <cols>
    <col min="1" max="1" width="8.90625" style="5" customWidth="1"/>
    <col min="2" max="2" width="12.08984375" style="1" customWidth="1"/>
    <col min="3" max="3" width="67.6328125" style="2" hidden="1" customWidth="1"/>
    <col min="4" max="4" width="86.1796875" style="5" customWidth="1"/>
    <col min="5" max="5" width="17.1796875" style="5" customWidth="1"/>
    <col min="6" max="6" width="13" style="5" customWidth="1"/>
    <col min="7" max="7" width="28.1796875" style="5" bestFit="1" customWidth="1"/>
    <col min="8" max="21" width="40.54296875" style="5" customWidth="1"/>
    <col min="22" max="22" width="40.54296875" style="181" customWidth="1"/>
    <col min="23" max="29" width="40.54296875" style="5" customWidth="1"/>
    <col min="30" max="33" width="37.81640625" style="5" hidden="1" customWidth="1"/>
    <col min="34" max="34" width="37.81640625" style="558" hidden="1" customWidth="1"/>
    <col min="35" max="41" width="37.81640625" style="5" hidden="1" customWidth="1"/>
    <col min="42" max="42" width="37.81640625" style="5" customWidth="1"/>
    <col min="43" max="44" width="37" style="5" customWidth="1"/>
    <col min="45" max="45" width="62.81640625" style="5" customWidth="1"/>
    <col min="46" max="46" width="3.1796875" style="5" customWidth="1"/>
    <col min="47" max="48" width="9" style="5"/>
    <col min="49" max="49" width="31.6328125" style="5" customWidth="1"/>
    <col min="50" max="55" width="9" style="5"/>
    <col min="56" max="56" width="34.453125" style="5" bestFit="1" customWidth="1"/>
    <col min="57" max="60" width="9" style="5"/>
    <col min="61" max="61" width="17.08984375" style="5" customWidth="1"/>
    <col min="62" max="62" width="22.90625" style="5" customWidth="1"/>
    <col min="63" max="66" width="18.453125" style="5" customWidth="1"/>
    <col min="67" max="16384" width="9" style="5"/>
  </cols>
  <sheetData>
    <row r="1" spans="2:99" ht="58.5" customHeight="1" thickTop="1" thickBot="1" x14ac:dyDescent="0.25">
      <c r="D1" s="3" t="s">
        <v>0</v>
      </c>
      <c r="E1" s="1126" t="s">
        <v>1</v>
      </c>
      <c r="F1" s="1127"/>
      <c r="G1" s="1128"/>
      <c r="H1" s="4"/>
      <c r="S1" s="6"/>
      <c r="V1" s="5"/>
      <c r="AH1" s="280"/>
      <c r="BA1" s="1129" t="s">
        <v>0</v>
      </c>
      <c r="BB1" s="1129"/>
      <c r="BC1" s="1129" t="s">
        <v>1</v>
      </c>
      <c r="BD1" s="1129"/>
      <c r="BE1" s="7"/>
      <c r="BF1" s="7"/>
      <c r="BG1" s="8"/>
      <c r="BH1" s="8"/>
      <c r="BI1" s="9" t="s">
        <v>2</v>
      </c>
      <c r="BJ1" s="10" t="s">
        <v>3</v>
      </c>
      <c r="BK1" s="10" t="s">
        <v>4</v>
      </c>
      <c r="BL1" s="10" t="s">
        <v>5</v>
      </c>
      <c r="BM1" s="10" t="s">
        <v>6</v>
      </c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CD1" s="12"/>
      <c r="CE1" s="12"/>
      <c r="CF1" s="12"/>
      <c r="CR1" s="12"/>
      <c r="CS1" s="12"/>
      <c r="CT1" s="12"/>
    </row>
    <row r="2" spans="2:99" ht="51.75" customHeight="1" thickBot="1" x14ac:dyDescent="0.25">
      <c r="D2" s="13" t="s">
        <v>7</v>
      </c>
      <c r="E2" s="1130" t="s">
        <v>134</v>
      </c>
      <c r="F2" s="1131"/>
      <c r="G2" s="1132"/>
      <c r="H2" s="1"/>
      <c r="I2" s="14"/>
      <c r="J2" s="14"/>
      <c r="K2" s="15"/>
      <c r="L2" s="1133" t="s">
        <v>182</v>
      </c>
      <c r="M2" s="1134"/>
      <c r="N2" s="1134"/>
      <c r="O2" s="1134"/>
      <c r="P2" s="1134"/>
      <c r="Q2" s="1134"/>
      <c r="R2" s="1134"/>
      <c r="S2" s="1135"/>
      <c r="V2" s="5"/>
      <c r="AH2" s="280"/>
      <c r="BA2" s="1139" t="s">
        <v>7</v>
      </c>
      <c r="BB2" s="1139"/>
      <c r="BC2" s="1140" t="s">
        <v>8</v>
      </c>
      <c r="BD2" s="1141"/>
      <c r="BE2" s="7"/>
      <c r="BF2" s="7"/>
      <c r="BG2" s="8"/>
      <c r="BH2" s="8"/>
      <c r="BI2" s="16">
        <v>45740</v>
      </c>
      <c r="BJ2" s="17" t="s">
        <v>136</v>
      </c>
      <c r="BK2" s="18"/>
      <c r="BL2" s="236"/>
      <c r="BM2" s="237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CT2" s="12"/>
    </row>
    <row r="3" spans="2:99" ht="48.75" customHeight="1" thickBot="1" x14ac:dyDescent="0.25">
      <c r="C3" s="1"/>
      <c r="D3" s="1"/>
      <c r="G3" s="14"/>
      <c r="H3" s="14"/>
      <c r="I3" s="14"/>
      <c r="J3" s="14"/>
      <c r="K3" s="15"/>
      <c r="L3" s="1136"/>
      <c r="M3" s="1137"/>
      <c r="N3" s="1137"/>
      <c r="O3" s="1137"/>
      <c r="P3" s="1137"/>
      <c r="Q3" s="1137"/>
      <c r="R3" s="1137"/>
      <c r="S3" s="1138"/>
      <c r="V3" s="5"/>
      <c r="AH3" s="280"/>
      <c r="BA3" s="19"/>
      <c r="BB3" s="19"/>
      <c r="BC3" s="20"/>
      <c r="BD3" s="20"/>
      <c r="BE3" s="7"/>
      <c r="BF3" s="7"/>
      <c r="BG3" s="8"/>
      <c r="BH3" s="8"/>
      <c r="BI3" s="21"/>
      <c r="BJ3" s="21"/>
      <c r="BK3" s="22"/>
      <c r="BL3" s="22"/>
      <c r="BM3" s="2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CT3" s="12"/>
    </row>
    <row r="4" spans="2:99" ht="102" customHeight="1" thickBot="1" x14ac:dyDescent="0.25">
      <c r="C4" s="19"/>
      <c r="D4" s="23"/>
      <c r="I4" s="1072"/>
      <c r="J4" s="1072"/>
      <c r="K4" s="1072"/>
      <c r="L4" s="1072"/>
      <c r="M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  <c r="AB4" s="1145"/>
      <c r="AC4" s="1145"/>
      <c r="AD4" s="1145"/>
      <c r="AE4" s="1145"/>
      <c r="AF4" s="1145"/>
      <c r="AG4" s="1145"/>
      <c r="AH4" s="1145"/>
      <c r="AI4" s="1145"/>
      <c r="AJ4" s="1145"/>
      <c r="AK4" s="1145"/>
      <c r="AL4" s="1146"/>
      <c r="AM4" s="1146"/>
      <c r="AN4" s="1146"/>
      <c r="AO4" s="1146"/>
      <c r="AQ4" s="1343">
        <f>SUM(AQ12:AQ136)</f>
        <v>0</v>
      </c>
      <c r="AR4" s="1343">
        <f>SUM(AR12:AR136)</f>
        <v>0</v>
      </c>
      <c r="BC4" s="7"/>
      <c r="BD4" s="7"/>
      <c r="BE4" s="7"/>
      <c r="BF4" s="7"/>
      <c r="BG4" s="8"/>
      <c r="BH4" s="8"/>
      <c r="BI4" s="8"/>
      <c r="BJ4" s="8"/>
      <c r="BK4" s="11"/>
      <c r="BL4" s="11"/>
      <c r="BM4" s="234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U4" s="12"/>
    </row>
    <row r="5" spans="2:99" s="35" customFormat="1" ht="71.25" customHeight="1" thickTop="1" thickBot="1" x14ac:dyDescent="0.25">
      <c r="B5" s="24"/>
      <c r="C5" s="1085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45405</v>
      </c>
      <c r="I5" s="928">
        <v>24</v>
      </c>
      <c r="J5" s="793">
        <v>25</v>
      </c>
      <c r="K5" s="641">
        <v>127</v>
      </c>
      <c r="L5" s="604">
        <v>7</v>
      </c>
      <c r="M5" s="604">
        <v>8</v>
      </c>
      <c r="N5" s="922">
        <v>9</v>
      </c>
      <c r="O5" s="1112">
        <v>12</v>
      </c>
      <c r="P5" s="1058">
        <v>13</v>
      </c>
      <c r="Q5" s="604">
        <v>14</v>
      </c>
      <c r="R5" s="604">
        <v>15</v>
      </c>
      <c r="S5" s="922">
        <v>16</v>
      </c>
      <c r="T5" s="604">
        <v>19</v>
      </c>
      <c r="U5" s="1058">
        <v>20</v>
      </c>
      <c r="V5" s="191">
        <v>21</v>
      </c>
      <c r="W5" s="191">
        <v>22</v>
      </c>
      <c r="X5" s="793">
        <v>23</v>
      </c>
      <c r="Y5" s="191">
        <v>26</v>
      </c>
      <c r="Z5" s="28">
        <v>27</v>
      </c>
      <c r="AA5" s="28">
        <v>28</v>
      </c>
      <c r="AB5" s="29">
        <v>29</v>
      </c>
      <c r="AC5" s="191">
        <v>30</v>
      </c>
      <c r="AD5" s="191">
        <v>23</v>
      </c>
      <c r="AE5" s="191">
        <v>24</v>
      </c>
      <c r="AF5" s="191">
        <v>25</v>
      </c>
      <c r="AG5" s="793">
        <v>28</v>
      </c>
      <c r="AH5" s="191">
        <v>31</v>
      </c>
      <c r="AI5" s="232"/>
      <c r="AJ5" s="346">
        <v>29</v>
      </c>
      <c r="AK5" s="191">
        <v>31</v>
      </c>
      <c r="AL5" s="346">
        <v>29</v>
      </c>
      <c r="AM5" s="346">
        <v>30</v>
      </c>
      <c r="AN5" s="232">
        <v>31</v>
      </c>
      <c r="AO5" s="30"/>
      <c r="AP5" s="32" t="s">
        <v>14</v>
      </c>
      <c r="AQ5" s="1345" t="s">
        <v>20</v>
      </c>
      <c r="AR5" s="1345" t="s">
        <v>23</v>
      </c>
      <c r="AS5" s="1086" t="s">
        <v>16</v>
      </c>
      <c r="AT5" s="34"/>
      <c r="BC5" s="7"/>
      <c r="BD5" s="7"/>
      <c r="BE5" s="7"/>
      <c r="BF5" s="7"/>
      <c r="BG5" s="8"/>
      <c r="BH5" s="8"/>
      <c r="BI5" s="8"/>
      <c r="BJ5" s="8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H5" s="36"/>
      <c r="CI5" s="36"/>
      <c r="CJ5" s="36"/>
      <c r="CK5" s="36"/>
      <c r="CL5" s="36"/>
      <c r="CM5" s="36"/>
      <c r="CN5" s="36"/>
      <c r="CO5" s="36"/>
      <c r="CU5" s="37"/>
    </row>
    <row r="6" spans="2:99" s="36" customFormat="1" ht="60" hidden="1" customHeight="1" thickTop="1" x14ac:dyDescent="0.25">
      <c r="B6" s="1162">
        <v>1</v>
      </c>
      <c r="C6" s="1165" t="s">
        <v>17</v>
      </c>
      <c r="D6" s="1167" t="s">
        <v>18</v>
      </c>
      <c r="E6" s="1168" t="s">
        <v>19</v>
      </c>
      <c r="F6" s="1170">
        <v>180</v>
      </c>
      <c r="G6" s="38" t="s">
        <v>20</v>
      </c>
      <c r="H6" s="572"/>
      <c r="I6" s="661"/>
      <c r="J6" s="909"/>
      <c r="K6" s="591"/>
      <c r="L6" s="591"/>
      <c r="M6" s="591"/>
      <c r="N6" s="794"/>
      <c r="O6" s="238"/>
      <c r="P6" s="39"/>
      <c r="Q6" s="192"/>
      <c r="R6" s="192"/>
      <c r="S6" s="794"/>
      <c r="T6" s="192"/>
      <c r="U6" s="39"/>
      <c r="V6" s="902"/>
      <c r="W6" s="192"/>
      <c r="X6" s="794"/>
      <c r="Y6" s="192"/>
      <c r="Z6" s="40"/>
      <c r="AA6" s="40"/>
      <c r="AB6" s="39"/>
      <c r="AC6" s="192"/>
      <c r="AD6" s="39"/>
      <c r="AE6" s="192"/>
      <c r="AF6" s="238"/>
      <c r="AG6" s="794"/>
      <c r="AH6" s="192">
        <v>0</v>
      </c>
      <c r="AI6" s="192">
        <v>0</v>
      </c>
      <c r="AJ6" s="347">
        <v>0</v>
      </c>
      <c r="AK6" s="192">
        <v>0</v>
      </c>
      <c r="AL6" s="347">
        <v>0</v>
      </c>
      <c r="AM6" s="347"/>
      <c r="AN6" s="192"/>
      <c r="AO6" s="39"/>
      <c r="AP6" s="41">
        <f>SUM(L6:AO6)</f>
        <v>0</v>
      </c>
      <c r="AQ6" s="1346" t="s">
        <v>21</v>
      </c>
      <c r="AR6" s="1347"/>
      <c r="AS6" s="1149" t="s">
        <v>22</v>
      </c>
      <c r="AT6" s="1152"/>
      <c r="CU6" s="42"/>
    </row>
    <row r="7" spans="2:99" ht="60" hidden="1" customHeight="1" x14ac:dyDescent="0.25">
      <c r="B7" s="1163"/>
      <c r="C7" s="1166"/>
      <c r="D7" s="1142"/>
      <c r="E7" s="1169"/>
      <c r="F7" s="1171"/>
      <c r="G7" s="43" t="s">
        <v>23</v>
      </c>
      <c r="H7" s="573"/>
      <c r="I7" s="44"/>
      <c r="J7" s="677"/>
      <c r="K7" s="195"/>
      <c r="L7" s="195"/>
      <c r="M7" s="195"/>
      <c r="N7" s="677"/>
      <c r="O7" s="239"/>
      <c r="P7" s="44"/>
      <c r="Q7" s="195"/>
      <c r="R7" s="195"/>
      <c r="S7" s="677"/>
      <c r="T7" s="195"/>
      <c r="U7" s="44"/>
      <c r="V7" s="903"/>
      <c r="W7" s="195"/>
      <c r="X7" s="677"/>
      <c r="Y7" s="195"/>
      <c r="Z7" s="45"/>
      <c r="AA7" s="45"/>
      <c r="AB7" s="44"/>
      <c r="AC7" s="195"/>
      <c r="AD7" s="44"/>
      <c r="AE7" s="193"/>
      <c r="AF7" s="239"/>
      <c r="AG7" s="677"/>
      <c r="AH7" s="195">
        <v>0</v>
      </c>
      <c r="AI7" s="195">
        <v>0</v>
      </c>
      <c r="AJ7" s="317">
        <v>0</v>
      </c>
      <c r="AK7" s="195">
        <v>0</v>
      </c>
      <c r="AL7" s="317">
        <v>0</v>
      </c>
      <c r="AM7" s="317"/>
      <c r="AN7" s="195"/>
      <c r="AO7" s="44"/>
      <c r="AP7" s="47">
        <f>SUM(L7:AO7)</f>
        <v>0</v>
      </c>
      <c r="AQ7" s="1348"/>
      <c r="AR7" s="1349"/>
      <c r="AS7" s="1150"/>
      <c r="AT7" s="1153"/>
      <c r="CH7" s="48"/>
      <c r="CI7" s="48"/>
      <c r="CJ7" s="48"/>
      <c r="CK7" s="48"/>
      <c r="CL7" s="48"/>
      <c r="CM7" s="48"/>
      <c r="CN7" s="48"/>
      <c r="CO7" s="48"/>
    </row>
    <row r="8" spans="2:99" s="36" customFormat="1" ht="60" hidden="1" customHeight="1" x14ac:dyDescent="0.25">
      <c r="B8" s="1163"/>
      <c r="C8" s="1173" t="s">
        <v>24</v>
      </c>
      <c r="D8" s="1142" t="s">
        <v>25</v>
      </c>
      <c r="E8" s="1169" t="s">
        <v>26</v>
      </c>
      <c r="F8" s="1171"/>
      <c r="G8" s="49" t="s">
        <v>20</v>
      </c>
      <c r="H8" s="574"/>
      <c r="I8" s="662"/>
      <c r="J8" s="910"/>
      <c r="K8" s="592"/>
      <c r="L8" s="592"/>
      <c r="M8" s="592"/>
      <c r="N8" s="795"/>
      <c r="O8" s="240"/>
      <c r="P8" s="50"/>
      <c r="Q8" s="194"/>
      <c r="R8" s="194"/>
      <c r="S8" s="795"/>
      <c r="T8" s="194"/>
      <c r="U8" s="50"/>
      <c r="V8" s="904"/>
      <c r="W8" s="194"/>
      <c r="X8" s="795"/>
      <c r="Y8" s="194"/>
      <c r="Z8" s="51"/>
      <c r="AA8" s="51"/>
      <c r="AB8" s="50"/>
      <c r="AC8" s="194"/>
      <c r="AD8" s="50"/>
      <c r="AE8" s="194"/>
      <c r="AF8" s="240"/>
      <c r="AG8" s="795"/>
      <c r="AH8" s="194"/>
      <c r="AI8" s="194">
        <v>0</v>
      </c>
      <c r="AJ8" s="348">
        <v>0</v>
      </c>
      <c r="AK8" s="194"/>
      <c r="AL8" s="348"/>
      <c r="AM8" s="348"/>
      <c r="AN8" s="194"/>
      <c r="AO8" s="50"/>
      <c r="AP8" s="52">
        <f>SUM(N8:AO8)</f>
        <v>0</v>
      </c>
      <c r="AQ8" s="1348"/>
      <c r="AR8" s="1349"/>
      <c r="AS8" s="1150"/>
      <c r="AT8" s="1073"/>
      <c r="CH8" s="48"/>
      <c r="CI8" s="48"/>
      <c r="CJ8" s="48"/>
      <c r="CK8" s="48"/>
      <c r="CL8" s="48"/>
      <c r="CM8" s="48"/>
      <c r="CN8" s="48"/>
      <c r="CO8" s="48"/>
      <c r="CU8" s="42"/>
    </row>
    <row r="9" spans="2:99" ht="60" hidden="1" customHeight="1" x14ac:dyDescent="0.25">
      <c r="B9" s="1163"/>
      <c r="C9" s="1166"/>
      <c r="D9" s="1142"/>
      <c r="E9" s="1169"/>
      <c r="F9" s="1171"/>
      <c r="G9" s="43" t="s">
        <v>23</v>
      </c>
      <c r="H9" s="573"/>
      <c r="I9" s="44"/>
      <c r="J9" s="677"/>
      <c r="K9" s="195"/>
      <c r="L9" s="195"/>
      <c r="M9" s="195"/>
      <c r="N9" s="677"/>
      <c r="O9" s="239"/>
      <c r="P9" s="44"/>
      <c r="Q9" s="195"/>
      <c r="R9" s="195"/>
      <c r="S9" s="677"/>
      <c r="T9" s="195"/>
      <c r="U9" s="44"/>
      <c r="V9" s="903"/>
      <c r="W9" s="195"/>
      <c r="X9" s="677"/>
      <c r="Y9" s="195"/>
      <c r="Z9" s="45"/>
      <c r="AA9" s="45"/>
      <c r="AB9" s="44"/>
      <c r="AC9" s="195"/>
      <c r="AD9" s="44"/>
      <c r="AE9" s="195"/>
      <c r="AF9" s="239"/>
      <c r="AG9" s="677"/>
      <c r="AH9" s="195"/>
      <c r="AI9" s="195"/>
      <c r="AJ9" s="317"/>
      <c r="AK9" s="195"/>
      <c r="AL9" s="317"/>
      <c r="AM9" s="317"/>
      <c r="AN9" s="195"/>
      <c r="AO9" s="44"/>
      <c r="AP9" s="47">
        <f>SUM(N9:AO9)</f>
        <v>0</v>
      </c>
      <c r="AQ9" s="1348"/>
      <c r="AR9" s="1349"/>
      <c r="AS9" s="1150"/>
      <c r="AT9" s="1073"/>
      <c r="CH9" s="48"/>
      <c r="CI9" s="48"/>
      <c r="CJ9" s="48"/>
      <c r="CK9" s="48"/>
      <c r="CL9" s="48"/>
      <c r="CM9" s="48"/>
      <c r="CN9" s="48"/>
      <c r="CO9" s="48"/>
    </row>
    <row r="10" spans="2:99" s="36" customFormat="1" ht="60" hidden="1" customHeight="1" x14ac:dyDescent="0.25">
      <c r="B10" s="1163"/>
      <c r="C10" s="1173" t="s">
        <v>17</v>
      </c>
      <c r="D10" s="1142" t="s">
        <v>27</v>
      </c>
      <c r="E10" s="1169" t="s">
        <v>19</v>
      </c>
      <c r="F10" s="1171"/>
      <c r="G10" s="49" t="s">
        <v>20</v>
      </c>
      <c r="H10" s="574"/>
      <c r="I10" s="662"/>
      <c r="J10" s="910"/>
      <c r="K10" s="592"/>
      <c r="L10" s="592"/>
      <c r="M10" s="592"/>
      <c r="N10" s="795"/>
      <c r="O10" s="240"/>
      <c r="P10" s="50"/>
      <c r="Q10" s="194"/>
      <c r="R10" s="194"/>
      <c r="S10" s="795"/>
      <c r="T10" s="194"/>
      <c r="U10" s="50"/>
      <c r="V10" s="904"/>
      <c r="W10" s="194"/>
      <c r="X10" s="795"/>
      <c r="Y10" s="194"/>
      <c r="Z10" s="51"/>
      <c r="AA10" s="51"/>
      <c r="AB10" s="50"/>
      <c r="AC10" s="194"/>
      <c r="AD10" s="50"/>
      <c r="AE10" s="194"/>
      <c r="AF10" s="240"/>
      <c r="AG10" s="795"/>
      <c r="AH10" s="194"/>
      <c r="AI10" s="194"/>
      <c r="AJ10" s="348"/>
      <c r="AK10" s="194"/>
      <c r="AL10" s="348"/>
      <c r="AM10" s="348"/>
      <c r="AN10" s="194"/>
      <c r="AO10" s="50"/>
      <c r="AP10" s="53">
        <f>SUM(N10:AO10)</f>
        <v>0</v>
      </c>
      <c r="AQ10" s="1348"/>
      <c r="AR10" s="1349"/>
      <c r="AS10" s="1150"/>
      <c r="AT10" s="1073"/>
      <c r="CH10" s="48"/>
      <c r="CI10" s="48"/>
      <c r="CJ10" s="48"/>
      <c r="CK10" s="48"/>
      <c r="CL10" s="48"/>
      <c r="CM10" s="48"/>
      <c r="CN10" s="48"/>
      <c r="CO10" s="48"/>
      <c r="CU10" s="42"/>
    </row>
    <row r="11" spans="2:99" ht="60" hidden="1" customHeight="1" x14ac:dyDescent="0.25">
      <c r="B11" s="1163"/>
      <c r="C11" s="1166"/>
      <c r="D11" s="1142"/>
      <c r="E11" s="1169"/>
      <c r="F11" s="1171"/>
      <c r="G11" s="54" t="s">
        <v>23</v>
      </c>
      <c r="H11" s="573"/>
      <c r="I11" s="44"/>
      <c r="J11" s="764"/>
      <c r="K11" s="196"/>
      <c r="L11" s="196"/>
      <c r="M11" s="196"/>
      <c r="N11" s="764"/>
      <c r="O11" s="241"/>
      <c r="P11" s="56"/>
      <c r="Q11" s="196"/>
      <c r="R11" s="196"/>
      <c r="S11" s="764"/>
      <c r="T11" s="196"/>
      <c r="U11" s="56"/>
      <c r="V11" s="905"/>
      <c r="W11" s="196"/>
      <c r="X11" s="764"/>
      <c r="Y11" s="196"/>
      <c r="Z11" s="55"/>
      <c r="AA11" s="55"/>
      <c r="AB11" s="56"/>
      <c r="AC11" s="196"/>
      <c r="AD11" s="56"/>
      <c r="AE11" s="196"/>
      <c r="AF11" s="241"/>
      <c r="AG11" s="764"/>
      <c r="AH11" s="196"/>
      <c r="AI11" s="196"/>
      <c r="AJ11" s="318"/>
      <c r="AK11" s="196"/>
      <c r="AL11" s="318"/>
      <c r="AM11" s="318"/>
      <c r="AN11" s="196"/>
      <c r="AO11" s="56"/>
      <c r="AP11" s="57">
        <f>SUM(N11:AO11)</f>
        <v>0</v>
      </c>
      <c r="AQ11" s="1348"/>
      <c r="AR11" s="1349"/>
      <c r="AS11" s="1150"/>
      <c r="AT11" s="1073"/>
      <c r="CH11" s="48"/>
      <c r="CI11" s="48"/>
      <c r="CJ11" s="48"/>
      <c r="CK11" s="48"/>
      <c r="CL11" s="48"/>
      <c r="CM11" s="48"/>
      <c r="CN11" s="48"/>
      <c r="CO11" s="48"/>
    </row>
    <row r="12" spans="2:99" s="36" customFormat="1" ht="60" hidden="1" customHeight="1" x14ac:dyDescent="0.25">
      <c r="B12" s="1163"/>
      <c r="C12" s="1173" t="s">
        <v>28</v>
      </c>
      <c r="D12" s="1142" t="s">
        <v>135</v>
      </c>
      <c r="E12" s="1169" t="s">
        <v>29</v>
      </c>
      <c r="F12" s="1171"/>
      <c r="G12" s="58" t="s">
        <v>20</v>
      </c>
      <c r="H12" s="575"/>
      <c r="I12" s="59"/>
      <c r="J12" s="796"/>
      <c r="K12" s="197"/>
      <c r="L12" s="197"/>
      <c r="M12" s="197"/>
      <c r="N12" s="796"/>
      <c r="O12" s="242"/>
      <c r="P12" s="59"/>
      <c r="Q12" s="197"/>
      <c r="R12" s="197"/>
      <c r="S12" s="796"/>
      <c r="T12" s="197"/>
      <c r="U12" s="59"/>
      <c r="V12" s="197"/>
      <c r="W12" s="197"/>
      <c r="X12" s="796"/>
      <c r="Y12" s="197"/>
      <c r="Z12" s="60"/>
      <c r="AA12" s="60"/>
      <c r="AB12" s="59"/>
      <c r="AC12" s="197"/>
      <c r="AD12" s="59"/>
      <c r="AE12" s="197"/>
      <c r="AF12" s="242"/>
      <c r="AG12" s="59"/>
      <c r="AH12" s="197"/>
      <c r="AI12" s="197"/>
      <c r="AJ12" s="319"/>
      <c r="AK12" s="197"/>
      <c r="AL12" s="319"/>
      <c r="AM12" s="319"/>
      <c r="AN12" s="197"/>
      <c r="AO12" s="59">
        <v>0</v>
      </c>
      <c r="AP12" s="61">
        <f t="shared" ref="AP12:AP28" si="0">SUM(I12:AO12)</f>
        <v>0</v>
      </c>
      <c r="AQ12" s="1348"/>
      <c r="AR12" s="1349"/>
      <c r="AS12" s="1150"/>
      <c r="AT12" s="1073"/>
      <c r="CH12" s="48"/>
      <c r="CI12" s="48"/>
      <c r="CJ12" s="48"/>
      <c r="CK12" s="48"/>
      <c r="CL12" s="48"/>
      <c r="CM12" s="48"/>
      <c r="CN12" s="48"/>
      <c r="CO12" s="48"/>
      <c r="CU12" s="42"/>
    </row>
    <row r="13" spans="2:99" s="36" customFormat="1" ht="60" hidden="1" customHeight="1" thickBot="1" x14ac:dyDescent="0.25">
      <c r="B13" s="1163"/>
      <c r="C13" s="1177"/>
      <c r="D13" s="1142"/>
      <c r="E13" s="1169"/>
      <c r="F13" s="1171"/>
      <c r="G13" s="62" t="s">
        <v>23</v>
      </c>
      <c r="H13" s="1055"/>
      <c r="I13" s="56"/>
      <c r="J13" s="677"/>
      <c r="K13" s="195"/>
      <c r="L13" s="195"/>
      <c r="M13" s="195"/>
      <c r="N13" s="677"/>
      <c r="O13" s="239"/>
      <c r="P13" s="44"/>
      <c r="Q13" s="195"/>
      <c r="R13" s="195"/>
      <c r="S13" s="677"/>
      <c r="T13" s="195"/>
      <c r="U13" s="44"/>
      <c r="V13" s="195"/>
      <c r="W13" s="195"/>
      <c r="X13" s="677"/>
      <c r="Y13" s="195"/>
      <c r="Z13" s="45"/>
      <c r="AA13" s="45"/>
      <c r="AB13" s="44"/>
      <c r="AC13" s="195"/>
      <c r="AD13" s="44"/>
      <c r="AE13" s="195"/>
      <c r="AF13" s="239"/>
      <c r="AG13" s="44"/>
      <c r="AH13" s="195"/>
      <c r="AI13" s="195"/>
      <c r="AJ13" s="317"/>
      <c r="AK13" s="195"/>
      <c r="AL13" s="352"/>
      <c r="AM13" s="352"/>
      <c r="AN13" s="193"/>
      <c r="AO13" s="44"/>
      <c r="AP13" s="47">
        <f t="shared" si="0"/>
        <v>0</v>
      </c>
      <c r="AQ13" s="1348"/>
      <c r="AR13" s="1349"/>
      <c r="AS13" s="1150"/>
      <c r="AT13" s="1073"/>
      <c r="CH13" s="48"/>
      <c r="CI13" s="48"/>
      <c r="CJ13" s="48"/>
      <c r="CK13" s="48"/>
      <c r="CL13" s="48"/>
      <c r="CM13" s="48"/>
      <c r="CN13" s="48"/>
      <c r="CO13" s="48"/>
      <c r="CU13" s="42"/>
    </row>
    <row r="14" spans="2:99" ht="60" hidden="1" customHeight="1" thickTop="1" x14ac:dyDescent="0.25">
      <c r="B14" s="1163"/>
      <c r="C14" s="1166"/>
      <c r="D14" s="1142"/>
      <c r="E14" s="1169"/>
      <c r="F14" s="1171"/>
      <c r="G14" s="289" t="s">
        <v>137</v>
      </c>
      <c r="H14" s="1056"/>
      <c r="I14" s="291"/>
      <c r="J14" s="797"/>
      <c r="K14" s="293"/>
      <c r="L14" s="293"/>
      <c r="M14" s="293"/>
      <c r="N14" s="797"/>
      <c r="O14" s="292"/>
      <c r="P14" s="291"/>
      <c r="Q14" s="293"/>
      <c r="R14" s="293"/>
      <c r="S14" s="797"/>
      <c r="T14" s="293"/>
      <c r="U14" s="291"/>
      <c r="V14" s="293"/>
      <c r="W14" s="293"/>
      <c r="X14" s="797"/>
      <c r="Y14" s="293"/>
      <c r="Z14" s="290"/>
      <c r="AA14" s="290"/>
      <c r="AB14" s="291"/>
      <c r="AC14" s="293"/>
      <c r="AD14" s="291"/>
      <c r="AE14" s="293"/>
      <c r="AF14" s="292"/>
      <c r="AG14" s="291"/>
      <c r="AH14" s="293"/>
      <c r="AI14" s="293"/>
      <c r="AJ14" s="320"/>
      <c r="AK14" s="293"/>
      <c r="AL14" s="320"/>
      <c r="AM14" s="320"/>
      <c r="AN14" s="293"/>
      <c r="AO14" s="291"/>
      <c r="AP14" s="294">
        <f t="shared" si="0"/>
        <v>0</v>
      </c>
      <c r="AQ14" s="1348"/>
      <c r="AR14" s="1349"/>
      <c r="AS14" s="1150"/>
      <c r="AT14" s="1073"/>
      <c r="BK14" s="64" t="s">
        <v>30</v>
      </c>
      <c r="BL14" s="65" t="s">
        <v>31</v>
      </c>
      <c r="BM14" s="66" t="s">
        <v>32</v>
      </c>
      <c r="CH14" s="48"/>
      <c r="CI14" s="48"/>
      <c r="CJ14" s="48"/>
      <c r="CK14" s="48"/>
      <c r="CL14" s="48"/>
      <c r="CM14" s="48"/>
      <c r="CN14" s="48"/>
      <c r="CO14" s="48"/>
    </row>
    <row r="15" spans="2:99" s="36" customFormat="1" ht="60" hidden="1" customHeight="1" x14ac:dyDescent="0.25">
      <c r="B15" s="1163"/>
      <c r="C15" s="1173" t="s">
        <v>17</v>
      </c>
      <c r="D15" s="1142" t="s">
        <v>18</v>
      </c>
      <c r="E15" s="1169" t="s">
        <v>19</v>
      </c>
      <c r="F15" s="1171"/>
      <c r="G15" s="67" t="s">
        <v>20</v>
      </c>
      <c r="H15" s="578"/>
      <c r="I15" s="663"/>
      <c r="J15" s="911"/>
      <c r="K15" s="593"/>
      <c r="L15" s="593"/>
      <c r="M15" s="593"/>
      <c r="N15" s="798"/>
      <c r="O15" s="243"/>
      <c r="P15" s="68"/>
      <c r="Q15" s="198"/>
      <c r="R15" s="198"/>
      <c r="S15" s="798"/>
      <c r="T15" s="198"/>
      <c r="U15" s="68"/>
      <c r="V15" s="198"/>
      <c r="W15" s="198"/>
      <c r="X15" s="1116"/>
      <c r="Y15" s="198"/>
      <c r="Z15" s="69"/>
      <c r="AA15" s="69"/>
      <c r="AB15" s="68"/>
      <c r="AC15" s="198"/>
      <c r="AD15" s="68"/>
      <c r="AE15" s="198"/>
      <c r="AF15" s="243"/>
      <c r="AG15" s="68"/>
      <c r="AH15" s="198"/>
      <c r="AI15" s="198"/>
      <c r="AJ15" s="349"/>
      <c r="AK15" s="198"/>
      <c r="AL15" s="349"/>
      <c r="AM15" s="349"/>
      <c r="AN15" s="198"/>
      <c r="AO15" s="70"/>
      <c r="AP15" s="71">
        <f t="shared" si="0"/>
        <v>0</v>
      </c>
      <c r="AQ15" s="1348"/>
      <c r="AR15" s="1349"/>
      <c r="AS15" s="1150"/>
      <c r="AT15" s="1073"/>
      <c r="BK15" s="72"/>
      <c r="BL15" s="73"/>
      <c r="BM15" s="74"/>
      <c r="CH15" s="48"/>
      <c r="CI15" s="48"/>
      <c r="CJ15" s="48"/>
      <c r="CK15" s="48"/>
      <c r="CL15" s="48"/>
      <c r="CM15" s="48"/>
      <c r="CN15" s="48"/>
      <c r="CO15" s="48"/>
      <c r="CU15" s="42"/>
    </row>
    <row r="16" spans="2:99" ht="60" hidden="1" customHeight="1" thickBot="1" x14ac:dyDescent="0.25">
      <c r="B16" s="1164"/>
      <c r="C16" s="1174"/>
      <c r="D16" s="1175"/>
      <c r="E16" s="1176"/>
      <c r="F16" s="1172"/>
      <c r="G16" s="75" t="s">
        <v>23</v>
      </c>
      <c r="H16" s="573"/>
      <c r="I16" s="76"/>
      <c r="J16" s="799"/>
      <c r="K16" s="199"/>
      <c r="L16" s="199"/>
      <c r="M16" s="199"/>
      <c r="N16" s="799"/>
      <c r="O16" s="244"/>
      <c r="P16" s="78"/>
      <c r="Q16" s="199"/>
      <c r="R16" s="199"/>
      <c r="S16" s="799"/>
      <c r="T16" s="199"/>
      <c r="U16" s="78"/>
      <c r="V16" s="199"/>
      <c r="W16" s="199"/>
      <c r="X16" s="799"/>
      <c r="Y16" s="199"/>
      <c r="Z16" s="77"/>
      <c r="AA16" s="77"/>
      <c r="AB16" s="78"/>
      <c r="AC16" s="199"/>
      <c r="AD16" s="78"/>
      <c r="AE16" s="199"/>
      <c r="AF16" s="244"/>
      <c r="AG16" s="78"/>
      <c r="AH16" s="199"/>
      <c r="AI16" s="199"/>
      <c r="AJ16" s="321"/>
      <c r="AK16" s="199"/>
      <c r="AL16" s="321"/>
      <c r="AM16" s="321"/>
      <c r="AN16" s="199"/>
      <c r="AO16" s="63"/>
      <c r="AP16" s="79">
        <f t="shared" si="0"/>
        <v>0</v>
      </c>
      <c r="AQ16" s="1350"/>
      <c r="AR16" s="1349"/>
      <c r="AS16" s="1150"/>
      <c r="AT16" s="1073"/>
      <c r="BK16" s="72"/>
      <c r="BL16" s="73"/>
      <c r="BM16" s="74"/>
      <c r="CH16" s="48"/>
      <c r="CI16" s="48"/>
      <c r="CJ16" s="48"/>
      <c r="CK16" s="48"/>
      <c r="CL16" s="48"/>
      <c r="CM16" s="48"/>
      <c r="CN16" s="48"/>
      <c r="CO16" s="48"/>
    </row>
    <row r="17" spans="2:98" ht="60" hidden="1" customHeight="1" thickTop="1" x14ac:dyDescent="0.25">
      <c r="B17" s="1186">
        <v>2</v>
      </c>
      <c r="C17" s="1165" t="s">
        <v>33</v>
      </c>
      <c r="D17" s="1187" t="s">
        <v>34</v>
      </c>
      <c r="E17" s="1188" t="s">
        <v>35</v>
      </c>
      <c r="F17" s="1189">
        <v>180</v>
      </c>
      <c r="G17" s="67" t="s">
        <v>20</v>
      </c>
      <c r="H17" s="574"/>
      <c r="I17" s="80"/>
      <c r="J17" s="800"/>
      <c r="K17" s="200"/>
      <c r="L17" s="200"/>
      <c r="M17" s="200"/>
      <c r="N17" s="800"/>
      <c r="O17" s="245"/>
      <c r="P17" s="82"/>
      <c r="Q17" s="200"/>
      <c r="R17" s="200"/>
      <c r="S17" s="800"/>
      <c r="T17" s="200"/>
      <c r="U17" s="82"/>
      <c r="V17" s="200"/>
      <c r="W17" s="200"/>
      <c r="X17" s="800"/>
      <c r="Y17" s="200"/>
      <c r="Z17" s="81"/>
      <c r="AA17" s="81"/>
      <c r="AB17" s="82"/>
      <c r="AC17" s="200"/>
      <c r="AD17" s="82"/>
      <c r="AE17" s="200"/>
      <c r="AF17" s="245"/>
      <c r="AG17" s="82"/>
      <c r="AH17" s="200"/>
      <c r="AI17" s="200"/>
      <c r="AJ17" s="322"/>
      <c r="AK17" s="200"/>
      <c r="AL17" s="322"/>
      <c r="AM17" s="322"/>
      <c r="AN17" s="200"/>
      <c r="AO17" s="83"/>
      <c r="AP17" s="84">
        <f t="shared" si="0"/>
        <v>0</v>
      </c>
      <c r="AQ17" s="1351" t="s">
        <v>21</v>
      </c>
      <c r="AR17" s="1352"/>
      <c r="AS17" s="1150"/>
      <c r="AT17" s="1148"/>
      <c r="BK17" s="72"/>
      <c r="BL17" s="73"/>
      <c r="BM17" s="74"/>
      <c r="CH17" s="48"/>
      <c r="CI17" s="48"/>
      <c r="CJ17" s="48"/>
      <c r="CK17" s="48"/>
      <c r="CL17" s="48"/>
      <c r="CM17" s="48"/>
      <c r="CN17" s="48"/>
      <c r="CO17" s="48"/>
    </row>
    <row r="18" spans="2:98" ht="60" hidden="1" customHeight="1" x14ac:dyDescent="0.25">
      <c r="B18" s="1178"/>
      <c r="C18" s="1166"/>
      <c r="D18" s="1142"/>
      <c r="E18" s="1147"/>
      <c r="F18" s="1171"/>
      <c r="G18" s="49" t="s">
        <v>23</v>
      </c>
      <c r="H18" s="574"/>
      <c r="I18" s="85"/>
      <c r="J18" s="801"/>
      <c r="K18" s="201"/>
      <c r="L18" s="201"/>
      <c r="M18" s="201"/>
      <c r="N18" s="801"/>
      <c r="O18" s="246"/>
      <c r="P18" s="85"/>
      <c r="Q18" s="201"/>
      <c r="R18" s="201"/>
      <c r="S18" s="801"/>
      <c r="T18" s="201"/>
      <c r="U18" s="85"/>
      <c r="V18" s="201"/>
      <c r="W18" s="201"/>
      <c r="X18" s="801"/>
      <c r="Y18" s="201"/>
      <c r="Z18" s="86"/>
      <c r="AA18" s="86"/>
      <c r="AB18" s="85"/>
      <c r="AC18" s="201"/>
      <c r="AD18" s="85"/>
      <c r="AE18" s="201"/>
      <c r="AF18" s="246"/>
      <c r="AG18" s="85"/>
      <c r="AH18" s="201"/>
      <c r="AI18" s="201"/>
      <c r="AJ18" s="323"/>
      <c r="AK18" s="201"/>
      <c r="AL18" s="323"/>
      <c r="AM18" s="323"/>
      <c r="AN18" s="201"/>
      <c r="AO18" s="87"/>
      <c r="AP18" s="88">
        <f t="shared" si="0"/>
        <v>0</v>
      </c>
      <c r="AQ18" s="1353"/>
      <c r="AR18" s="1352"/>
      <c r="AS18" s="1150"/>
      <c r="AT18" s="1148"/>
      <c r="BK18" s="72"/>
      <c r="BL18" s="73"/>
      <c r="BM18" s="74"/>
    </row>
    <row r="19" spans="2:98" ht="60" hidden="1" customHeight="1" x14ac:dyDescent="0.25">
      <c r="B19" s="1178"/>
      <c r="C19" s="1173" t="s">
        <v>36</v>
      </c>
      <c r="D19" s="1142" t="s">
        <v>37</v>
      </c>
      <c r="E19" s="1147" t="s">
        <v>38</v>
      </c>
      <c r="F19" s="1171"/>
      <c r="G19" s="49" t="s">
        <v>20</v>
      </c>
      <c r="H19" s="574"/>
      <c r="I19" s="80"/>
      <c r="J19" s="802"/>
      <c r="K19" s="202"/>
      <c r="L19" s="202"/>
      <c r="M19" s="202"/>
      <c r="N19" s="802"/>
      <c r="O19" s="247"/>
      <c r="P19" s="80"/>
      <c r="Q19" s="202"/>
      <c r="R19" s="202"/>
      <c r="S19" s="802"/>
      <c r="T19" s="202"/>
      <c r="U19" s="80"/>
      <c r="V19" s="202"/>
      <c r="W19" s="202"/>
      <c r="X19" s="802"/>
      <c r="Y19" s="202"/>
      <c r="Z19" s="89"/>
      <c r="AA19" s="89"/>
      <c r="AB19" s="80"/>
      <c r="AC19" s="202"/>
      <c r="AD19" s="80"/>
      <c r="AE19" s="202"/>
      <c r="AF19" s="247"/>
      <c r="AG19" s="80"/>
      <c r="AH19" s="202"/>
      <c r="AI19" s="202"/>
      <c r="AJ19" s="324"/>
      <c r="AK19" s="202"/>
      <c r="AL19" s="324"/>
      <c r="AM19" s="324"/>
      <c r="AN19" s="202"/>
      <c r="AO19" s="90"/>
      <c r="AP19" s="88">
        <f t="shared" si="0"/>
        <v>0</v>
      </c>
      <c r="AQ19" s="1353"/>
      <c r="AR19" s="1352"/>
      <c r="AS19" s="1150"/>
      <c r="AT19" s="1148"/>
      <c r="BK19" s="72"/>
      <c r="BL19" s="73"/>
      <c r="BM19" s="74"/>
    </row>
    <row r="20" spans="2:98" ht="60" hidden="1" customHeight="1" x14ac:dyDescent="0.25">
      <c r="B20" s="1178"/>
      <c r="C20" s="1166"/>
      <c r="D20" s="1142"/>
      <c r="E20" s="1147"/>
      <c r="F20" s="1171"/>
      <c r="G20" s="49" t="s">
        <v>23</v>
      </c>
      <c r="H20" s="574"/>
      <c r="I20" s="85"/>
      <c r="J20" s="801"/>
      <c r="K20" s="201"/>
      <c r="L20" s="201"/>
      <c r="M20" s="201"/>
      <c r="N20" s="801"/>
      <c r="O20" s="246"/>
      <c r="P20" s="85"/>
      <c r="Q20" s="201"/>
      <c r="R20" s="201"/>
      <c r="S20" s="801"/>
      <c r="T20" s="201"/>
      <c r="U20" s="85"/>
      <c r="V20" s="201"/>
      <c r="W20" s="201"/>
      <c r="X20" s="801"/>
      <c r="Y20" s="201"/>
      <c r="Z20" s="86"/>
      <c r="AA20" s="86"/>
      <c r="AB20" s="85"/>
      <c r="AC20" s="201"/>
      <c r="AD20" s="85"/>
      <c r="AE20" s="201"/>
      <c r="AF20" s="246"/>
      <c r="AG20" s="85"/>
      <c r="AH20" s="201"/>
      <c r="AI20" s="201"/>
      <c r="AJ20" s="323"/>
      <c r="AK20" s="201"/>
      <c r="AL20" s="323"/>
      <c r="AM20" s="323"/>
      <c r="AN20" s="201"/>
      <c r="AO20" s="87"/>
      <c r="AP20" s="88">
        <f t="shared" si="0"/>
        <v>0</v>
      </c>
      <c r="AQ20" s="1353"/>
      <c r="AR20" s="1352"/>
      <c r="AS20" s="1150"/>
      <c r="AT20" s="1148"/>
      <c r="BK20" s="72"/>
      <c r="BL20" s="73"/>
      <c r="BM20" s="74"/>
    </row>
    <row r="21" spans="2:98" ht="60" hidden="1" customHeight="1" x14ac:dyDescent="0.25">
      <c r="B21" s="1178"/>
      <c r="C21" s="1173" t="s">
        <v>39</v>
      </c>
      <c r="D21" s="1142" t="s">
        <v>40</v>
      </c>
      <c r="E21" s="1147" t="s">
        <v>41</v>
      </c>
      <c r="F21" s="1171"/>
      <c r="G21" s="49" t="s">
        <v>20</v>
      </c>
      <c r="H21" s="574"/>
      <c r="I21" s="80"/>
      <c r="J21" s="802"/>
      <c r="K21" s="202"/>
      <c r="L21" s="202"/>
      <c r="M21" s="202"/>
      <c r="N21" s="802"/>
      <c r="O21" s="247"/>
      <c r="P21" s="80"/>
      <c r="Q21" s="202"/>
      <c r="R21" s="202"/>
      <c r="S21" s="802"/>
      <c r="T21" s="202"/>
      <c r="U21" s="80"/>
      <c r="V21" s="202"/>
      <c r="W21" s="202"/>
      <c r="X21" s="802"/>
      <c r="Y21" s="202"/>
      <c r="Z21" s="89"/>
      <c r="AA21" s="89"/>
      <c r="AB21" s="80"/>
      <c r="AC21" s="202"/>
      <c r="AD21" s="80"/>
      <c r="AE21" s="202"/>
      <c r="AF21" s="247"/>
      <c r="AG21" s="80"/>
      <c r="AH21" s="202"/>
      <c r="AI21" s="202"/>
      <c r="AJ21" s="324"/>
      <c r="AK21" s="202"/>
      <c r="AL21" s="324"/>
      <c r="AM21" s="324"/>
      <c r="AN21" s="202"/>
      <c r="AO21" s="90"/>
      <c r="AP21" s="88">
        <f t="shared" si="0"/>
        <v>0</v>
      </c>
      <c r="AQ21" s="1353"/>
      <c r="AR21" s="1352"/>
      <c r="AS21" s="1150"/>
      <c r="AT21" s="1148"/>
      <c r="BK21" s="72"/>
      <c r="BL21" s="73"/>
      <c r="BM21" s="74"/>
    </row>
    <row r="22" spans="2:98" ht="60" hidden="1" customHeight="1" x14ac:dyDescent="0.25">
      <c r="B22" s="1178"/>
      <c r="C22" s="1166"/>
      <c r="D22" s="1142"/>
      <c r="E22" s="1147"/>
      <c r="F22" s="1171"/>
      <c r="G22" s="49" t="s">
        <v>23</v>
      </c>
      <c r="H22" s="574"/>
      <c r="I22" s="85"/>
      <c r="J22" s="801"/>
      <c r="K22" s="201"/>
      <c r="L22" s="201"/>
      <c r="M22" s="201"/>
      <c r="N22" s="801"/>
      <c r="O22" s="246"/>
      <c r="P22" s="85"/>
      <c r="Q22" s="201"/>
      <c r="R22" s="201"/>
      <c r="S22" s="801"/>
      <c r="T22" s="201"/>
      <c r="U22" s="85"/>
      <c r="V22" s="201"/>
      <c r="W22" s="201"/>
      <c r="X22" s="801"/>
      <c r="Y22" s="201"/>
      <c r="Z22" s="86"/>
      <c r="AA22" s="86"/>
      <c r="AB22" s="85"/>
      <c r="AC22" s="201"/>
      <c r="AD22" s="85"/>
      <c r="AE22" s="201"/>
      <c r="AF22" s="246"/>
      <c r="AG22" s="85"/>
      <c r="AH22" s="201"/>
      <c r="AI22" s="201"/>
      <c r="AJ22" s="323"/>
      <c r="AK22" s="201"/>
      <c r="AL22" s="323"/>
      <c r="AM22" s="323"/>
      <c r="AN22" s="201"/>
      <c r="AO22" s="87"/>
      <c r="AP22" s="88">
        <f t="shared" si="0"/>
        <v>0</v>
      </c>
      <c r="AQ22" s="1353"/>
      <c r="AR22" s="1352"/>
      <c r="AS22" s="1150"/>
      <c r="AT22" s="1148"/>
      <c r="BK22" s="72"/>
      <c r="BL22" s="73"/>
      <c r="BM22" s="74"/>
    </row>
    <row r="23" spans="2:98" ht="60" hidden="1" customHeight="1" x14ac:dyDescent="0.25">
      <c r="B23" s="1178"/>
      <c r="C23" s="1173" t="s">
        <v>36</v>
      </c>
      <c r="D23" s="1142">
        <v>50100</v>
      </c>
      <c r="E23" s="1147" t="s">
        <v>38</v>
      </c>
      <c r="F23" s="1171"/>
      <c r="G23" s="49" t="s">
        <v>20</v>
      </c>
      <c r="H23" s="574"/>
      <c r="I23" s="80"/>
      <c r="J23" s="802"/>
      <c r="K23" s="202"/>
      <c r="L23" s="202"/>
      <c r="M23" s="202"/>
      <c r="N23" s="802"/>
      <c r="O23" s="247"/>
      <c r="P23" s="80"/>
      <c r="Q23" s="202"/>
      <c r="R23" s="202"/>
      <c r="S23" s="802"/>
      <c r="T23" s="202"/>
      <c r="U23" s="80"/>
      <c r="V23" s="202"/>
      <c r="W23" s="202"/>
      <c r="X23" s="802"/>
      <c r="Y23" s="202"/>
      <c r="Z23" s="89"/>
      <c r="AA23" s="89"/>
      <c r="AB23" s="80"/>
      <c r="AC23" s="202"/>
      <c r="AD23" s="80"/>
      <c r="AE23" s="202"/>
      <c r="AF23" s="247"/>
      <c r="AG23" s="80"/>
      <c r="AH23" s="202"/>
      <c r="AI23" s="202"/>
      <c r="AJ23" s="324"/>
      <c r="AK23" s="202"/>
      <c r="AL23" s="324"/>
      <c r="AM23" s="324"/>
      <c r="AN23" s="202"/>
      <c r="AO23" s="90"/>
      <c r="AP23" s="88">
        <f t="shared" si="0"/>
        <v>0</v>
      </c>
      <c r="AQ23" s="1353"/>
      <c r="AR23" s="1352"/>
      <c r="AS23" s="1150"/>
      <c r="AT23" s="1148"/>
      <c r="BK23" s="72"/>
      <c r="BL23" s="73"/>
      <c r="BM23" s="74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</row>
    <row r="24" spans="2:98" ht="60" hidden="1" customHeight="1" thickBot="1" x14ac:dyDescent="0.25">
      <c r="B24" s="1178"/>
      <c r="C24" s="1166"/>
      <c r="D24" s="1142"/>
      <c r="E24" s="1147"/>
      <c r="F24" s="1171"/>
      <c r="G24" s="49" t="s">
        <v>23</v>
      </c>
      <c r="H24" s="574"/>
      <c r="I24" s="85"/>
      <c r="J24" s="801"/>
      <c r="K24" s="201"/>
      <c r="L24" s="201"/>
      <c r="M24" s="201"/>
      <c r="N24" s="801"/>
      <c r="O24" s="246"/>
      <c r="P24" s="85"/>
      <c r="Q24" s="201"/>
      <c r="R24" s="201"/>
      <c r="S24" s="801"/>
      <c r="T24" s="201"/>
      <c r="U24" s="85"/>
      <c r="V24" s="201"/>
      <c r="W24" s="201"/>
      <c r="X24" s="801"/>
      <c r="Y24" s="201"/>
      <c r="Z24" s="86"/>
      <c r="AA24" s="86"/>
      <c r="AB24" s="85"/>
      <c r="AC24" s="201"/>
      <c r="AD24" s="85"/>
      <c r="AE24" s="201"/>
      <c r="AF24" s="246"/>
      <c r="AG24" s="85"/>
      <c r="AH24" s="201"/>
      <c r="AI24" s="201"/>
      <c r="AJ24" s="323"/>
      <c r="AK24" s="201"/>
      <c r="AL24" s="323"/>
      <c r="AM24" s="323"/>
      <c r="AN24" s="201"/>
      <c r="AO24" s="87"/>
      <c r="AP24" s="88">
        <f t="shared" si="0"/>
        <v>0</v>
      </c>
      <c r="AQ24" s="1354"/>
      <c r="AR24" s="1352"/>
      <c r="AS24" s="1150"/>
      <c r="AT24" s="1148"/>
      <c r="BK24" s="72"/>
      <c r="BL24" s="73"/>
      <c r="BM24" s="74"/>
    </row>
    <row r="25" spans="2:98" s="36" customFormat="1" ht="60" hidden="1" customHeight="1" thickTop="1" x14ac:dyDescent="0.25">
      <c r="B25" s="1178">
        <v>1</v>
      </c>
      <c r="C25" s="1173" t="s">
        <v>42</v>
      </c>
      <c r="D25" s="1142" t="s">
        <v>43</v>
      </c>
      <c r="E25" s="1169"/>
      <c r="F25" s="1171"/>
      <c r="G25" s="49" t="s">
        <v>20</v>
      </c>
      <c r="H25" s="574"/>
      <c r="I25" s="80"/>
      <c r="J25" s="802"/>
      <c r="K25" s="202"/>
      <c r="L25" s="202"/>
      <c r="M25" s="202"/>
      <c r="N25" s="802"/>
      <c r="O25" s="247"/>
      <c r="P25" s="80"/>
      <c r="Q25" s="202"/>
      <c r="R25" s="202"/>
      <c r="S25" s="802"/>
      <c r="T25" s="202"/>
      <c r="U25" s="80"/>
      <c r="V25" s="202"/>
      <c r="W25" s="202"/>
      <c r="X25" s="802"/>
      <c r="Y25" s="202"/>
      <c r="Z25" s="89"/>
      <c r="AA25" s="89"/>
      <c r="AB25" s="80"/>
      <c r="AC25" s="202"/>
      <c r="AD25" s="80"/>
      <c r="AE25" s="202"/>
      <c r="AF25" s="247"/>
      <c r="AG25" s="80"/>
      <c r="AH25" s="202"/>
      <c r="AI25" s="202"/>
      <c r="AJ25" s="324"/>
      <c r="AK25" s="202"/>
      <c r="AL25" s="324"/>
      <c r="AM25" s="324"/>
      <c r="AN25" s="202"/>
      <c r="AO25" s="90"/>
      <c r="AP25" s="88">
        <f t="shared" si="0"/>
        <v>0</v>
      </c>
      <c r="AQ25" s="1355" t="s">
        <v>21</v>
      </c>
      <c r="AR25" s="1349"/>
      <c r="AS25" s="1150"/>
      <c r="AT25" s="1154"/>
      <c r="AU25" s="91"/>
      <c r="AV25" s="91"/>
      <c r="AW25" s="91"/>
      <c r="BK25" s="72"/>
      <c r="BL25" s="73"/>
      <c r="BM25" s="74"/>
    </row>
    <row r="26" spans="2:98" ht="60" hidden="1" customHeight="1" thickBot="1" x14ac:dyDescent="0.25">
      <c r="B26" s="1178"/>
      <c r="C26" s="1166"/>
      <c r="D26" s="1179"/>
      <c r="E26" s="1169"/>
      <c r="F26" s="1171"/>
      <c r="G26" s="92" t="s">
        <v>23</v>
      </c>
      <c r="H26" s="579"/>
      <c r="I26" s="76"/>
      <c r="J26" s="803"/>
      <c r="K26" s="203"/>
      <c r="L26" s="203"/>
      <c r="M26" s="203"/>
      <c r="N26" s="803"/>
      <c r="O26" s="248"/>
      <c r="P26" s="94"/>
      <c r="Q26" s="203"/>
      <c r="R26" s="203"/>
      <c r="S26" s="803"/>
      <c r="T26" s="203"/>
      <c r="U26" s="94"/>
      <c r="V26" s="203"/>
      <c r="W26" s="203"/>
      <c r="X26" s="803"/>
      <c r="Y26" s="203"/>
      <c r="Z26" s="93"/>
      <c r="AA26" s="93"/>
      <c r="AB26" s="94"/>
      <c r="AC26" s="203"/>
      <c r="AD26" s="94"/>
      <c r="AE26" s="203"/>
      <c r="AF26" s="248"/>
      <c r="AG26" s="94"/>
      <c r="AH26" s="203"/>
      <c r="AI26" s="203"/>
      <c r="AJ26" s="325"/>
      <c r="AK26" s="203"/>
      <c r="AL26" s="325"/>
      <c r="AM26" s="325"/>
      <c r="AN26" s="203"/>
      <c r="AO26" s="56"/>
      <c r="AP26" s="57">
        <f t="shared" si="0"/>
        <v>0</v>
      </c>
      <c r="AQ26" s="1356"/>
      <c r="AR26" s="1357"/>
      <c r="AS26" s="1150"/>
      <c r="AT26" s="1154"/>
      <c r="AU26" s="95"/>
      <c r="AV26" s="96"/>
      <c r="AW26" s="96"/>
      <c r="BK26" s="72"/>
      <c r="BL26" s="73"/>
      <c r="BM26" s="74"/>
    </row>
    <row r="27" spans="2:98" s="36" customFormat="1" ht="60" hidden="1" customHeight="1" thickTop="1" x14ac:dyDescent="0.25">
      <c r="B27" s="1178">
        <v>2</v>
      </c>
      <c r="C27" s="1173" t="s">
        <v>44</v>
      </c>
      <c r="D27" s="1142" t="s">
        <v>45</v>
      </c>
      <c r="E27" s="1169"/>
      <c r="F27" s="1171"/>
      <c r="G27" s="49" t="s">
        <v>20</v>
      </c>
      <c r="H27" s="574"/>
      <c r="I27" s="80"/>
      <c r="J27" s="802"/>
      <c r="K27" s="202"/>
      <c r="L27" s="202"/>
      <c r="M27" s="202"/>
      <c r="N27" s="802"/>
      <c r="O27" s="247"/>
      <c r="P27" s="80"/>
      <c r="Q27" s="202"/>
      <c r="R27" s="202"/>
      <c r="S27" s="802"/>
      <c r="T27" s="202"/>
      <c r="U27" s="80"/>
      <c r="V27" s="202"/>
      <c r="W27" s="202"/>
      <c r="X27" s="802"/>
      <c r="Y27" s="202"/>
      <c r="Z27" s="89"/>
      <c r="AA27" s="89"/>
      <c r="AB27" s="80"/>
      <c r="AC27" s="202"/>
      <c r="AD27" s="80"/>
      <c r="AE27" s="202"/>
      <c r="AF27" s="247"/>
      <c r="AG27" s="80"/>
      <c r="AH27" s="202"/>
      <c r="AI27" s="202"/>
      <c r="AJ27" s="324"/>
      <c r="AK27" s="202"/>
      <c r="AL27" s="324"/>
      <c r="AM27" s="324"/>
      <c r="AN27" s="202"/>
      <c r="AO27" s="90"/>
      <c r="AP27" s="88">
        <f t="shared" si="0"/>
        <v>0</v>
      </c>
      <c r="AQ27" s="1356"/>
      <c r="AR27" s="1357"/>
      <c r="AS27" s="1150"/>
      <c r="AT27" s="1154"/>
      <c r="AU27" s="91"/>
      <c r="AV27" s="91"/>
      <c r="AW27" s="91"/>
      <c r="BK27" s="72"/>
      <c r="BL27" s="73"/>
      <c r="BM27" s="74"/>
    </row>
    <row r="28" spans="2:98" ht="60" hidden="1" customHeight="1" thickBot="1" x14ac:dyDescent="0.25">
      <c r="B28" s="1182"/>
      <c r="C28" s="1174"/>
      <c r="D28" s="1190"/>
      <c r="E28" s="1191"/>
      <c r="F28" s="1192"/>
      <c r="G28" s="92" t="s">
        <v>23</v>
      </c>
      <c r="H28" s="580"/>
      <c r="I28" s="94"/>
      <c r="J28" s="803"/>
      <c r="K28" s="203"/>
      <c r="L28" s="203"/>
      <c r="M28" s="203"/>
      <c r="N28" s="803"/>
      <c r="O28" s="248"/>
      <c r="P28" s="94"/>
      <c r="Q28" s="203"/>
      <c r="R28" s="203"/>
      <c r="S28" s="803"/>
      <c r="T28" s="203"/>
      <c r="U28" s="94"/>
      <c r="V28" s="203"/>
      <c r="W28" s="203"/>
      <c r="X28" s="803"/>
      <c r="Y28" s="203"/>
      <c r="Z28" s="93"/>
      <c r="AA28" s="93"/>
      <c r="AB28" s="94"/>
      <c r="AC28" s="203"/>
      <c r="AD28" s="94"/>
      <c r="AE28" s="203"/>
      <c r="AF28" s="248"/>
      <c r="AG28" s="94"/>
      <c r="AH28" s="203"/>
      <c r="AI28" s="203"/>
      <c r="AJ28" s="325"/>
      <c r="AK28" s="203"/>
      <c r="AL28" s="325"/>
      <c r="AM28" s="325"/>
      <c r="AN28" s="203"/>
      <c r="AO28" s="56"/>
      <c r="AP28" s="57">
        <f t="shared" si="0"/>
        <v>0</v>
      </c>
      <c r="AQ28" s="1356"/>
      <c r="AR28" s="1357"/>
      <c r="AS28" s="1150"/>
      <c r="AT28" s="1154"/>
      <c r="AU28" s="95"/>
      <c r="AV28" s="96"/>
      <c r="AW28" s="96"/>
      <c r="BK28" s="72"/>
      <c r="BL28" s="73"/>
      <c r="BM28" s="74"/>
    </row>
    <row r="29" spans="2:98" s="36" customFormat="1" ht="60" customHeight="1" thickTop="1" thickBot="1" x14ac:dyDescent="0.25">
      <c r="B29" s="1162">
        <v>2</v>
      </c>
      <c r="C29" s="1165" t="s">
        <v>46</v>
      </c>
      <c r="D29" s="1194" t="s">
        <v>47</v>
      </c>
      <c r="E29" s="1197" t="s">
        <v>48</v>
      </c>
      <c r="F29" s="1170">
        <v>130</v>
      </c>
      <c r="G29" s="38" t="s">
        <v>20</v>
      </c>
      <c r="H29" s="572"/>
      <c r="I29" s="99"/>
      <c r="J29" s="811"/>
      <c r="K29" s="209"/>
      <c r="L29" s="209"/>
      <c r="M29" s="209"/>
      <c r="N29" s="824"/>
      <c r="O29" s="249"/>
      <c r="P29" s="99"/>
      <c r="Q29" s="209"/>
      <c r="R29" s="209"/>
      <c r="S29" s="824"/>
      <c r="T29" s="209"/>
      <c r="U29" s="99"/>
      <c r="V29" s="204"/>
      <c r="W29" s="204"/>
      <c r="X29" s="804"/>
      <c r="Y29" s="204"/>
      <c r="Z29" s="101"/>
      <c r="AA29" s="101"/>
      <c r="AB29" s="100"/>
      <c r="AC29" s="204"/>
      <c r="AD29" s="100"/>
      <c r="AE29" s="204"/>
      <c r="AF29" s="256"/>
      <c r="AG29" s="100"/>
      <c r="AH29" s="204"/>
      <c r="AI29" s="204"/>
      <c r="AJ29" s="676"/>
      <c r="AK29" s="653"/>
      <c r="AL29" s="333"/>
      <c r="AM29" s="333"/>
      <c r="AN29" s="204"/>
      <c r="AO29" s="100">
        <v>0</v>
      </c>
      <c r="AP29" s="102">
        <f t="shared" ref="AP29:AP92" si="1">SUM(H29:AO29)</f>
        <v>0</v>
      </c>
      <c r="AQ29" s="1358">
        <f>SUBTOTAL(9, H29:AF29)</f>
        <v>0</v>
      </c>
      <c r="AR29" s="1359"/>
      <c r="AS29" s="1150"/>
      <c r="AT29" s="103"/>
      <c r="BK29" s="104"/>
      <c r="BL29" s="105"/>
      <c r="BM29" s="106"/>
    </row>
    <row r="30" spans="2:98" s="36" customFormat="1" ht="60" customHeight="1" thickTop="1" x14ac:dyDescent="0.2">
      <c r="B30" s="1193"/>
      <c r="C30" s="1177"/>
      <c r="D30" s="1195"/>
      <c r="E30" s="1198"/>
      <c r="F30" s="1200"/>
      <c r="G30" s="109" t="s">
        <v>23</v>
      </c>
      <c r="H30" s="580"/>
      <c r="I30" s="56"/>
      <c r="J30" s="677"/>
      <c r="K30" s="196"/>
      <c r="L30" s="196"/>
      <c r="M30" s="196"/>
      <c r="N30" s="764"/>
      <c r="O30" s="241"/>
      <c r="P30" s="56"/>
      <c r="Q30" s="196"/>
      <c r="R30" s="196"/>
      <c r="S30" s="764"/>
      <c r="T30" s="196"/>
      <c r="U30" s="56"/>
      <c r="V30" s="196"/>
      <c r="W30" s="196"/>
      <c r="X30" s="764"/>
      <c r="Y30" s="196"/>
      <c r="Z30" s="55"/>
      <c r="AA30" s="55"/>
      <c r="AB30" s="56"/>
      <c r="AC30" s="196"/>
      <c r="AD30" s="56"/>
      <c r="AE30" s="196"/>
      <c r="AF30" s="241"/>
      <c r="AG30" s="94"/>
      <c r="AH30" s="203"/>
      <c r="AI30" s="203"/>
      <c r="AJ30" s="325"/>
      <c r="AK30" s="203"/>
      <c r="AL30" s="325"/>
      <c r="AM30" s="325"/>
      <c r="AN30" s="203"/>
      <c r="AO30" s="56"/>
      <c r="AP30" s="57">
        <f t="shared" si="1"/>
        <v>0</v>
      </c>
      <c r="AQ30" s="1360"/>
      <c r="AR30" s="1343">
        <f>SUBTOTAL(9,H30:AF30)</f>
        <v>0</v>
      </c>
      <c r="AS30" s="1150"/>
      <c r="AT30" s="103"/>
      <c r="BK30" s="281"/>
      <c r="BL30" s="281"/>
      <c r="BM30" s="281"/>
    </row>
    <row r="31" spans="2:98" ht="63" customHeight="1" thickBot="1" x14ac:dyDescent="0.25">
      <c r="B31" s="1164"/>
      <c r="C31" s="1174"/>
      <c r="D31" s="1196"/>
      <c r="E31" s="1199"/>
      <c r="F31" s="1172"/>
      <c r="G31" s="283" t="s">
        <v>137</v>
      </c>
      <c r="H31" s="581"/>
      <c r="I31" s="285"/>
      <c r="J31" s="805"/>
      <c r="K31" s="287"/>
      <c r="L31" s="287"/>
      <c r="M31" s="287"/>
      <c r="N31" s="805"/>
      <c r="O31" s="286"/>
      <c r="P31" s="285"/>
      <c r="Q31" s="287"/>
      <c r="R31" s="287"/>
      <c r="S31" s="805"/>
      <c r="T31" s="287"/>
      <c r="U31" s="285"/>
      <c r="V31" s="287"/>
      <c r="W31" s="287"/>
      <c r="X31" s="805"/>
      <c r="Y31" s="287"/>
      <c r="Z31" s="284"/>
      <c r="AA31" s="284"/>
      <c r="AB31" s="285"/>
      <c r="AC31" s="287"/>
      <c r="AD31" s="285"/>
      <c r="AE31" s="287"/>
      <c r="AF31" s="286"/>
      <c r="AG31" s="285"/>
      <c r="AH31" s="287"/>
      <c r="AI31" s="287"/>
      <c r="AJ31" s="327"/>
      <c r="AK31" s="287"/>
      <c r="AL31" s="327"/>
      <c r="AM31" s="327"/>
      <c r="AN31" s="287"/>
      <c r="AO31" s="285"/>
      <c r="AP31" s="288">
        <f t="shared" si="1"/>
        <v>0</v>
      </c>
      <c r="AQ31" s="1334"/>
      <c r="AR31" s="1334"/>
      <c r="AS31" s="1150"/>
      <c r="AT31" s="1073"/>
    </row>
    <row r="32" spans="2:98" s="36" customFormat="1" ht="60" hidden="1" customHeight="1" thickTop="1" x14ac:dyDescent="0.25">
      <c r="B32" s="1162">
        <v>2</v>
      </c>
      <c r="C32" s="1165" t="s">
        <v>49</v>
      </c>
      <c r="D32" s="1167" t="s">
        <v>50</v>
      </c>
      <c r="E32" s="1168" t="s">
        <v>19</v>
      </c>
      <c r="F32" s="1170">
        <v>125</v>
      </c>
      <c r="G32" s="38" t="s">
        <v>51</v>
      </c>
      <c r="H32" s="572"/>
      <c r="I32" s="107"/>
      <c r="J32" s="829"/>
      <c r="K32" s="233"/>
      <c r="L32" s="233"/>
      <c r="M32" s="233"/>
      <c r="N32" s="829"/>
      <c r="O32" s="250"/>
      <c r="P32" s="107"/>
      <c r="Q32" s="233"/>
      <c r="R32" s="233"/>
      <c r="S32" s="829"/>
      <c r="T32" s="233"/>
      <c r="U32" s="107"/>
      <c r="V32" s="233"/>
      <c r="W32" s="233"/>
      <c r="X32" s="829"/>
      <c r="Y32" s="233"/>
      <c r="Z32" s="185"/>
      <c r="AA32" s="185"/>
      <c r="AB32" s="107"/>
      <c r="AC32" s="204"/>
      <c r="AD32" s="107"/>
      <c r="AE32" s="233"/>
      <c r="AF32" s="250"/>
      <c r="AG32" s="107"/>
      <c r="AH32" s="233"/>
      <c r="AI32" s="233"/>
      <c r="AJ32" s="355"/>
      <c r="AK32" s="204"/>
      <c r="AL32" s="355"/>
      <c r="AM32" s="355"/>
      <c r="AN32" s="276"/>
      <c r="AO32" s="107"/>
      <c r="AP32" s="108">
        <f t="shared" si="1"/>
        <v>0</v>
      </c>
      <c r="AQ32" s="1334"/>
      <c r="AR32" s="1334"/>
      <c r="AS32" s="1150"/>
      <c r="AT32" s="103"/>
    </row>
    <row r="33" spans="2:46" ht="62.25" hidden="1" customHeight="1" thickBot="1" x14ac:dyDescent="0.25">
      <c r="B33" s="1164"/>
      <c r="C33" s="1174"/>
      <c r="D33" s="1175"/>
      <c r="E33" s="1176"/>
      <c r="F33" s="1172"/>
      <c r="G33" s="92" t="s">
        <v>23</v>
      </c>
      <c r="H33" s="582"/>
      <c r="I33" s="78"/>
      <c r="J33" s="799"/>
      <c r="K33" s="199"/>
      <c r="L33" s="199"/>
      <c r="M33" s="199"/>
      <c r="N33" s="847"/>
      <c r="O33" s="244"/>
      <c r="P33" s="78"/>
      <c r="Q33" s="235"/>
      <c r="R33" s="199"/>
      <c r="S33" s="799"/>
      <c r="T33" s="199"/>
      <c r="U33" s="78"/>
      <c r="V33" s="199"/>
      <c r="W33" s="199"/>
      <c r="X33" s="847"/>
      <c r="Y33" s="199"/>
      <c r="Z33" s="77"/>
      <c r="AA33" s="77"/>
      <c r="AB33" s="78"/>
      <c r="AC33" s="199"/>
      <c r="AD33" s="78"/>
      <c r="AE33" s="199"/>
      <c r="AF33" s="244"/>
      <c r="AG33" s="78"/>
      <c r="AH33" s="199"/>
      <c r="AI33" s="199"/>
      <c r="AJ33" s="321"/>
      <c r="AK33" s="199"/>
      <c r="AL33" s="321"/>
      <c r="AM33" s="321"/>
      <c r="AN33" s="199"/>
      <c r="AO33" s="63"/>
      <c r="AP33" s="79">
        <f t="shared" si="1"/>
        <v>0</v>
      </c>
      <c r="AQ33" s="1334"/>
      <c r="AR33" s="1334"/>
      <c r="AS33" s="1150"/>
      <c r="AT33" s="1073"/>
    </row>
    <row r="34" spans="2:46" s="36" customFormat="1" ht="60" hidden="1" customHeight="1" thickTop="1" x14ac:dyDescent="0.25">
      <c r="B34" s="1193">
        <v>3</v>
      </c>
      <c r="C34" s="1177" t="s">
        <v>52</v>
      </c>
      <c r="D34" s="1207" t="s">
        <v>53</v>
      </c>
      <c r="E34" s="1208" t="s">
        <v>19</v>
      </c>
      <c r="F34" s="1200">
        <v>140</v>
      </c>
      <c r="G34" s="67" t="s">
        <v>20</v>
      </c>
      <c r="H34" s="578"/>
      <c r="I34" s="82"/>
      <c r="J34" s="800"/>
      <c r="K34" s="200"/>
      <c r="L34" s="200"/>
      <c r="M34" s="200"/>
      <c r="N34" s="806"/>
      <c r="O34" s="251"/>
      <c r="P34" s="187"/>
      <c r="Q34" s="205"/>
      <c r="R34" s="205"/>
      <c r="S34" s="806"/>
      <c r="T34" s="205"/>
      <c r="U34" s="187"/>
      <c r="V34" s="205"/>
      <c r="W34" s="205"/>
      <c r="X34" s="806"/>
      <c r="Y34" s="205"/>
      <c r="Z34" s="186"/>
      <c r="AA34" s="186"/>
      <c r="AB34" s="187"/>
      <c r="AC34" s="205"/>
      <c r="AD34" s="187"/>
      <c r="AE34" s="205"/>
      <c r="AF34" s="251"/>
      <c r="AG34" s="187"/>
      <c r="AH34" s="205"/>
      <c r="AI34" s="205"/>
      <c r="AJ34" s="350"/>
      <c r="AK34" s="205"/>
      <c r="AL34" s="350"/>
      <c r="AM34" s="350"/>
      <c r="AN34" s="205"/>
      <c r="AO34" s="70"/>
      <c r="AP34" s="71">
        <f t="shared" si="1"/>
        <v>0</v>
      </c>
      <c r="AQ34" s="1334"/>
      <c r="AR34" s="1335"/>
      <c r="AS34" s="1150"/>
      <c r="AT34" s="103"/>
    </row>
    <row r="35" spans="2:46" ht="60" hidden="1" customHeight="1" thickBot="1" x14ac:dyDescent="0.25">
      <c r="B35" s="1193"/>
      <c r="C35" s="1166"/>
      <c r="D35" s="1187"/>
      <c r="E35" s="1203"/>
      <c r="F35" s="1200"/>
      <c r="G35" s="109" t="s">
        <v>23</v>
      </c>
      <c r="H35" s="579"/>
      <c r="I35" s="76"/>
      <c r="J35" s="807"/>
      <c r="K35" s="206"/>
      <c r="L35" s="206"/>
      <c r="M35" s="206"/>
      <c r="N35" s="807"/>
      <c r="O35" s="252"/>
      <c r="P35" s="76"/>
      <c r="Q35" s="206"/>
      <c r="R35" s="206"/>
      <c r="S35" s="807"/>
      <c r="T35" s="206"/>
      <c r="U35" s="76"/>
      <c r="V35" s="206"/>
      <c r="W35" s="206"/>
      <c r="X35" s="807"/>
      <c r="Y35" s="206"/>
      <c r="Z35" s="110"/>
      <c r="AA35" s="110"/>
      <c r="AB35" s="76"/>
      <c r="AC35" s="206"/>
      <c r="AD35" s="76"/>
      <c r="AE35" s="206"/>
      <c r="AF35" s="252"/>
      <c r="AG35" s="76"/>
      <c r="AH35" s="206"/>
      <c r="AI35" s="206"/>
      <c r="AJ35" s="328"/>
      <c r="AK35" s="206"/>
      <c r="AL35" s="328"/>
      <c r="AM35" s="328"/>
      <c r="AN35" s="206"/>
      <c r="AO35" s="44"/>
      <c r="AP35" s="47">
        <f t="shared" si="1"/>
        <v>0</v>
      </c>
      <c r="AQ35" s="1334"/>
      <c r="AR35" s="1335"/>
      <c r="AS35" s="1150"/>
      <c r="AT35" s="1073"/>
    </row>
    <row r="36" spans="2:46" s="36" customFormat="1" ht="60" hidden="1" customHeight="1" thickTop="1" x14ac:dyDescent="0.25">
      <c r="B36" s="1193"/>
      <c r="C36" s="1173" t="s">
        <v>54</v>
      </c>
      <c r="D36" s="1190" t="s">
        <v>55</v>
      </c>
      <c r="E36" s="1204" t="s">
        <v>56</v>
      </c>
      <c r="F36" s="1200"/>
      <c r="G36" s="49" t="s">
        <v>20</v>
      </c>
      <c r="H36" s="574"/>
      <c r="I36" s="111"/>
      <c r="J36" s="808"/>
      <c r="K36" s="207"/>
      <c r="L36" s="207"/>
      <c r="M36" s="207"/>
      <c r="N36" s="808"/>
      <c r="O36" s="253"/>
      <c r="P36" s="111"/>
      <c r="Q36" s="207"/>
      <c r="R36" s="207"/>
      <c r="S36" s="808"/>
      <c r="T36" s="207"/>
      <c r="U36" s="111"/>
      <c r="V36" s="207"/>
      <c r="W36" s="207"/>
      <c r="X36" s="808"/>
      <c r="Y36" s="207"/>
      <c r="Z36" s="112"/>
      <c r="AA36" s="112"/>
      <c r="AB36" s="111"/>
      <c r="AC36" s="207"/>
      <c r="AD36" s="111"/>
      <c r="AE36" s="207"/>
      <c r="AF36" s="253"/>
      <c r="AG36" s="111"/>
      <c r="AH36" s="207"/>
      <c r="AI36" s="207"/>
      <c r="AJ36" s="329"/>
      <c r="AK36" s="207"/>
      <c r="AL36" s="329"/>
      <c r="AM36" s="329"/>
      <c r="AN36" s="207"/>
      <c r="AO36" s="59"/>
      <c r="AP36" s="61">
        <f t="shared" si="1"/>
        <v>0</v>
      </c>
      <c r="AQ36" s="1334"/>
      <c r="AR36" s="1335"/>
      <c r="AS36" s="1150"/>
      <c r="AT36" s="103"/>
    </row>
    <row r="37" spans="2:46" ht="60" hidden="1" customHeight="1" thickBot="1" x14ac:dyDescent="0.25">
      <c r="B37" s="1206"/>
      <c r="C37" s="1174"/>
      <c r="D37" s="1212"/>
      <c r="E37" s="1213"/>
      <c r="F37" s="1209"/>
      <c r="G37" s="109" t="s">
        <v>23</v>
      </c>
      <c r="H37" s="579"/>
      <c r="I37" s="76"/>
      <c r="J37" s="799"/>
      <c r="K37" s="199"/>
      <c r="L37" s="199"/>
      <c r="M37" s="199"/>
      <c r="N37" s="799"/>
      <c r="O37" s="244"/>
      <c r="P37" s="78"/>
      <c r="Q37" s="199"/>
      <c r="R37" s="199"/>
      <c r="S37" s="799"/>
      <c r="T37" s="199"/>
      <c r="U37" s="78"/>
      <c r="V37" s="199"/>
      <c r="W37" s="199"/>
      <c r="X37" s="799"/>
      <c r="Y37" s="199"/>
      <c r="Z37" s="77"/>
      <c r="AA37" s="77"/>
      <c r="AB37" s="78"/>
      <c r="AC37" s="199"/>
      <c r="AD37" s="78"/>
      <c r="AE37" s="199"/>
      <c r="AF37" s="244"/>
      <c r="AG37" s="78"/>
      <c r="AH37" s="199"/>
      <c r="AI37" s="199"/>
      <c r="AJ37" s="321"/>
      <c r="AK37" s="199"/>
      <c r="AL37" s="321"/>
      <c r="AM37" s="321"/>
      <c r="AN37" s="199"/>
      <c r="AO37" s="63"/>
      <c r="AP37" s="79">
        <f t="shared" si="1"/>
        <v>0</v>
      </c>
      <c r="AQ37" s="1334"/>
      <c r="AR37" s="1335"/>
      <c r="AS37" s="1150"/>
      <c r="AT37" s="1073"/>
    </row>
    <row r="38" spans="2:46" s="36" customFormat="1" ht="60" hidden="1" customHeight="1" thickTop="1" x14ac:dyDescent="0.25">
      <c r="B38" s="1201">
        <v>4</v>
      </c>
      <c r="C38" s="1165" t="s">
        <v>57</v>
      </c>
      <c r="D38" s="1187" t="s">
        <v>58</v>
      </c>
      <c r="E38" s="1203" t="s">
        <v>59</v>
      </c>
      <c r="F38" s="1189">
        <v>200</v>
      </c>
      <c r="G38" s="49" t="s">
        <v>20</v>
      </c>
      <c r="H38" s="574"/>
      <c r="I38" s="80"/>
      <c r="J38" s="800"/>
      <c r="K38" s="200"/>
      <c r="L38" s="200"/>
      <c r="M38" s="200"/>
      <c r="N38" s="800"/>
      <c r="O38" s="245"/>
      <c r="P38" s="82"/>
      <c r="Q38" s="200"/>
      <c r="R38" s="200"/>
      <c r="S38" s="800"/>
      <c r="T38" s="200"/>
      <c r="U38" s="82"/>
      <c r="V38" s="200"/>
      <c r="W38" s="200"/>
      <c r="X38" s="800"/>
      <c r="Y38" s="200"/>
      <c r="Z38" s="81"/>
      <c r="AA38" s="81"/>
      <c r="AB38" s="82"/>
      <c r="AC38" s="200"/>
      <c r="AD38" s="82"/>
      <c r="AE38" s="200"/>
      <c r="AF38" s="245"/>
      <c r="AG38" s="82"/>
      <c r="AH38" s="200"/>
      <c r="AI38" s="200"/>
      <c r="AJ38" s="322"/>
      <c r="AK38" s="200"/>
      <c r="AL38" s="322"/>
      <c r="AM38" s="322"/>
      <c r="AN38" s="200"/>
      <c r="AO38" s="83"/>
      <c r="AP38" s="84">
        <f t="shared" si="1"/>
        <v>0</v>
      </c>
      <c r="AQ38" s="1334"/>
      <c r="AR38" s="1335"/>
      <c r="AS38" s="1150"/>
      <c r="AT38" s="103"/>
    </row>
    <row r="39" spans="2:46" ht="63.75" hidden="1" customHeight="1" thickBot="1" x14ac:dyDescent="0.25">
      <c r="B39" s="1202"/>
      <c r="C39" s="1174"/>
      <c r="D39" s="1190"/>
      <c r="E39" s="1204"/>
      <c r="F39" s="1192"/>
      <c r="G39" s="109" t="s">
        <v>23</v>
      </c>
      <c r="H39" s="579"/>
      <c r="I39" s="85"/>
      <c r="J39" s="809"/>
      <c r="K39" s="208"/>
      <c r="L39" s="208"/>
      <c r="M39" s="208"/>
      <c r="N39" s="809"/>
      <c r="O39" s="254"/>
      <c r="P39" s="114"/>
      <c r="Q39" s="208"/>
      <c r="R39" s="208"/>
      <c r="S39" s="809"/>
      <c r="T39" s="208"/>
      <c r="U39" s="114"/>
      <c r="V39" s="208"/>
      <c r="W39" s="208"/>
      <c r="X39" s="809"/>
      <c r="Y39" s="208"/>
      <c r="Z39" s="113"/>
      <c r="AA39" s="113"/>
      <c r="AB39" s="114"/>
      <c r="AC39" s="208"/>
      <c r="AD39" s="114"/>
      <c r="AE39" s="208"/>
      <c r="AF39" s="254"/>
      <c r="AG39" s="114"/>
      <c r="AH39" s="208"/>
      <c r="AI39" s="208"/>
      <c r="AJ39" s="330"/>
      <c r="AK39" s="208"/>
      <c r="AL39" s="330"/>
      <c r="AM39" s="330"/>
      <c r="AN39" s="208"/>
      <c r="AO39" s="115"/>
      <c r="AP39" s="116">
        <f t="shared" si="1"/>
        <v>0</v>
      </c>
      <c r="AQ39" s="1334"/>
      <c r="AR39" s="1335"/>
      <c r="AS39" s="1150"/>
      <c r="AT39" s="1073"/>
    </row>
    <row r="40" spans="2:46" s="36" customFormat="1" ht="59.25" customHeight="1" thickTop="1" x14ac:dyDescent="0.2">
      <c r="B40" s="1214">
        <v>1</v>
      </c>
      <c r="C40" s="1165" t="s">
        <v>60</v>
      </c>
      <c r="D40" s="1218" t="s">
        <v>61</v>
      </c>
      <c r="E40" s="1168" t="s">
        <v>29</v>
      </c>
      <c r="F40" s="1170">
        <v>250</v>
      </c>
      <c r="G40" s="38" t="s">
        <v>20</v>
      </c>
      <c r="H40" s="550"/>
      <c r="I40" s="97"/>
      <c r="J40" s="824"/>
      <c r="K40" s="209"/>
      <c r="L40" s="209"/>
      <c r="M40" s="209"/>
      <c r="N40" s="810"/>
      <c r="O40" s="639"/>
      <c r="P40" s="784"/>
      <c r="Q40" s="209"/>
      <c r="R40" s="209"/>
      <c r="S40" s="824"/>
      <c r="T40" s="209"/>
      <c r="U40" s="99"/>
      <c r="V40" s="651"/>
      <c r="W40" s="653"/>
      <c r="X40" s="862"/>
      <c r="Y40" s="653"/>
      <c r="Z40" s="707"/>
      <c r="AA40" s="707"/>
      <c r="AB40" s="1090"/>
      <c r="AC40" s="651"/>
      <c r="AD40" s="784"/>
      <c r="AE40" s="209"/>
      <c r="AF40" s="249"/>
      <c r="AG40" s="99"/>
      <c r="AH40" s="209"/>
      <c r="AI40" s="209"/>
      <c r="AJ40" s="326">
        <v>0</v>
      </c>
      <c r="AK40" s="209">
        <v>0</v>
      </c>
      <c r="AL40" s="326">
        <v>0</v>
      </c>
      <c r="AM40" s="326"/>
      <c r="AN40" s="209"/>
      <c r="AO40" s="100"/>
      <c r="AP40" s="102">
        <f t="shared" si="1"/>
        <v>0</v>
      </c>
      <c r="AQ40" s="1358">
        <f>SUBTOTAL(9, H40:AF40)</f>
        <v>0</v>
      </c>
      <c r="AR40" s="1359"/>
      <c r="AS40" s="1150"/>
      <c r="AT40" s="1157"/>
    </row>
    <row r="41" spans="2:46" s="36" customFormat="1" ht="59.25" customHeight="1" x14ac:dyDescent="0.2">
      <c r="B41" s="1193"/>
      <c r="C41" s="1177"/>
      <c r="D41" s="1219"/>
      <c r="E41" s="1221"/>
      <c r="F41" s="1189"/>
      <c r="G41" s="117" t="s">
        <v>23</v>
      </c>
      <c r="H41" s="549"/>
      <c r="I41" s="76"/>
      <c r="J41" s="807"/>
      <c r="K41" s="206"/>
      <c r="L41" s="206"/>
      <c r="M41" s="206"/>
      <c r="N41" s="807"/>
      <c r="O41" s="252"/>
      <c r="P41" s="76"/>
      <c r="Q41" s="206"/>
      <c r="R41" s="206"/>
      <c r="S41" s="807"/>
      <c r="T41" s="206"/>
      <c r="U41" s="56"/>
      <c r="V41" s="195"/>
      <c r="W41" s="196"/>
      <c r="X41" s="677"/>
      <c r="Y41" s="206"/>
      <c r="Z41" s="110"/>
      <c r="AA41" s="110"/>
      <c r="AB41" s="76"/>
      <c r="AC41" s="206"/>
      <c r="AD41" s="76"/>
      <c r="AE41" s="206"/>
      <c r="AF41" s="252"/>
      <c r="AG41" s="76"/>
      <c r="AH41" s="206"/>
      <c r="AI41" s="206"/>
      <c r="AJ41" s="328"/>
      <c r="AK41" s="206"/>
      <c r="AL41" s="328"/>
      <c r="AM41" s="328"/>
      <c r="AN41" s="206"/>
      <c r="AO41" s="44"/>
      <c r="AP41" s="47">
        <f t="shared" si="1"/>
        <v>0</v>
      </c>
      <c r="AQ41" s="1360"/>
      <c r="AR41" s="1343">
        <f>SUBTOTAL(9,H41:AF41)</f>
        <v>0</v>
      </c>
      <c r="AS41" s="1150"/>
      <c r="AT41" s="1157"/>
    </row>
    <row r="42" spans="2:46" ht="63" customHeight="1" x14ac:dyDescent="0.2">
      <c r="B42" s="1193"/>
      <c r="C42" s="1166"/>
      <c r="D42" s="1220"/>
      <c r="E42" s="1169"/>
      <c r="F42" s="1171"/>
      <c r="G42" s="289" t="s">
        <v>137</v>
      </c>
      <c r="H42" s="544"/>
      <c r="I42" s="291"/>
      <c r="J42" s="797"/>
      <c r="K42" s="293"/>
      <c r="L42" s="293"/>
      <c r="M42" s="293"/>
      <c r="N42" s="797"/>
      <c r="O42" s="292"/>
      <c r="P42" s="291"/>
      <c r="Q42" s="293"/>
      <c r="R42" s="293"/>
      <c r="S42" s="797"/>
      <c r="T42" s="293"/>
      <c r="U42" s="291"/>
      <c r="V42" s="293"/>
      <c r="W42" s="293"/>
      <c r="X42" s="797"/>
      <c r="Y42" s="293"/>
      <c r="Z42" s="290"/>
      <c r="AA42" s="290"/>
      <c r="AB42" s="291"/>
      <c r="AC42" s="293"/>
      <c r="AD42" s="291"/>
      <c r="AE42" s="293"/>
      <c r="AF42" s="292"/>
      <c r="AG42" s="291"/>
      <c r="AH42" s="293"/>
      <c r="AI42" s="293"/>
      <c r="AJ42" s="320"/>
      <c r="AK42" s="293"/>
      <c r="AL42" s="320"/>
      <c r="AM42" s="320"/>
      <c r="AN42" s="293"/>
      <c r="AO42" s="291"/>
      <c r="AP42" s="294">
        <f t="shared" si="1"/>
        <v>0</v>
      </c>
      <c r="AQ42" s="1334"/>
      <c r="AR42" s="1334"/>
      <c r="AS42" s="1150"/>
      <c r="AT42" s="1157"/>
    </row>
    <row r="43" spans="2:46" s="36" customFormat="1" ht="58.25" customHeight="1" x14ac:dyDescent="0.2">
      <c r="B43" s="1193"/>
      <c r="C43" s="1173" t="s">
        <v>60</v>
      </c>
      <c r="D43" s="1225" t="s">
        <v>63</v>
      </c>
      <c r="E43" s="1222" t="s">
        <v>29</v>
      </c>
      <c r="F43" s="1171"/>
      <c r="G43" s="49" t="s">
        <v>20</v>
      </c>
      <c r="H43" s="550"/>
      <c r="I43" s="97"/>
      <c r="J43" s="811"/>
      <c r="K43" s="210"/>
      <c r="L43" s="210"/>
      <c r="M43" s="210"/>
      <c r="N43" s="811"/>
      <c r="O43" s="255"/>
      <c r="P43" s="97"/>
      <c r="Q43" s="210"/>
      <c r="R43" s="210"/>
      <c r="S43" s="811"/>
      <c r="T43" s="210"/>
      <c r="U43" s="97"/>
      <c r="V43" s="210"/>
      <c r="W43" s="570"/>
      <c r="X43" s="811"/>
      <c r="Y43" s="210"/>
      <c r="Z43" s="60"/>
      <c r="AA43" s="60"/>
      <c r="AB43" s="97"/>
      <c r="AC43" s="210"/>
      <c r="AD43" s="97"/>
      <c r="AE43" s="210"/>
      <c r="AF43" s="255"/>
      <c r="AG43" s="97"/>
      <c r="AH43" s="210"/>
      <c r="AI43" s="210"/>
      <c r="AJ43" s="331"/>
      <c r="AK43" s="210"/>
      <c r="AL43" s="331"/>
      <c r="AM43" s="331"/>
      <c r="AN43" s="210"/>
      <c r="AO43" s="59"/>
      <c r="AP43" s="61">
        <f t="shared" si="1"/>
        <v>0</v>
      </c>
      <c r="AQ43" s="1358">
        <f>SUBTOTAL(9, H43:AF43)</f>
        <v>0</v>
      </c>
      <c r="AR43" s="1359"/>
      <c r="AS43" s="1150"/>
      <c r="AT43" s="1157"/>
    </row>
    <row r="44" spans="2:46" s="36" customFormat="1" ht="58.25" customHeight="1" x14ac:dyDescent="0.2">
      <c r="B44" s="1193"/>
      <c r="C44" s="1177"/>
      <c r="D44" s="1226"/>
      <c r="E44" s="1223"/>
      <c r="F44" s="1192"/>
      <c r="G44" s="109" t="s">
        <v>23</v>
      </c>
      <c r="H44" s="366"/>
      <c r="I44" s="94"/>
      <c r="J44" s="803"/>
      <c r="K44" s="203"/>
      <c r="L44" s="203"/>
      <c r="M44" s="203"/>
      <c r="N44" s="803"/>
      <c r="O44" s="248"/>
      <c r="P44" s="94"/>
      <c r="Q44" s="203"/>
      <c r="R44" s="203"/>
      <c r="S44" s="803"/>
      <c r="T44" s="203"/>
      <c r="U44" s="94"/>
      <c r="V44" s="203"/>
      <c r="W44" s="203"/>
      <c r="X44" s="803"/>
      <c r="Y44" s="203"/>
      <c r="Z44" s="93"/>
      <c r="AA44" s="93"/>
      <c r="AB44" s="94"/>
      <c r="AC44" s="203"/>
      <c r="AD44" s="94"/>
      <c r="AE44" s="203"/>
      <c r="AF44" s="248"/>
      <c r="AG44" s="94"/>
      <c r="AH44" s="203"/>
      <c r="AI44" s="203"/>
      <c r="AJ44" s="325"/>
      <c r="AK44" s="203"/>
      <c r="AL44" s="325"/>
      <c r="AM44" s="325"/>
      <c r="AN44" s="203"/>
      <c r="AO44" s="56"/>
      <c r="AP44" s="57">
        <f t="shared" si="1"/>
        <v>0</v>
      </c>
      <c r="AQ44" s="1360"/>
      <c r="AR44" s="1343">
        <f>SUBTOTAL(9,H44:AF44)</f>
        <v>0</v>
      </c>
      <c r="AS44" s="1150"/>
      <c r="AT44" s="1157"/>
    </row>
    <row r="45" spans="2:46" ht="63" customHeight="1" thickBot="1" x14ac:dyDescent="0.25">
      <c r="B45" s="1206"/>
      <c r="C45" s="1166"/>
      <c r="D45" s="1220"/>
      <c r="E45" s="1223"/>
      <c r="F45" s="1192"/>
      <c r="G45" s="283" t="s">
        <v>137</v>
      </c>
      <c r="H45" s="551"/>
      <c r="I45" s="296"/>
      <c r="J45" s="812"/>
      <c r="K45" s="298"/>
      <c r="L45" s="298"/>
      <c r="M45" s="298"/>
      <c r="N45" s="812"/>
      <c r="O45" s="297"/>
      <c r="P45" s="296"/>
      <c r="Q45" s="298"/>
      <c r="R45" s="298"/>
      <c r="S45" s="812"/>
      <c r="T45" s="298"/>
      <c r="U45" s="296"/>
      <c r="V45" s="298"/>
      <c r="W45" s="298"/>
      <c r="X45" s="812"/>
      <c r="Y45" s="298"/>
      <c r="Z45" s="295"/>
      <c r="AA45" s="295"/>
      <c r="AB45" s="296"/>
      <c r="AC45" s="298"/>
      <c r="AD45" s="296"/>
      <c r="AE45" s="298"/>
      <c r="AF45" s="297"/>
      <c r="AG45" s="296"/>
      <c r="AH45" s="298"/>
      <c r="AI45" s="298"/>
      <c r="AJ45" s="332"/>
      <c r="AK45" s="298"/>
      <c r="AL45" s="332"/>
      <c r="AM45" s="332"/>
      <c r="AN45" s="298"/>
      <c r="AO45" s="296"/>
      <c r="AP45" s="299">
        <f t="shared" si="1"/>
        <v>0</v>
      </c>
      <c r="AQ45" s="1334"/>
      <c r="AR45" s="1334"/>
      <c r="AS45" s="1150"/>
      <c r="AT45" s="1157"/>
    </row>
    <row r="46" spans="2:46" s="36" customFormat="1" ht="60" customHeight="1" thickTop="1" x14ac:dyDescent="0.2">
      <c r="B46" s="1214">
        <v>2</v>
      </c>
      <c r="C46" s="1173" t="s">
        <v>64</v>
      </c>
      <c r="D46" s="1167" t="s">
        <v>65</v>
      </c>
      <c r="E46" s="1168" t="s">
        <v>29</v>
      </c>
      <c r="F46" s="1217">
        <v>250</v>
      </c>
      <c r="G46" s="38" t="s">
        <v>20</v>
      </c>
      <c r="H46" s="547"/>
      <c r="I46" s="100"/>
      <c r="J46" s="804"/>
      <c r="K46" s="204"/>
      <c r="L46" s="204"/>
      <c r="M46" s="204"/>
      <c r="N46" s="804"/>
      <c r="O46" s="256"/>
      <c r="P46" s="100"/>
      <c r="Q46" s="204"/>
      <c r="R46" s="204"/>
      <c r="S46" s="804"/>
      <c r="T46" s="204"/>
      <c r="U46" s="100"/>
      <c r="V46" s="653"/>
      <c r="W46" s="653"/>
      <c r="X46" s="804"/>
      <c r="Y46" s="204"/>
      <c r="Z46" s="101"/>
      <c r="AA46" s="101"/>
      <c r="AB46" s="100"/>
      <c r="AC46" s="204"/>
      <c r="AD46" s="100"/>
      <c r="AE46" s="204"/>
      <c r="AF46" s="256"/>
      <c r="AG46" s="100"/>
      <c r="AH46" s="204"/>
      <c r="AI46" s="204"/>
      <c r="AJ46" s="333">
        <v>0</v>
      </c>
      <c r="AK46" s="204">
        <v>0</v>
      </c>
      <c r="AL46" s="333">
        <v>0</v>
      </c>
      <c r="AM46" s="326"/>
      <c r="AN46" s="209"/>
      <c r="AO46" s="100">
        <v>0</v>
      </c>
      <c r="AP46" s="102">
        <f t="shared" si="1"/>
        <v>0</v>
      </c>
      <c r="AQ46" s="1358">
        <f>SUBTOTAL(9, H46:AF46)</f>
        <v>0</v>
      </c>
      <c r="AR46" s="1359"/>
      <c r="AS46" s="1150"/>
      <c r="AT46" s="1157"/>
    </row>
    <row r="47" spans="2:46" s="36" customFormat="1" ht="60" customHeight="1" x14ac:dyDescent="0.2">
      <c r="B47" s="1193"/>
      <c r="C47" s="1177"/>
      <c r="D47" s="1207"/>
      <c r="E47" s="1216"/>
      <c r="F47" s="1200"/>
      <c r="G47" s="109" t="s">
        <v>23</v>
      </c>
      <c r="H47" s="945"/>
      <c r="I47" s="76"/>
      <c r="J47" s="764"/>
      <c r="K47" s="196"/>
      <c r="L47" s="196"/>
      <c r="M47" s="196"/>
      <c r="N47" s="764"/>
      <c r="O47" s="241"/>
      <c r="P47" s="56"/>
      <c r="Q47" s="196"/>
      <c r="R47" s="195"/>
      <c r="S47" s="764"/>
      <c r="T47" s="196"/>
      <c r="U47" s="56"/>
      <c r="V47" s="196"/>
      <c r="W47" s="196"/>
      <c r="X47" s="764"/>
      <c r="Y47" s="195"/>
      <c r="Z47" s="55"/>
      <c r="AA47" s="55"/>
      <c r="AB47" s="44"/>
      <c r="AC47" s="196"/>
      <c r="AD47" s="56"/>
      <c r="AE47" s="196"/>
      <c r="AF47" s="241"/>
      <c r="AG47" s="56"/>
      <c r="AH47" s="196"/>
      <c r="AI47" s="196"/>
      <c r="AJ47" s="325">
        <v>0</v>
      </c>
      <c r="AK47" s="203"/>
      <c r="AL47" s="325"/>
      <c r="AM47" s="325"/>
      <c r="AN47" s="203"/>
      <c r="AO47" s="56"/>
      <c r="AP47" s="57">
        <f t="shared" si="1"/>
        <v>0</v>
      </c>
      <c r="AQ47" s="1360"/>
      <c r="AR47" s="1343">
        <f>SUBTOTAL(9,H47:AF47)</f>
        <v>0</v>
      </c>
      <c r="AS47" s="1150"/>
      <c r="AT47" s="1157"/>
    </row>
    <row r="48" spans="2:46" ht="60" customHeight="1" x14ac:dyDescent="0.2">
      <c r="B48" s="1193"/>
      <c r="C48" s="1166"/>
      <c r="D48" s="1190"/>
      <c r="E48" s="1191"/>
      <c r="F48" s="1200"/>
      <c r="G48" s="289" t="s">
        <v>137</v>
      </c>
      <c r="H48" s="544"/>
      <c r="I48" s="291"/>
      <c r="J48" s="812"/>
      <c r="K48" s="298"/>
      <c r="L48" s="298"/>
      <c r="M48" s="298"/>
      <c r="N48" s="812"/>
      <c r="O48" s="297"/>
      <c r="P48" s="296"/>
      <c r="Q48" s="298"/>
      <c r="R48" s="293"/>
      <c r="S48" s="812"/>
      <c r="T48" s="298"/>
      <c r="U48" s="296"/>
      <c r="V48" s="298"/>
      <c r="W48" s="298"/>
      <c r="X48" s="812"/>
      <c r="Y48" s="298"/>
      <c r="Z48" s="295"/>
      <c r="AA48" s="295"/>
      <c r="AB48" s="296"/>
      <c r="AC48" s="298"/>
      <c r="AD48" s="296"/>
      <c r="AE48" s="298"/>
      <c r="AF48" s="297"/>
      <c r="AG48" s="296"/>
      <c r="AH48" s="298"/>
      <c r="AI48" s="298"/>
      <c r="AJ48" s="332"/>
      <c r="AK48" s="298"/>
      <c r="AL48" s="332"/>
      <c r="AM48" s="332"/>
      <c r="AN48" s="298"/>
      <c r="AO48" s="296"/>
      <c r="AP48" s="299">
        <f t="shared" si="1"/>
        <v>0</v>
      </c>
      <c r="AQ48" s="1334"/>
      <c r="AR48" s="1334"/>
      <c r="AS48" s="1150"/>
      <c r="AT48" s="1157"/>
    </row>
    <row r="49" spans="2:46" s="36" customFormat="1" ht="60" customHeight="1" x14ac:dyDescent="0.2">
      <c r="B49" s="1193"/>
      <c r="C49" s="1173" t="s">
        <v>64</v>
      </c>
      <c r="D49" s="1142" t="s">
        <v>66</v>
      </c>
      <c r="E49" s="1222" t="s">
        <v>29</v>
      </c>
      <c r="F49" s="1200"/>
      <c r="G49" s="49" t="s">
        <v>20</v>
      </c>
      <c r="H49" s="550"/>
      <c r="I49" s="97"/>
      <c r="J49" s="811"/>
      <c r="K49" s="210"/>
      <c r="L49" s="210"/>
      <c r="M49" s="210"/>
      <c r="N49" s="811"/>
      <c r="O49" s="255"/>
      <c r="P49" s="97"/>
      <c r="Q49" s="210"/>
      <c r="R49" s="210"/>
      <c r="S49" s="811"/>
      <c r="T49" s="210"/>
      <c r="U49" s="97"/>
      <c r="V49" s="210"/>
      <c r="W49" s="570"/>
      <c r="X49" s="796"/>
      <c r="Y49" s="197"/>
      <c r="Z49" s="60"/>
      <c r="AA49" s="60"/>
      <c r="AB49" s="59"/>
      <c r="AC49" s="210"/>
      <c r="AD49" s="97"/>
      <c r="AE49" s="210"/>
      <c r="AF49" s="255"/>
      <c r="AG49" s="97"/>
      <c r="AH49" s="210"/>
      <c r="AI49" s="210"/>
      <c r="AJ49" s="331"/>
      <c r="AK49" s="210"/>
      <c r="AL49" s="331"/>
      <c r="AM49" s="331"/>
      <c r="AN49" s="210"/>
      <c r="AO49" s="59">
        <v>0</v>
      </c>
      <c r="AP49" s="119">
        <f t="shared" si="1"/>
        <v>0</v>
      </c>
      <c r="AQ49" s="1358">
        <f>SUBTOTAL(9, H49:AF49)</f>
        <v>0</v>
      </c>
      <c r="AR49" s="1359"/>
      <c r="AS49" s="1150"/>
      <c r="AT49" s="1157"/>
    </row>
    <row r="50" spans="2:46" s="36" customFormat="1" ht="60" customHeight="1" x14ac:dyDescent="0.2">
      <c r="B50" s="1193"/>
      <c r="C50" s="1177"/>
      <c r="D50" s="1190"/>
      <c r="E50" s="1223"/>
      <c r="F50" s="1200"/>
      <c r="G50" s="109" t="s">
        <v>23</v>
      </c>
      <c r="H50" s="366"/>
      <c r="I50" s="94"/>
      <c r="J50" s="764"/>
      <c r="K50" s="196"/>
      <c r="L50" s="196"/>
      <c r="M50" s="196"/>
      <c r="N50" s="764"/>
      <c r="O50" s="241"/>
      <c r="P50" s="56"/>
      <c r="Q50" s="196"/>
      <c r="R50" s="196"/>
      <c r="S50" s="764"/>
      <c r="T50" s="196"/>
      <c r="U50" s="56"/>
      <c r="V50" s="196"/>
      <c r="W50" s="196"/>
      <c r="X50" s="764"/>
      <c r="Y50" s="196"/>
      <c r="Z50" s="55"/>
      <c r="AA50" s="55"/>
      <c r="AB50" s="56"/>
      <c r="AC50" s="196"/>
      <c r="AD50" s="56"/>
      <c r="AE50" s="196"/>
      <c r="AF50" s="241"/>
      <c r="AG50" s="56"/>
      <c r="AH50" s="196"/>
      <c r="AI50" s="196"/>
      <c r="AJ50" s="318"/>
      <c r="AK50" s="203"/>
      <c r="AL50" s="325"/>
      <c r="AM50" s="325"/>
      <c r="AN50" s="203"/>
      <c r="AO50" s="56"/>
      <c r="AP50" s="282">
        <f t="shared" si="1"/>
        <v>0</v>
      </c>
      <c r="AQ50" s="1360"/>
      <c r="AR50" s="1343">
        <f>SUBTOTAL(9,H50:AF50)</f>
        <v>0</v>
      </c>
      <c r="AS50" s="1150"/>
      <c r="AT50" s="1157"/>
    </row>
    <row r="51" spans="2:46" ht="60" customHeight="1" thickBot="1" x14ac:dyDescent="0.25">
      <c r="B51" s="1206"/>
      <c r="C51" s="1174"/>
      <c r="D51" s="1175"/>
      <c r="E51" s="1224"/>
      <c r="F51" s="1209"/>
      <c r="G51" s="283" t="s">
        <v>137</v>
      </c>
      <c r="H51" s="548"/>
      <c r="I51" s="285"/>
      <c r="J51" s="805"/>
      <c r="K51" s="287"/>
      <c r="L51" s="287"/>
      <c r="M51" s="287"/>
      <c r="N51" s="805"/>
      <c r="O51" s="286"/>
      <c r="P51" s="285"/>
      <c r="Q51" s="287"/>
      <c r="R51" s="287"/>
      <c r="S51" s="805"/>
      <c r="T51" s="287"/>
      <c r="U51" s="285"/>
      <c r="V51" s="287"/>
      <c r="W51" s="287"/>
      <c r="X51" s="805"/>
      <c r="Y51" s="287"/>
      <c r="Z51" s="284"/>
      <c r="AA51" s="284"/>
      <c r="AB51" s="285"/>
      <c r="AC51" s="287"/>
      <c r="AD51" s="285"/>
      <c r="AE51" s="287"/>
      <c r="AF51" s="286"/>
      <c r="AG51" s="285"/>
      <c r="AH51" s="287"/>
      <c r="AI51" s="287"/>
      <c r="AJ51" s="327"/>
      <c r="AK51" s="287"/>
      <c r="AL51" s="327"/>
      <c r="AM51" s="327"/>
      <c r="AN51" s="287"/>
      <c r="AO51" s="285"/>
      <c r="AP51" s="300">
        <f t="shared" si="1"/>
        <v>0</v>
      </c>
      <c r="AQ51" s="1334"/>
      <c r="AR51" s="1334"/>
      <c r="AS51" s="1150"/>
      <c r="AT51" s="1157"/>
    </row>
    <row r="52" spans="2:46" ht="60" customHeight="1" thickTop="1" x14ac:dyDescent="0.2">
      <c r="B52" s="1214">
        <v>3</v>
      </c>
      <c r="C52" s="1165" t="s">
        <v>67</v>
      </c>
      <c r="D52" s="1167" t="s">
        <v>150</v>
      </c>
      <c r="E52" s="1168" t="s">
        <v>69</v>
      </c>
      <c r="F52" s="1170">
        <v>160</v>
      </c>
      <c r="G52" s="1089" t="s">
        <v>20</v>
      </c>
      <c r="H52" s="1088"/>
      <c r="I52" s="944"/>
      <c r="J52" s="912"/>
      <c r="K52" s="1070"/>
      <c r="L52" s="1069"/>
      <c r="M52" s="1069"/>
      <c r="N52" s="813"/>
      <c r="O52" s="257"/>
      <c r="P52" s="70"/>
      <c r="Q52" s="222"/>
      <c r="R52" s="222"/>
      <c r="S52" s="813"/>
      <c r="T52" s="222"/>
      <c r="U52" s="1120"/>
      <c r="V52" s="222"/>
      <c r="W52" s="222"/>
      <c r="X52" s="813"/>
      <c r="Y52" s="222"/>
      <c r="Z52" s="183"/>
      <c r="AA52" s="183"/>
      <c r="AB52" s="70"/>
      <c r="AC52" s="222"/>
      <c r="AD52" s="70"/>
      <c r="AE52" s="222"/>
      <c r="AF52" s="257"/>
      <c r="AG52" s="654"/>
      <c r="AH52" s="646"/>
      <c r="AI52" s="222"/>
      <c r="AJ52" s="334"/>
      <c r="AK52" s="223"/>
      <c r="AL52" s="363"/>
      <c r="AM52" s="344"/>
      <c r="AN52" s="224"/>
      <c r="AO52" s="83"/>
      <c r="AP52" s="121">
        <f>SUM(H52:AO52)</f>
        <v>0</v>
      </c>
      <c r="AQ52" s="1358">
        <f>SUBTOTAL(9, H52:AF52)</f>
        <v>0</v>
      </c>
      <c r="AR52" s="1359"/>
      <c r="AS52" s="1150"/>
      <c r="AT52" s="1074"/>
    </row>
    <row r="53" spans="2:46" ht="60" customHeight="1" x14ac:dyDescent="0.2">
      <c r="B53" s="1193"/>
      <c r="C53" s="1177"/>
      <c r="D53" s="1187"/>
      <c r="E53" s="1221"/>
      <c r="F53" s="1189"/>
      <c r="G53" s="109" t="s">
        <v>23</v>
      </c>
      <c r="H53" s="549"/>
      <c r="I53" s="76"/>
      <c r="J53" s="677"/>
      <c r="K53" s="195"/>
      <c r="L53" s="195"/>
      <c r="M53" s="195"/>
      <c r="N53" s="677"/>
      <c r="O53" s="239"/>
      <c r="P53" s="44"/>
      <c r="Q53" s="195"/>
      <c r="R53" s="195"/>
      <c r="S53" s="677"/>
      <c r="T53" s="195"/>
      <c r="U53" s="44"/>
      <c r="V53" s="195"/>
      <c r="W53" s="195"/>
      <c r="X53" s="677"/>
      <c r="Y53" s="195"/>
      <c r="Z53" s="45"/>
      <c r="AA53" s="45"/>
      <c r="AB53" s="44"/>
      <c r="AC53" s="195"/>
      <c r="AD53" s="44"/>
      <c r="AE53" s="195"/>
      <c r="AF53" s="239"/>
      <c r="AG53" s="44"/>
      <c r="AH53" s="195"/>
      <c r="AI53" s="195"/>
      <c r="AJ53" s="317"/>
      <c r="AK53" s="206"/>
      <c r="AL53" s="328"/>
      <c r="AM53" s="328"/>
      <c r="AN53" s="206"/>
      <c r="AO53" s="44"/>
      <c r="AP53" s="47">
        <f t="shared" si="1"/>
        <v>0</v>
      </c>
      <c r="AQ53" s="1360"/>
      <c r="AR53" s="1343">
        <f>SUBTOTAL(9,H53:AF53)</f>
        <v>0</v>
      </c>
      <c r="AS53" s="1150"/>
      <c r="AT53" s="1074"/>
    </row>
    <row r="54" spans="2:46" ht="60" customHeight="1" thickBot="1" x14ac:dyDescent="0.25">
      <c r="B54" s="1193"/>
      <c r="C54" s="1166"/>
      <c r="D54" s="1142"/>
      <c r="E54" s="1169"/>
      <c r="F54" s="1171"/>
      <c r="G54" s="521" t="s">
        <v>137</v>
      </c>
      <c r="H54" s="544"/>
      <c r="I54" s="291"/>
      <c r="J54" s="797"/>
      <c r="K54" s="293"/>
      <c r="L54" s="293"/>
      <c r="M54" s="293"/>
      <c r="N54" s="797"/>
      <c r="O54" s="292"/>
      <c r="P54" s="291"/>
      <c r="Q54" s="293"/>
      <c r="R54" s="293"/>
      <c r="S54" s="797"/>
      <c r="T54" s="293"/>
      <c r="U54" s="291"/>
      <c r="V54" s="293"/>
      <c r="W54" s="293"/>
      <c r="X54" s="797"/>
      <c r="Y54" s="293"/>
      <c r="Z54" s="290"/>
      <c r="AA54" s="290"/>
      <c r="AB54" s="291"/>
      <c r="AC54" s="293"/>
      <c r="AD54" s="291"/>
      <c r="AE54" s="293"/>
      <c r="AF54" s="292"/>
      <c r="AG54" s="291"/>
      <c r="AH54" s="293"/>
      <c r="AI54" s="293"/>
      <c r="AJ54" s="320"/>
      <c r="AK54" s="293"/>
      <c r="AL54" s="320"/>
      <c r="AM54" s="320"/>
      <c r="AN54" s="293"/>
      <c r="AO54" s="291"/>
      <c r="AP54" s="294">
        <f t="shared" si="1"/>
        <v>0</v>
      </c>
      <c r="AQ54" s="1334"/>
      <c r="AR54" s="1334"/>
      <c r="AS54" s="1150"/>
      <c r="AT54" s="1074"/>
    </row>
    <row r="55" spans="2:46" s="36" customFormat="1" ht="60" hidden="1" customHeight="1" thickTop="1" x14ac:dyDescent="0.25">
      <c r="B55" s="1193"/>
      <c r="C55" s="1177" t="s">
        <v>67</v>
      </c>
      <c r="D55" s="1187" t="s">
        <v>68</v>
      </c>
      <c r="E55" s="1221" t="s">
        <v>69</v>
      </c>
      <c r="F55" s="1189">
        <v>180</v>
      </c>
      <c r="G55" s="67" t="s">
        <v>20</v>
      </c>
      <c r="H55" s="583"/>
      <c r="I55" s="929"/>
      <c r="J55" s="813"/>
      <c r="K55" s="222"/>
      <c r="L55" s="222"/>
      <c r="M55" s="222"/>
      <c r="N55" s="813"/>
      <c r="O55" s="257"/>
      <c r="P55" s="70"/>
      <c r="Q55" s="222"/>
      <c r="R55" s="222"/>
      <c r="S55" s="813"/>
      <c r="T55" s="222"/>
      <c r="U55" s="70"/>
      <c r="V55" s="222"/>
      <c r="W55" s="222"/>
      <c r="X55" s="813"/>
      <c r="Y55" s="222"/>
      <c r="Z55" s="183"/>
      <c r="AA55" s="183"/>
      <c r="AB55" s="70"/>
      <c r="AC55" s="222"/>
      <c r="AD55" s="164"/>
      <c r="AE55" s="223"/>
      <c r="AF55" s="268"/>
      <c r="AG55" s="164"/>
      <c r="AH55" s="223"/>
      <c r="AI55" s="223"/>
      <c r="AJ55" s="343"/>
      <c r="AK55" s="223"/>
      <c r="AL55" s="343"/>
      <c r="AM55" s="344"/>
      <c r="AN55" s="224"/>
      <c r="AO55" s="83"/>
      <c r="AP55" s="121">
        <f t="shared" si="1"/>
        <v>0</v>
      </c>
      <c r="AQ55" s="1334"/>
      <c r="AR55" s="1334"/>
      <c r="AS55" s="1150"/>
    </row>
    <row r="56" spans="2:46" s="36" customFormat="1" ht="60" hidden="1" customHeight="1" x14ac:dyDescent="0.25">
      <c r="B56" s="1193"/>
      <c r="C56" s="1177"/>
      <c r="D56" s="1187"/>
      <c r="E56" s="1221"/>
      <c r="F56" s="1189"/>
      <c r="G56" s="109" t="s">
        <v>23</v>
      </c>
      <c r="H56" s="549"/>
      <c r="I56" s="76"/>
      <c r="J56" s="677"/>
      <c r="K56" s="195"/>
      <c r="L56" s="195"/>
      <c r="M56" s="195"/>
      <c r="N56" s="677"/>
      <c r="O56" s="239"/>
      <c r="P56" s="44"/>
      <c r="Q56" s="195"/>
      <c r="R56" s="193"/>
      <c r="S56" s="677"/>
      <c r="T56" s="195"/>
      <c r="U56" s="44"/>
      <c r="V56" s="193"/>
      <c r="W56" s="195"/>
      <c r="X56" s="863"/>
      <c r="Y56" s="195"/>
      <c r="Z56" s="45"/>
      <c r="AA56" s="45"/>
      <c r="AB56" s="44"/>
      <c r="AC56" s="195"/>
      <c r="AD56" s="44"/>
      <c r="AE56" s="195"/>
      <c r="AF56" s="239"/>
      <c r="AG56" s="44"/>
      <c r="AH56" s="195"/>
      <c r="AI56" s="195"/>
      <c r="AJ56" s="317"/>
      <c r="AK56" s="206"/>
      <c r="AL56" s="328"/>
      <c r="AM56" s="328"/>
      <c r="AN56" s="206"/>
      <c r="AO56" s="44"/>
      <c r="AP56" s="47">
        <f t="shared" si="1"/>
        <v>0</v>
      </c>
      <c r="AQ56" s="1334"/>
      <c r="AR56" s="1334"/>
      <c r="AS56" s="1150"/>
    </row>
    <row r="57" spans="2:46" ht="60" hidden="1" customHeight="1" thickBot="1" x14ac:dyDescent="0.25">
      <c r="B57" s="1206"/>
      <c r="C57" s="1166"/>
      <c r="D57" s="1142"/>
      <c r="E57" s="1169"/>
      <c r="F57" s="1171"/>
      <c r="G57" s="289" t="s">
        <v>137</v>
      </c>
      <c r="H57" s="544"/>
      <c r="I57" s="291"/>
      <c r="J57" s="797"/>
      <c r="K57" s="293"/>
      <c r="L57" s="293"/>
      <c r="M57" s="293"/>
      <c r="N57" s="797"/>
      <c r="O57" s="292"/>
      <c r="P57" s="291"/>
      <c r="Q57" s="293"/>
      <c r="R57" s="293"/>
      <c r="S57" s="797"/>
      <c r="T57" s="293"/>
      <c r="U57" s="291"/>
      <c r="V57" s="293"/>
      <c r="W57" s="293"/>
      <c r="X57" s="797"/>
      <c r="Y57" s="293"/>
      <c r="Z57" s="290"/>
      <c r="AA57" s="290"/>
      <c r="AB57" s="291"/>
      <c r="AC57" s="293"/>
      <c r="AD57" s="291"/>
      <c r="AE57" s="293"/>
      <c r="AF57" s="292"/>
      <c r="AG57" s="291"/>
      <c r="AH57" s="293"/>
      <c r="AI57" s="293"/>
      <c r="AJ57" s="320"/>
      <c r="AK57" s="293"/>
      <c r="AL57" s="320"/>
      <c r="AM57" s="320"/>
      <c r="AN57" s="293"/>
      <c r="AO57" s="291"/>
      <c r="AP57" s="294">
        <f t="shared" si="1"/>
        <v>0</v>
      </c>
      <c r="AQ57" s="1334"/>
      <c r="AR57" s="1334"/>
      <c r="AS57" s="1150"/>
    </row>
    <row r="58" spans="2:46" s="36" customFormat="1" ht="60" customHeight="1" thickTop="1" x14ac:dyDescent="0.2">
      <c r="B58" s="1162">
        <v>6</v>
      </c>
      <c r="C58" s="1165" t="s">
        <v>70</v>
      </c>
      <c r="D58" s="1167" t="s">
        <v>71</v>
      </c>
      <c r="E58" s="1229" t="s">
        <v>38</v>
      </c>
      <c r="F58" s="1170">
        <v>106</v>
      </c>
      <c r="G58" s="38" t="s">
        <v>20</v>
      </c>
      <c r="H58" s="552"/>
      <c r="I58" s="123"/>
      <c r="J58" s="815"/>
      <c r="K58" s="211"/>
      <c r="L58" s="566"/>
      <c r="M58" s="566"/>
      <c r="N58" s="814"/>
      <c r="O58" s="258"/>
      <c r="P58" s="125"/>
      <c r="Q58" s="211"/>
      <c r="R58" s="211"/>
      <c r="S58" s="814"/>
      <c r="T58" s="211"/>
      <c r="U58" s="125"/>
      <c r="V58" s="211"/>
      <c r="W58" s="211"/>
      <c r="X58" s="814"/>
      <c r="Y58" s="211"/>
      <c r="Z58" s="126"/>
      <c r="AA58" s="126"/>
      <c r="AB58" s="125"/>
      <c r="AC58" s="211"/>
      <c r="AD58" s="125"/>
      <c r="AE58" s="211"/>
      <c r="AF58" s="258"/>
      <c r="AG58" s="125"/>
      <c r="AH58" s="211"/>
      <c r="AI58" s="211"/>
      <c r="AJ58" s="351"/>
      <c r="AK58" s="211"/>
      <c r="AL58" s="351"/>
      <c r="AM58" s="351"/>
      <c r="AN58" s="211"/>
      <c r="AO58" s="107"/>
      <c r="AP58" s="108">
        <f t="shared" si="1"/>
        <v>0</v>
      </c>
      <c r="AQ58" s="1358">
        <f>SUBTOTAL(9, H58:AF58)</f>
        <v>0</v>
      </c>
      <c r="AR58" s="1359"/>
      <c r="AS58" s="1150"/>
      <c r="AT58" s="103"/>
    </row>
    <row r="59" spans="2:46" s="36" customFormat="1" ht="60" customHeight="1" x14ac:dyDescent="0.2">
      <c r="B59" s="1193"/>
      <c r="C59" s="1177"/>
      <c r="D59" s="1207"/>
      <c r="E59" s="1230"/>
      <c r="F59" s="1200"/>
      <c r="G59" s="109" t="s">
        <v>23</v>
      </c>
      <c r="H59" s="316"/>
      <c r="I59" s="56"/>
      <c r="J59" s="764"/>
      <c r="K59" s="196"/>
      <c r="L59" s="196"/>
      <c r="M59" s="196"/>
      <c r="N59" s="848"/>
      <c r="O59" s="241"/>
      <c r="P59" s="56"/>
      <c r="Q59" s="196"/>
      <c r="R59" s="230"/>
      <c r="S59" s="764"/>
      <c r="T59" s="196"/>
      <c r="U59" s="56"/>
      <c r="V59" s="196"/>
      <c r="W59" s="196"/>
      <c r="X59" s="764"/>
      <c r="Y59" s="196"/>
      <c r="Z59" s="55"/>
      <c r="AA59" s="55"/>
      <c r="AB59" s="56"/>
      <c r="AC59" s="196"/>
      <c r="AD59" s="56"/>
      <c r="AE59" s="196"/>
      <c r="AF59" s="241"/>
      <c r="AG59" s="56"/>
      <c r="AH59" s="196"/>
      <c r="AI59" s="196"/>
      <c r="AJ59" s="325"/>
      <c r="AK59" s="203"/>
      <c r="AL59" s="325"/>
      <c r="AM59" s="325"/>
      <c r="AN59" s="203"/>
      <c r="AO59" s="160"/>
      <c r="AP59" s="57">
        <f t="shared" si="1"/>
        <v>0</v>
      </c>
      <c r="AQ59" s="1360"/>
      <c r="AR59" s="1343">
        <f>SUBTOTAL(9,H59:AF59)</f>
        <v>0</v>
      </c>
      <c r="AS59" s="1150"/>
      <c r="AT59" s="103"/>
    </row>
    <row r="60" spans="2:46" ht="60" customHeight="1" thickBot="1" x14ac:dyDescent="0.25">
      <c r="B60" s="1227"/>
      <c r="C60" s="1228"/>
      <c r="D60" s="1215"/>
      <c r="E60" s="1231"/>
      <c r="F60" s="1232"/>
      <c r="G60" s="309" t="s">
        <v>137</v>
      </c>
      <c r="H60" s="368"/>
      <c r="I60" s="311"/>
      <c r="J60" s="772"/>
      <c r="K60" s="313"/>
      <c r="L60" s="313"/>
      <c r="M60" s="313"/>
      <c r="N60" s="772"/>
      <c r="O60" s="312"/>
      <c r="P60" s="311"/>
      <c r="Q60" s="313"/>
      <c r="R60" s="313"/>
      <c r="S60" s="772"/>
      <c r="T60" s="313"/>
      <c r="U60" s="311"/>
      <c r="V60" s="313"/>
      <c r="W60" s="313"/>
      <c r="X60" s="772"/>
      <c r="Y60" s="313"/>
      <c r="Z60" s="310"/>
      <c r="AA60" s="310"/>
      <c r="AB60" s="311"/>
      <c r="AC60" s="313"/>
      <c r="AD60" s="311"/>
      <c r="AE60" s="313"/>
      <c r="AF60" s="312"/>
      <c r="AG60" s="311"/>
      <c r="AH60" s="313"/>
      <c r="AI60" s="313"/>
      <c r="AJ60" s="335"/>
      <c r="AK60" s="313"/>
      <c r="AL60" s="335"/>
      <c r="AM60" s="335"/>
      <c r="AN60" s="313"/>
      <c r="AO60" s="311"/>
      <c r="AP60" s="314">
        <f t="shared" si="1"/>
        <v>0</v>
      </c>
      <c r="AQ60" s="1334"/>
      <c r="AR60" s="1121"/>
      <c r="AS60" s="1150"/>
      <c r="AT60" s="1073"/>
    </row>
    <row r="61" spans="2:46" s="36" customFormat="1" ht="60" hidden="1" customHeight="1" thickTop="1" x14ac:dyDescent="0.2">
      <c r="B61" s="1162">
        <v>6</v>
      </c>
      <c r="C61" s="1165" t="s">
        <v>73</v>
      </c>
      <c r="D61" s="1167" t="s">
        <v>74</v>
      </c>
      <c r="E61" s="1236" t="s">
        <v>19</v>
      </c>
      <c r="F61" s="1170">
        <v>100</v>
      </c>
      <c r="G61" s="38" t="s">
        <v>75</v>
      </c>
      <c r="H61" s="552"/>
      <c r="I61" s="123"/>
      <c r="J61" s="815"/>
      <c r="K61" s="212"/>
      <c r="L61" s="212"/>
      <c r="M61" s="212"/>
      <c r="N61" s="815"/>
      <c r="O61" s="419"/>
      <c r="P61" s="1059"/>
      <c r="Q61" s="212"/>
      <c r="R61" s="229"/>
      <c r="S61" s="923"/>
      <c r="T61" s="229"/>
      <c r="U61" s="1059"/>
      <c r="V61" s="229"/>
      <c r="W61" s="217"/>
      <c r="X61" s="815"/>
      <c r="Y61" s="212"/>
      <c r="Z61" s="124"/>
      <c r="AA61" s="124"/>
      <c r="AB61" s="123"/>
      <c r="AC61" s="212"/>
      <c r="AD61" s="123"/>
      <c r="AE61" s="212"/>
      <c r="AF61" s="259"/>
      <c r="AG61" s="123"/>
      <c r="AH61" s="212"/>
      <c r="AI61" s="212"/>
      <c r="AJ61" s="336"/>
      <c r="AK61" s="212"/>
      <c r="AL61" s="336"/>
      <c r="AM61" s="336"/>
      <c r="AN61" s="212"/>
      <c r="AO61" s="127"/>
      <c r="AP61" s="108">
        <f t="shared" si="1"/>
        <v>0</v>
      </c>
      <c r="AQ61" s="1334"/>
      <c r="AR61" s="1121"/>
      <c r="AS61" s="1150"/>
      <c r="AT61" s="103"/>
    </row>
    <row r="62" spans="2:46" ht="60" hidden="1" customHeight="1" thickBot="1" x14ac:dyDescent="0.25">
      <c r="B62" s="1164"/>
      <c r="C62" s="1174"/>
      <c r="D62" s="1175"/>
      <c r="E62" s="1237"/>
      <c r="F62" s="1172"/>
      <c r="G62" s="92" t="s">
        <v>23</v>
      </c>
      <c r="H62" s="365"/>
      <c r="I62" s="78"/>
      <c r="J62" s="799"/>
      <c r="K62" s="199"/>
      <c r="L62" s="199"/>
      <c r="M62" s="199"/>
      <c r="N62" s="799"/>
      <c r="O62" s="244"/>
      <c r="P62" s="78"/>
      <c r="Q62" s="199"/>
      <c r="R62" s="199"/>
      <c r="S62" s="799"/>
      <c r="T62" s="199"/>
      <c r="U62" s="78"/>
      <c r="V62" s="199"/>
      <c r="W62" s="199"/>
      <c r="X62" s="799"/>
      <c r="Y62" s="199"/>
      <c r="Z62" s="77"/>
      <c r="AA62" s="77"/>
      <c r="AB62" s="78"/>
      <c r="AC62" s="235"/>
      <c r="AD62" s="78"/>
      <c r="AE62" s="199"/>
      <c r="AF62" s="244"/>
      <c r="AG62" s="78"/>
      <c r="AH62" s="199"/>
      <c r="AI62" s="199"/>
      <c r="AJ62" s="321"/>
      <c r="AK62" s="199"/>
      <c r="AL62" s="321"/>
      <c r="AM62" s="321"/>
      <c r="AN62" s="199"/>
      <c r="AO62" s="63"/>
      <c r="AP62" s="79">
        <f t="shared" si="1"/>
        <v>0</v>
      </c>
      <c r="AQ62" s="1334"/>
      <c r="AR62" s="1121"/>
      <c r="AS62" s="1150"/>
      <c r="AT62" s="1073"/>
    </row>
    <row r="63" spans="2:46" s="36" customFormat="1" ht="60" hidden="1" customHeight="1" thickTop="1" x14ac:dyDescent="0.2">
      <c r="B63" s="1201">
        <v>3</v>
      </c>
      <c r="C63" s="1165" t="s">
        <v>76</v>
      </c>
      <c r="D63" s="1187" t="s">
        <v>77</v>
      </c>
      <c r="E63" s="1235" t="s">
        <v>19</v>
      </c>
      <c r="F63" s="1189">
        <v>100</v>
      </c>
      <c r="G63" s="67" t="s">
        <v>20</v>
      </c>
      <c r="H63" s="584"/>
      <c r="I63" s="930"/>
      <c r="J63" s="913"/>
      <c r="K63" s="200"/>
      <c r="L63" s="200"/>
      <c r="M63" s="200"/>
      <c r="N63" s="800"/>
      <c r="O63" s="245"/>
      <c r="P63" s="82"/>
      <c r="Q63" s="200"/>
      <c r="R63" s="200"/>
      <c r="S63" s="800"/>
      <c r="T63" s="200"/>
      <c r="U63" s="82"/>
      <c r="V63" s="200"/>
      <c r="W63" s="200"/>
      <c r="X63" s="800"/>
      <c r="Y63" s="200"/>
      <c r="Z63" s="81"/>
      <c r="AA63" s="81"/>
      <c r="AB63" s="82"/>
      <c r="AC63" s="200"/>
      <c r="AD63" s="82"/>
      <c r="AE63" s="200"/>
      <c r="AF63" s="245"/>
      <c r="AG63" s="82"/>
      <c r="AH63" s="200"/>
      <c r="AI63" s="200"/>
      <c r="AJ63" s="322"/>
      <c r="AK63" s="200"/>
      <c r="AL63" s="322"/>
      <c r="AM63" s="322"/>
      <c r="AN63" s="200"/>
      <c r="AO63" s="128"/>
      <c r="AP63" s="84">
        <f t="shared" si="1"/>
        <v>0</v>
      </c>
      <c r="AQ63" s="1334"/>
      <c r="AR63" s="1121"/>
      <c r="AS63" s="1150"/>
      <c r="AT63" s="103"/>
    </row>
    <row r="64" spans="2:46" ht="60" hidden="1" customHeight="1" x14ac:dyDescent="0.2">
      <c r="B64" s="1202"/>
      <c r="C64" s="1177"/>
      <c r="D64" s="1190"/>
      <c r="E64" s="1223"/>
      <c r="F64" s="1192"/>
      <c r="G64" s="109" t="s">
        <v>23</v>
      </c>
      <c r="H64" s="549"/>
      <c r="I64" s="76"/>
      <c r="J64" s="803"/>
      <c r="K64" s="203"/>
      <c r="L64" s="203"/>
      <c r="M64" s="203"/>
      <c r="N64" s="803"/>
      <c r="O64" s="261"/>
      <c r="P64" s="94"/>
      <c r="Q64" s="203"/>
      <c r="R64" s="203"/>
      <c r="S64" s="803"/>
      <c r="T64" s="203"/>
      <c r="U64" s="94"/>
      <c r="V64" s="203"/>
      <c r="W64" s="203"/>
      <c r="X64" s="803"/>
      <c r="Y64" s="203"/>
      <c r="Z64" s="93"/>
      <c r="AA64" s="93"/>
      <c r="AB64" s="94"/>
      <c r="AC64" s="203"/>
      <c r="AD64" s="94"/>
      <c r="AE64" s="203"/>
      <c r="AF64" s="248"/>
      <c r="AG64" s="94"/>
      <c r="AH64" s="203"/>
      <c r="AI64" s="203"/>
      <c r="AJ64" s="325"/>
      <c r="AK64" s="203"/>
      <c r="AL64" s="325"/>
      <c r="AM64" s="325"/>
      <c r="AN64" s="203"/>
      <c r="AO64" s="56"/>
      <c r="AP64" s="57">
        <f t="shared" si="1"/>
        <v>0</v>
      </c>
      <c r="AQ64" s="1334"/>
      <c r="AR64" s="1121"/>
      <c r="AS64" s="1150"/>
      <c r="AT64" s="1073"/>
    </row>
    <row r="65" spans="2:46" s="36" customFormat="1" ht="60" hidden="1" customHeight="1" thickTop="1" x14ac:dyDescent="0.2">
      <c r="B65" s="129">
        <v>6</v>
      </c>
      <c r="C65" s="1165" t="s">
        <v>78</v>
      </c>
      <c r="D65" s="1167" t="s">
        <v>79</v>
      </c>
      <c r="E65" s="130" t="s">
        <v>19</v>
      </c>
      <c r="F65" s="131">
        <v>100</v>
      </c>
      <c r="G65" s="38" t="s">
        <v>20</v>
      </c>
      <c r="H65" s="546"/>
      <c r="I65" s="80"/>
      <c r="J65" s="816"/>
      <c r="K65" s="213"/>
      <c r="L65" s="213"/>
      <c r="M65" s="213"/>
      <c r="N65" s="816"/>
      <c r="O65" s="260"/>
      <c r="P65" s="133"/>
      <c r="Q65" s="213"/>
      <c r="R65" s="213"/>
      <c r="S65" s="816"/>
      <c r="T65" s="213"/>
      <c r="U65" s="133"/>
      <c r="V65" s="213"/>
      <c r="W65" s="213"/>
      <c r="X65" s="816"/>
      <c r="Y65" s="213"/>
      <c r="Z65" s="132"/>
      <c r="AA65" s="132"/>
      <c r="AB65" s="133"/>
      <c r="AC65" s="213"/>
      <c r="AD65" s="133"/>
      <c r="AE65" s="213"/>
      <c r="AF65" s="260"/>
      <c r="AG65" s="133"/>
      <c r="AH65" s="213"/>
      <c r="AI65" s="213"/>
      <c r="AJ65" s="337"/>
      <c r="AK65" s="213"/>
      <c r="AL65" s="337"/>
      <c r="AM65" s="337"/>
      <c r="AN65" s="213"/>
      <c r="AO65" s="134"/>
      <c r="AP65" s="135">
        <f t="shared" si="1"/>
        <v>0</v>
      </c>
      <c r="AQ65" s="1334"/>
      <c r="AR65" s="1121"/>
      <c r="AS65" s="1150"/>
      <c r="AT65" s="103"/>
    </row>
    <row r="66" spans="2:46" ht="60" hidden="1" customHeight="1" x14ac:dyDescent="0.2">
      <c r="B66" s="136"/>
      <c r="C66" s="1166"/>
      <c r="D66" s="1142"/>
      <c r="E66" s="137"/>
      <c r="F66" s="138"/>
      <c r="G66" s="109" t="s">
        <v>23</v>
      </c>
      <c r="H66" s="549"/>
      <c r="I66" s="76"/>
      <c r="J66" s="807"/>
      <c r="K66" s="206"/>
      <c r="L66" s="206"/>
      <c r="M66" s="206"/>
      <c r="N66" s="807"/>
      <c r="O66" s="252"/>
      <c r="P66" s="76"/>
      <c r="Q66" s="206"/>
      <c r="R66" s="206"/>
      <c r="S66" s="807"/>
      <c r="T66" s="206"/>
      <c r="U66" s="76"/>
      <c r="V66" s="206"/>
      <c r="W66" s="206"/>
      <c r="X66" s="807"/>
      <c r="Y66" s="206"/>
      <c r="Z66" s="110"/>
      <c r="AA66" s="110"/>
      <c r="AB66" s="76"/>
      <c r="AC66" s="206"/>
      <c r="AD66" s="76"/>
      <c r="AE66" s="206"/>
      <c r="AF66" s="252"/>
      <c r="AG66" s="76"/>
      <c r="AH66" s="206"/>
      <c r="AI66" s="206"/>
      <c r="AJ66" s="328"/>
      <c r="AK66" s="206"/>
      <c r="AL66" s="328"/>
      <c r="AM66" s="328"/>
      <c r="AN66" s="206"/>
      <c r="AO66" s="44"/>
      <c r="AP66" s="47">
        <f t="shared" si="1"/>
        <v>0</v>
      </c>
      <c r="AQ66" s="1334"/>
      <c r="AR66" s="1121"/>
      <c r="AS66" s="1150"/>
      <c r="AT66" s="1073"/>
    </row>
    <row r="67" spans="2:46" s="36" customFormat="1" ht="60" hidden="1" customHeight="1" x14ac:dyDescent="0.2">
      <c r="B67" s="136"/>
      <c r="C67" s="1173" t="s">
        <v>80</v>
      </c>
      <c r="D67" s="1142" t="s">
        <v>81</v>
      </c>
      <c r="E67" s="137"/>
      <c r="F67" s="138"/>
      <c r="G67" s="49" t="s">
        <v>20</v>
      </c>
      <c r="H67" s="546"/>
      <c r="I67" s="80"/>
      <c r="J67" s="802"/>
      <c r="K67" s="202"/>
      <c r="L67" s="202"/>
      <c r="M67" s="202"/>
      <c r="N67" s="802"/>
      <c r="O67" s="247"/>
      <c r="P67" s="80"/>
      <c r="Q67" s="202"/>
      <c r="R67" s="202"/>
      <c r="S67" s="802"/>
      <c r="T67" s="202"/>
      <c r="U67" s="80"/>
      <c r="V67" s="202"/>
      <c r="W67" s="202"/>
      <c r="X67" s="802"/>
      <c r="Y67" s="202"/>
      <c r="Z67" s="89"/>
      <c r="AA67" s="89"/>
      <c r="AB67" s="80"/>
      <c r="AC67" s="202"/>
      <c r="AD67" s="80"/>
      <c r="AE67" s="202"/>
      <c r="AF67" s="247"/>
      <c r="AG67" s="80"/>
      <c r="AH67" s="202"/>
      <c r="AI67" s="202"/>
      <c r="AJ67" s="324"/>
      <c r="AK67" s="202"/>
      <c r="AL67" s="324"/>
      <c r="AM67" s="324"/>
      <c r="AN67" s="202"/>
      <c r="AO67" s="90"/>
      <c r="AP67" s="88">
        <f t="shared" si="1"/>
        <v>0</v>
      </c>
      <c r="AQ67" s="1334"/>
      <c r="AR67" s="1121"/>
      <c r="AS67" s="1150"/>
      <c r="AT67" s="103"/>
    </row>
    <row r="68" spans="2:46" ht="60" hidden="1" customHeight="1" thickBot="1" x14ac:dyDescent="0.2">
      <c r="B68" s="139"/>
      <c r="C68" s="1177"/>
      <c r="D68" s="1190"/>
      <c r="E68" s="140"/>
      <c r="F68" s="141"/>
      <c r="G68" s="109" t="s">
        <v>23</v>
      </c>
      <c r="H68" s="366"/>
      <c r="I68" s="94"/>
      <c r="J68" s="807"/>
      <c r="K68" s="206"/>
      <c r="L68" s="206"/>
      <c r="M68" s="206"/>
      <c r="N68" s="807"/>
      <c r="O68" s="252"/>
      <c r="P68" s="76"/>
      <c r="Q68" s="206"/>
      <c r="R68" s="206"/>
      <c r="S68" s="807"/>
      <c r="T68" s="206"/>
      <c r="U68" s="76"/>
      <c r="V68" s="206"/>
      <c r="W68" s="206"/>
      <c r="X68" s="807"/>
      <c r="Y68" s="206"/>
      <c r="Z68" s="110"/>
      <c r="AA68" s="110"/>
      <c r="AB68" s="76"/>
      <c r="AC68" s="206"/>
      <c r="AD68" s="76"/>
      <c r="AE68" s="206"/>
      <c r="AF68" s="252"/>
      <c r="AG68" s="76"/>
      <c r="AH68" s="206"/>
      <c r="AI68" s="206"/>
      <c r="AJ68" s="328"/>
      <c r="AK68" s="206"/>
      <c r="AL68" s="328"/>
      <c r="AM68" s="328"/>
      <c r="AN68" s="206"/>
      <c r="AO68" s="44"/>
      <c r="AP68" s="47">
        <f t="shared" si="1"/>
        <v>0</v>
      </c>
      <c r="AQ68" s="1334"/>
      <c r="AR68" s="1121"/>
      <c r="AS68" s="1150"/>
      <c r="AT68" s="1073"/>
    </row>
    <row r="69" spans="2:46" s="36" customFormat="1" ht="60" hidden="1" customHeight="1" thickTop="1" x14ac:dyDescent="0.2">
      <c r="B69" s="1214">
        <v>5</v>
      </c>
      <c r="C69" s="1165" t="s">
        <v>82</v>
      </c>
      <c r="D69" s="1167" t="s">
        <v>83</v>
      </c>
      <c r="E69" s="1239" t="s">
        <v>19</v>
      </c>
      <c r="F69" s="1240"/>
      <c r="G69" s="38" t="s">
        <v>51</v>
      </c>
      <c r="H69" s="585"/>
      <c r="I69" s="931"/>
      <c r="J69" s="804"/>
      <c r="K69" s="204"/>
      <c r="L69" s="204"/>
      <c r="M69" s="204"/>
      <c r="N69" s="804"/>
      <c r="O69" s="256"/>
      <c r="P69" s="100"/>
      <c r="Q69" s="204"/>
      <c r="R69" s="204"/>
      <c r="S69" s="804"/>
      <c r="T69" s="204"/>
      <c r="U69" s="100"/>
      <c r="V69" s="204"/>
      <c r="W69" s="204"/>
      <c r="X69" s="804"/>
      <c r="Y69" s="204"/>
      <c r="Z69" s="101"/>
      <c r="AA69" s="101"/>
      <c r="AB69" s="100"/>
      <c r="AC69" s="204"/>
      <c r="AD69" s="100"/>
      <c r="AE69" s="204"/>
      <c r="AF69" s="256"/>
      <c r="AG69" s="100"/>
      <c r="AH69" s="204"/>
      <c r="AI69" s="204"/>
      <c r="AJ69" s="333"/>
      <c r="AK69" s="204"/>
      <c r="AL69" s="333"/>
      <c r="AM69" s="356"/>
      <c r="AN69" s="214"/>
      <c r="AO69" s="100"/>
      <c r="AP69" s="102">
        <f t="shared" si="1"/>
        <v>0</v>
      </c>
      <c r="AQ69" s="1334"/>
      <c r="AR69" s="1121"/>
      <c r="AS69" s="1150"/>
      <c r="AT69" s="103"/>
    </row>
    <row r="70" spans="2:46" s="36" customFormat="1" ht="60" hidden="1" customHeight="1" x14ac:dyDescent="0.2">
      <c r="B70" s="1193"/>
      <c r="C70" s="1177"/>
      <c r="D70" s="1187"/>
      <c r="E70" s="1208"/>
      <c r="F70" s="1241"/>
      <c r="G70" s="117" t="s">
        <v>23</v>
      </c>
      <c r="H70" s="549"/>
      <c r="I70" s="76"/>
      <c r="J70" s="807"/>
      <c r="K70" s="206"/>
      <c r="L70" s="193"/>
      <c r="M70" s="206"/>
      <c r="N70" s="807"/>
      <c r="O70" s="252"/>
      <c r="P70" s="76"/>
      <c r="Q70" s="206"/>
      <c r="R70" s="206"/>
      <c r="S70" s="807"/>
      <c r="T70" s="193"/>
      <c r="U70" s="76"/>
      <c r="V70" s="206"/>
      <c r="W70" s="206"/>
      <c r="X70" s="807"/>
      <c r="Y70" s="193"/>
      <c r="Z70" s="110"/>
      <c r="AA70" s="110"/>
      <c r="AB70" s="673"/>
      <c r="AC70" s="206"/>
      <c r="AD70" s="76"/>
      <c r="AE70" s="206"/>
      <c r="AF70" s="252"/>
      <c r="AG70" s="76"/>
      <c r="AH70" s="206"/>
      <c r="AI70" s="206"/>
      <c r="AJ70" s="328"/>
      <c r="AK70" s="206"/>
      <c r="AL70" s="328"/>
      <c r="AM70" s="357"/>
      <c r="AN70" s="215"/>
      <c r="AO70" s="44"/>
      <c r="AP70" s="47">
        <f t="shared" si="1"/>
        <v>0</v>
      </c>
      <c r="AQ70" s="1334"/>
      <c r="AR70" s="1121"/>
      <c r="AS70" s="1150"/>
      <c r="AT70" s="103"/>
    </row>
    <row r="71" spans="2:46" ht="60" hidden="1" customHeight="1" thickBot="1" x14ac:dyDescent="0.25">
      <c r="B71" s="1201"/>
      <c r="C71" s="1166"/>
      <c r="D71" s="1142"/>
      <c r="E71" s="1203"/>
      <c r="F71" s="1242"/>
      <c r="G71" s="283" t="s">
        <v>137</v>
      </c>
      <c r="H71" s="544"/>
      <c r="I71" s="291"/>
      <c r="J71" s="797"/>
      <c r="K71" s="298"/>
      <c r="L71" s="298"/>
      <c r="M71" s="293"/>
      <c r="N71" s="797"/>
      <c r="O71" s="297"/>
      <c r="P71" s="296"/>
      <c r="Q71" s="293"/>
      <c r="R71" s="298"/>
      <c r="S71" s="812"/>
      <c r="T71" s="298"/>
      <c r="U71" s="296"/>
      <c r="V71" s="298"/>
      <c r="W71" s="293"/>
      <c r="X71" s="812"/>
      <c r="Y71" s="298"/>
      <c r="Z71" s="295"/>
      <c r="AA71" s="295"/>
      <c r="AB71" s="296"/>
      <c r="AC71" s="293"/>
      <c r="AD71" s="296"/>
      <c r="AE71" s="298"/>
      <c r="AF71" s="297"/>
      <c r="AG71" s="296"/>
      <c r="AH71" s="298"/>
      <c r="AI71" s="293"/>
      <c r="AJ71" s="332"/>
      <c r="AK71" s="298"/>
      <c r="AL71" s="332"/>
      <c r="AM71" s="357"/>
      <c r="AN71" s="215"/>
      <c r="AO71" s="44"/>
      <c r="AP71" s="299">
        <f t="shared" si="1"/>
        <v>0</v>
      </c>
      <c r="AQ71" s="1334"/>
      <c r="AR71" s="1121"/>
      <c r="AS71" s="1150"/>
      <c r="AT71" s="1073"/>
    </row>
    <row r="72" spans="2:46" s="36" customFormat="1" ht="60" hidden="1" customHeight="1" thickTop="1" x14ac:dyDescent="0.2">
      <c r="B72" s="136"/>
      <c r="C72" s="1173" t="s">
        <v>80</v>
      </c>
      <c r="D72" s="1142" t="s">
        <v>84</v>
      </c>
      <c r="E72" s="137"/>
      <c r="F72" s="138"/>
      <c r="G72" s="67" t="s">
        <v>75</v>
      </c>
      <c r="H72" s="546"/>
      <c r="I72" s="80"/>
      <c r="J72" s="802"/>
      <c r="K72" s="202"/>
      <c r="L72" s="202"/>
      <c r="M72" s="202"/>
      <c r="N72" s="802"/>
      <c r="O72" s="247"/>
      <c r="P72" s="80"/>
      <c r="Q72" s="202"/>
      <c r="R72" s="202"/>
      <c r="S72" s="802"/>
      <c r="T72" s="202"/>
      <c r="U72" s="80"/>
      <c r="V72" s="202"/>
      <c r="W72" s="520"/>
      <c r="X72" s="924"/>
      <c r="Y72" s="605"/>
      <c r="Z72" s="708"/>
      <c r="AA72" s="708"/>
      <c r="AB72" s="1091"/>
      <c r="AC72" s="520"/>
      <c r="AD72" s="144"/>
      <c r="AE72" s="216"/>
      <c r="AF72" s="275"/>
      <c r="AG72" s="144"/>
      <c r="AH72" s="216"/>
      <c r="AI72" s="216"/>
      <c r="AJ72" s="358"/>
      <c r="AK72" s="216"/>
      <c r="AL72" s="358"/>
      <c r="AM72" s="358"/>
      <c r="AN72" s="216"/>
      <c r="AO72" s="90"/>
      <c r="AP72" s="88">
        <f t="shared" si="1"/>
        <v>0</v>
      </c>
      <c r="AQ72" s="1334"/>
      <c r="AR72" s="1121"/>
      <c r="AS72" s="1150"/>
      <c r="AT72" s="103"/>
    </row>
    <row r="73" spans="2:46" ht="60" hidden="1" customHeight="1" thickBot="1" x14ac:dyDescent="0.25">
      <c r="B73" s="136"/>
      <c r="C73" s="1166"/>
      <c r="D73" s="1143"/>
      <c r="E73" s="137"/>
      <c r="F73" s="138"/>
      <c r="G73" s="92" t="s">
        <v>23</v>
      </c>
      <c r="H73" s="549"/>
      <c r="I73" s="76"/>
      <c r="J73" s="914"/>
      <c r="K73" s="567"/>
      <c r="L73" s="567"/>
      <c r="M73" s="206"/>
      <c r="N73" s="807"/>
      <c r="O73" s="252"/>
      <c r="P73" s="76"/>
      <c r="Q73" s="206"/>
      <c r="R73" s="206"/>
      <c r="S73" s="807"/>
      <c r="T73" s="206"/>
      <c r="U73" s="76"/>
      <c r="V73" s="206"/>
      <c r="W73" s="215"/>
      <c r="X73" s="817"/>
      <c r="Y73" s="215"/>
      <c r="Z73" s="143"/>
      <c r="AA73" s="143"/>
      <c r="AB73" s="142"/>
      <c r="AC73" s="215"/>
      <c r="AD73" s="142"/>
      <c r="AE73" s="215"/>
      <c r="AF73" s="273"/>
      <c r="AG73" s="142"/>
      <c r="AH73" s="215"/>
      <c r="AI73" s="215"/>
      <c r="AJ73" s="357"/>
      <c r="AK73" s="215"/>
      <c r="AL73" s="357"/>
      <c r="AM73" s="357"/>
      <c r="AN73" s="215"/>
      <c r="AO73" s="44"/>
      <c r="AP73" s="47">
        <f t="shared" si="1"/>
        <v>0</v>
      </c>
      <c r="AQ73" s="1334"/>
      <c r="AR73" s="1121"/>
      <c r="AS73" s="1150"/>
      <c r="AT73" s="1073"/>
    </row>
    <row r="74" spans="2:46" s="36" customFormat="1" ht="60" hidden="1" customHeight="1" thickTop="1" x14ac:dyDescent="0.2">
      <c r="B74" s="136"/>
      <c r="C74" s="1173" t="s">
        <v>80</v>
      </c>
      <c r="D74" s="1142" t="s">
        <v>85</v>
      </c>
      <c r="E74" s="137"/>
      <c r="F74" s="138"/>
      <c r="G74" s="67" t="s">
        <v>20</v>
      </c>
      <c r="H74" s="546"/>
      <c r="I74" s="80"/>
      <c r="J74" s="800"/>
      <c r="K74" s="200"/>
      <c r="L74" s="200"/>
      <c r="M74" s="202"/>
      <c r="N74" s="802"/>
      <c r="O74" s="247"/>
      <c r="P74" s="80"/>
      <c r="Q74" s="202"/>
      <c r="R74" s="202"/>
      <c r="S74" s="802"/>
      <c r="T74" s="202"/>
      <c r="U74" s="80"/>
      <c r="V74" s="202"/>
      <c r="W74" s="202"/>
      <c r="X74" s="802"/>
      <c r="Y74" s="202"/>
      <c r="Z74" s="89"/>
      <c r="AA74" s="89"/>
      <c r="AB74" s="80"/>
      <c r="AC74" s="202"/>
      <c r="AD74" s="80"/>
      <c r="AE74" s="202"/>
      <c r="AF74" s="247"/>
      <c r="AG74" s="80"/>
      <c r="AH74" s="202"/>
      <c r="AI74" s="202"/>
      <c r="AJ74" s="324"/>
      <c r="AK74" s="202"/>
      <c r="AL74" s="324"/>
      <c r="AM74" s="324"/>
      <c r="AN74" s="202"/>
      <c r="AO74" s="90"/>
      <c r="AP74" s="88">
        <f t="shared" si="1"/>
        <v>0</v>
      </c>
      <c r="AQ74" s="1334"/>
      <c r="AR74" s="1121"/>
      <c r="AS74" s="1150"/>
      <c r="AT74" s="103"/>
    </row>
    <row r="75" spans="2:46" ht="49.25" hidden="1" customHeight="1" thickBot="1" x14ac:dyDescent="0.25">
      <c r="B75" s="145"/>
      <c r="C75" s="1174"/>
      <c r="D75" s="1179"/>
      <c r="E75" s="146"/>
      <c r="F75" s="147"/>
      <c r="G75" s="109" t="s">
        <v>23</v>
      </c>
      <c r="H75" s="366"/>
      <c r="I75" s="94"/>
      <c r="J75" s="799"/>
      <c r="K75" s="199"/>
      <c r="L75" s="199"/>
      <c r="M75" s="199"/>
      <c r="N75" s="799"/>
      <c r="O75" s="244"/>
      <c r="P75" s="78"/>
      <c r="Q75" s="199"/>
      <c r="R75" s="199"/>
      <c r="S75" s="799"/>
      <c r="T75" s="199"/>
      <c r="U75" s="78"/>
      <c r="V75" s="199"/>
      <c r="W75" s="199"/>
      <c r="X75" s="799"/>
      <c r="Y75" s="199"/>
      <c r="Z75" s="77"/>
      <c r="AA75" s="77"/>
      <c r="AB75" s="78"/>
      <c r="AC75" s="199"/>
      <c r="AD75" s="78"/>
      <c r="AE75" s="199"/>
      <c r="AF75" s="244"/>
      <c r="AG75" s="78"/>
      <c r="AH75" s="199"/>
      <c r="AI75" s="199"/>
      <c r="AJ75" s="321"/>
      <c r="AK75" s="199"/>
      <c r="AL75" s="321"/>
      <c r="AM75" s="321"/>
      <c r="AN75" s="199"/>
      <c r="AO75" s="63"/>
      <c r="AP75" s="79">
        <f t="shared" si="1"/>
        <v>0</v>
      </c>
      <c r="AQ75" s="1334"/>
      <c r="AR75" s="1121"/>
      <c r="AS75" s="1150"/>
      <c r="AT75" s="1073"/>
    </row>
    <row r="76" spans="2:46" s="36" customFormat="1" ht="60" hidden="1" customHeight="1" thickTop="1" x14ac:dyDescent="0.2">
      <c r="B76" s="1162">
        <v>7</v>
      </c>
      <c r="C76" s="1165" t="s">
        <v>86</v>
      </c>
      <c r="D76" s="1167" t="s">
        <v>87</v>
      </c>
      <c r="E76" s="1236" t="s">
        <v>19</v>
      </c>
      <c r="F76" s="1170">
        <v>100</v>
      </c>
      <c r="G76" s="38" t="s">
        <v>75</v>
      </c>
      <c r="H76" s="552"/>
      <c r="I76" s="123"/>
      <c r="J76" s="815"/>
      <c r="K76" s="212"/>
      <c r="L76" s="212"/>
      <c r="M76" s="212"/>
      <c r="N76" s="815"/>
      <c r="O76" s="259"/>
      <c r="P76" s="123"/>
      <c r="Q76" s="212"/>
      <c r="R76" s="212"/>
      <c r="S76" s="815"/>
      <c r="T76" s="212"/>
      <c r="U76" s="123"/>
      <c r="V76" s="217"/>
      <c r="W76" s="217"/>
      <c r="X76" s="818"/>
      <c r="Y76" s="217"/>
      <c r="Z76" s="148"/>
      <c r="AA76" s="148"/>
      <c r="AB76" s="678"/>
      <c r="AC76" s="217"/>
      <c r="AD76" s="678"/>
      <c r="AE76" s="217"/>
      <c r="AF76" s="272"/>
      <c r="AG76" s="678"/>
      <c r="AH76" s="217"/>
      <c r="AI76" s="217"/>
      <c r="AJ76" s="359"/>
      <c r="AK76" s="192"/>
      <c r="AL76" s="359"/>
      <c r="AM76" s="359"/>
      <c r="AN76" s="217"/>
      <c r="AO76" s="39"/>
      <c r="AP76" s="41">
        <f t="shared" si="1"/>
        <v>0</v>
      </c>
      <c r="AQ76" s="1334"/>
      <c r="AR76" s="1121"/>
      <c r="AS76" s="1150"/>
      <c r="AT76" s="103"/>
    </row>
    <row r="77" spans="2:46" s="36" customFormat="1" ht="60" hidden="1" customHeight="1" x14ac:dyDescent="0.2">
      <c r="B77" s="1193"/>
      <c r="C77" s="1177"/>
      <c r="D77" s="1207"/>
      <c r="E77" s="1208"/>
      <c r="F77" s="1200"/>
      <c r="G77" s="109" t="s">
        <v>23</v>
      </c>
      <c r="H77" s="366"/>
      <c r="I77" s="94"/>
      <c r="J77" s="803"/>
      <c r="K77" s="203"/>
      <c r="L77" s="230"/>
      <c r="M77" s="203"/>
      <c r="N77" s="848"/>
      <c r="O77" s="261"/>
      <c r="P77" s="160"/>
      <c r="Q77" s="230"/>
      <c r="R77" s="203"/>
      <c r="S77" s="848"/>
      <c r="T77" s="230"/>
      <c r="U77" s="160"/>
      <c r="V77" s="203"/>
      <c r="W77" s="203"/>
      <c r="X77" s="803"/>
      <c r="Y77" s="203"/>
      <c r="Z77" s="628"/>
      <c r="AA77" s="628"/>
      <c r="AB77" s="94"/>
      <c r="AC77" s="203"/>
      <c r="AD77" s="94"/>
      <c r="AE77" s="203"/>
      <c r="AF77" s="261"/>
      <c r="AG77" s="94"/>
      <c r="AH77" s="203"/>
      <c r="AI77" s="203"/>
      <c r="AJ77" s="325"/>
      <c r="AK77" s="203"/>
      <c r="AL77" s="325"/>
      <c r="AM77" s="325"/>
      <c r="AN77" s="203"/>
      <c r="AO77" s="56"/>
      <c r="AP77" s="57">
        <f t="shared" si="1"/>
        <v>0</v>
      </c>
      <c r="AQ77" s="1334"/>
      <c r="AR77" s="1121"/>
      <c r="AS77" s="1150"/>
      <c r="AT77" s="103"/>
    </row>
    <row r="78" spans="2:46" ht="60" hidden="1" customHeight="1" thickBot="1" x14ac:dyDescent="0.25">
      <c r="B78" s="1202"/>
      <c r="C78" s="1177"/>
      <c r="D78" s="1190"/>
      <c r="E78" s="1204"/>
      <c r="F78" s="1192"/>
      <c r="G78" s="522" t="s">
        <v>137</v>
      </c>
      <c r="H78" s="551"/>
      <c r="I78" s="296"/>
      <c r="J78" s="812"/>
      <c r="K78" s="298"/>
      <c r="L78" s="298"/>
      <c r="M78" s="298"/>
      <c r="N78" s="812"/>
      <c r="O78" s="297"/>
      <c r="P78" s="296"/>
      <c r="Q78" s="298"/>
      <c r="R78" s="298"/>
      <c r="S78" s="812"/>
      <c r="T78" s="298"/>
      <c r="U78" s="296"/>
      <c r="V78" s="298"/>
      <c r="W78" s="298"/>
      <c r="X78" s="812"/>
      <c r="Y78" s="298"/>
      <c r="Z78" s="295"/>
      <c r="AA78" s="295"/>
      <c r="AB78" s="296"/>
      <c r="AC78" s="298"/>
      <c r="AD78" s="296"/>
      <c r="AE78" s="298"/>
      <c r="AF78" s="297"/>
      <c r="AG78" s="296"/>
      <c r="AH78" s="298"/>
      <c r="AI78" s="298"/>
      <c r="AJ78" s="332"/>
      <c r="AK78" s="298"/>
      <c r="AL78" s="332"/>
      <c r="AM78" s="332"/>
      <c r="AN78" s="298"/>
      <c r="AO78" s="296"/>
      <c r="AP78" s="299">
        <f t="shared" si="1"/>
        <v>0</v>
      </c>
      <c r="AQ78" s="1334"/>
      <c r="AR78" s="1121"/>
      <c r="AS78" s="1150"/>
      <c r="AT78" s="1073"/>
    </row>
    <row r="79" spans="2:46" s="36" customFormat="1" ht="60" hidden="1" customHeight="1" thickTop="1" x14ac:dyDescent="0.2">
      <c r="B79" s="1243">
        <v>7</v>
      </c>
      <c r="C79" s="1244" t="s">
        <v>88</v>
      </c>
      <c r="D79" s="1245" t="s">
        <v>89</v>
      </c>
      <c r="E79" s="1246" t="s">
        <v>19</v>
      </c>
      <c r="F79" s="1247">
        <v>100</v>
      </c>
      <c r="G79" s="67" t="s">
        <v>20</v>
      </c>
      <c r="H79" s="555"/>
      <c r="I79" s="154"/>
      <c r="J79" s="915"/>
      <c r="K79" s="220"/>
      <c r="L79" s="220"/>
      <c r="M79" s="218"/>
      <c r="N79" s="819"/>
      <c r="O79" s="262"/>
      <c r="P79" s="156"/>
      <c r="Q79" s="218"/>
      <c r="R79" s="218"/>
      <c r="S79" s="819"/>
      <c r="T79" s="218"/>
      <c r="U79" s="156"/>
      <c r="V79" s="218"/>
      <c r="W79" s="218"/>
      <c r="X79" s="819"/>
      <c r="Y79" s="218"/>
      <c r="Z79" s="157"/>
      <c r="AA79" s="157"/>
      <c r="AB79" s="156"/>
      <c r="AC79" s="218"/>
      <c r="AD79" s="156"/>
      <c r="AE79" s="218"/>
      <c r="AF79" s="262"/>
      <c r="AG79" s="156"/>
      <c r="AH79" s="218"/>
      <c r="AI79" s="218"/>
      <c r="AJ79" s="353"/>
      <c r="AK79" s="218"/>
      <c r="AL79" s="353"/>
      <c r="AM79" s="353"/>
      <c r="AN79" s="218"/>
      <c r="AO79" s="156"/>
      <c r="AP79" s="158">
        <f t="shared" si="1"/>
        <v>0</v>
      </c>
      <c r="AQ79" s="1334"/>
      <c r="AR79" s="1121"/>
      <c r="AS79" s="1150"/>
      <c r="AT79" s="103"/>
    </row>
    <row r="80" spans="2:46" ht="60" hidden="1" customHeight="1" x14ac:dyDescent="0.2">
      <c r="B80" s="1163"/>
      <c r="C80" s="1166"/>
      <c r="D80" s="1143"/>
      <c r="E80" s="1222"/>
      <c r="F80" s="1171"/>
      <c r="G80" s="117" t="s">
        <v>23</v>
      </c>
      <c r="H80" s="549"/>
      <c r="I80" s="76"/>
      <c r="J80" s="677"/>
      <c r="K80" s="195"/>
      <c r="L80" s="195"/>
      <c r="M80" s="195"/>
      <c r="N80" s="677"/>
      <c r="O80" s="361"/>
      <c r="P80" s="673"/>
      <c r="Q80" s="195"/>
      <c r="R80" s="195"/>
      <c r="S80" s="677"/>
      <c r="T80" s="195"/>
      <c r="U80" s="44"/>
      <c r="V80" s="193"/>
      <c r="W80" s="195"/>
      <c r="X80" s="677"/>
      <c r="Y80" s="195"/>
      <c r="Z80" s="45"/>
      <c r="AA80" s="45"/>
      <c r="AB80" s="44"/>
      <c r="AC80" s="195"/>
      <c r="AD80" s="44"/>
      <c r="AE80" s="195"/>
      <c r="AF80" s="239"/>
      <c r="AG80" s="44"/>
      <c r="AH80" s="195"/>
      <c r="AI80" s="195"/>
      <c r="AJ80" s="317"/>
      <c r="AK80" s="206"/>
      <c r="AL80" s="328"/>
      <c r="AM80" s="328"/>
      <c r="AN80" s="206"/>
      <c r="AO80" s="44"/>
      <c r="AP80" s="47">
        <f t="shared" si="1"/>
        <v>0</v>
      </c>
      <c r="AQ80" s="1334"/>
      <c r="AR80" s="1121"/>
      <c r="AS80" s="1150"/>
      <c r="AT80" s="1073"/>
    </row>
    <row r="81" spans="2:46" s="36" customFormat="1" ht="60" hidden="1" customHeight="1" x14ac:dyDescent="0.2">
      <c r="B81" s="1163">
        <v>5</v>
      </c>
      <c r="C81" s="1173" t="s">
        <v>76</v>
      </c>
      <c r="D81" s="1142" t="s">
        <v>90</v>
      </c>
      <c r="E81" s="1222" t="s">
        <v>19</v>
      </c>
      <c r="F81" s="1171">
        <v>100</v>
      </c>
      <c r="G81" s="49" t="s">
        <v>20</v>
      </c>
      <c r="H81" s="546"/>
      <c r="I81" s="80"/>
      <c r="J81" s="802"/>
      <c r="K81" s="202"/>
      <c r="L81" s="202"/>
      <c r="M81" s="202"/>
      <c r="N81" s="820"/>
      <c r="O81" s="263"/>
      <c r="P81" s="149"/>
      <c r="Q81" s="219"/>
      <c r="R81" s="219"/>
      <c r="S81" s="820"/>
      <c r="T81" s="219"/>
      <c r="U81" s="149"/>
      <c r="V81" s="219"/>
      <c r="W81" s="219"/>
      <c r="X81" s="820"/>
      <c r="Y81" s="219"/>
      <c r="Z81" s="150"/>
      <c r="AA81" s="150"/>
      <c r="AB81" s="149"/>
      <c r="AC81" s="219"/>
      <c r="AD81" s="149"/>
      <c r="AE81" s="219"/>
      <c r="AF81" s="263"/>
      <c r="AG81" s="149"/>
      <c r="AH81" s="219"/>
      <c r="AI81" s="219"/>
      <c r="AJ81" s="339"/>
      <c r="AK81" s="219"/>
      <c r="AL81" s="339"/>
      <c r="AM81" s="339"/>
      <c r="AN81" s="219"/>
      <c r="AO81" s="50"/>
      <c r="AP81" s="52">
        <f t="shared" si="1"/>
        <v>0</v>
      </c>
      <c r="AQ81" s="1334"/>
      <c r="AR81" s="1121"/>
      <c r="AS81" s="1150"/>
      <c r="AT81" s="103"/>
    </row>
    <row r="82" spans="2:46" ht="60" hidden="1" customHeight="1" thickBot="1" x14ac:dyDescent="0.2">
      <c r="B82" s="1163"/>
      <c r="C82" s="1166"/>
      <c r="D82" s="1143"/>
      <c r="E82" s="1222"/>
      <c r="F82" s="1171"/>
      <c r="G82" s="117" t="s">
        <v>23</v>
      </c>
      <c r="H82" s="549"/>
      <c r="I82" s="76"/>
      <c r="J82" s="807"/>
      <c r="K82" s="206"/>
      <c r="L82" s="206"/>
      <c r="M82" s="206"/>
      <c r="N82" s="807"/>
      <c r="O82" s="252"/>
      <c r="P82" s="76"/>
      <c r="Q82" s="206"/>
      <c r="R82" s="206"/>
      <c r="S82" s="807"/>
      <c r="T82" s="206"/>
      <c r="U82" s="76"/>
      <c r="V82" s="206"/>
      <c r="W82" s="206"/>
      <c r="X82" s="807"/>
      <c r="Y82" s="206"/>
      <c r="Z82" s="110"/>
      <c r="AA82" s="110"/>
      <c r="AB82" s="76"/>
      <c r="AC82" s="206"/>
      <c r="AD82" s="76"/>
      <c r="AE82" s="206"/>
      <c r="AF82" s="252"/>
      <c r="AG82" s="76"/>
      <c r="AH82" s="206"/>
      <c r="AI82" s="206"/>
      <c r="AJ82" s="328"/>
      <c r="AK82" s="206"/>
      <c r="AL82" s="328"/>
      <c r="AM82" s="328"/>
      <c r="AN82" s="206"/>
      <c r="AO82" s="44"/>
      <c r="AP82" s="47">
        <f t="shared" si="1"/>
        <v>0</v>
      </c>
      <c r="AQ82" s="1334"/>
      <c r="AR82" s="1121"/>
      <c r="AS82" s="1150"/>
      <c r="AT82" s="1073"/>
    </row>
    <row r="83" spans="2:46" s="36" customFormat="1" ht="60" hidden="1" customHeight="1" thickTop="1" x14ac:dyDescent="0.2">
      <c r="B83" s="1163"/>
      <c r="C83" s="1173" t="s">
        <v>91</v>
      </c>
      <c r="D83" s="1142" t="s">
        <v>92</v>
      </c>
      <c r="E83" s="1144" t="s">
        <v>93</v>
      </c>
      <c r="F83" s="1171"/>
      <c r="G83" s="49" t="s">
        <v>20</v>
      </c>
      <c r="H83" s="546"/>
      <c r="I83" s="80"/>
      <c r="J83" s="802"/>
      <c r="K83" s="202"/>
      <c r="L83" s="202"/>
      <c r="M83" s="202"/>
      <c r="N83" s="820"/>
      <c r="O83" s="263"/>
      <c r="P83" s="149"/>
      <c r="Q83" s="219"/>
      <c r="R83" s="219"/>
      <c r="S83" s="820"/>
      <c r="T83" s="219"/>
      <c r="U83" s="149"/>
      <c r="V83" s="219"/>
      <c r="W83" s="219"/>
      <c r="X83" s="820"/>
      <c r="Y83" s="219"/>
      <c r="Z83" s="150"/>
      <c r="AA83" s="150"/>
      <c r="AB83" s="149"/>
      <c r="AC83" s="219"/>
      <c r="AD83" s="149"/>
      <c r="AE83" s="219"/>
      <c r="AF83" s="263"/>
      <c r="AG83" s="149"/>
      <c r="AH83" s="219"/>
      <c r="AI83" s="219"/>
      <c r="AJ83" s="339"/>
      <c r="AK83" s="219"/>
      <c r="AL83" s="339"/>
      <c r="AM83" s="339"/>
      <c r="AN83" s="219"/>
      <c r="AO83" s="50"/>
      <c r="AP83" s="52">
        <f t="shared" si="1"/>
        <v>0</v>
      </c>
      <c r="AQ83" s="1334"/>
      <c r="AR83" s="1121"/>
      <c r="AS83" s="1150"/>
      <c r="AT83" s="103"/>
    </row>
    <row r="84" spans="2:46" ht="60" hidden="1" customHeight="1" x14ac:dyDescent="0.2">
      <c r="B84" s="1163"/>
      <c r="C84" s="1166"/>
      <c r="D84" s="1142"/>
      <c r="E84" s="1144"/>
      <c r="F84" s="1171"/>
      <c r="G84" s="117" t="s">
        <v>23</v>
      </c>
      <c r="H84" s="549"/>
      <c r="I84" s="76"/>
      <c r="J84" s="807"/>
      <c r="K84" s="206"/>
      <c r="L84" s="206"/>
      <c r="M84" s="206"/>
      <c r="N84" s="807"/>
      <c r="O84" s="252"/>
      <c r="P84" s="76"/>
      <c r="Q84" s="206"/>
      <c r="R84" s="206"/>
      <c r="S84" s="807"/>
      <c r="T84" s="206"/>
      <c r="U84" s="76"/>
      <c r="V84" s="206"/>
      <c r="W84" s="206"/>
      <c r="X84" s="807"/>
      <c r="Y84" s="206"/>
      <c r="Z84" s="110"/>
      <c r="AA84" s="110"/>
      <c r="AB84" s="76"/>
      <c r="AC84" s="206"/>
      <c r="AD84" s="76"/>
      <c r="AE84" s="206"/>
      <c r="AF84" s="252"/>
      <c r="AG84" s="76"/>
      <c r="AH84" s="206"/>
      <c r="AI84" s="206"/>
      <c r="AJ84" s="328"/>
      <c r="AK84" s="206"/>
      <c r="AL84" s="328"/>
      <c r="AM84" s="328"/>
      <c r="AN84" s="206"/>
      <c r="AO84" s="44"/>
      <c r="AP84" s="47">
        <f t="shared" si="1"/>
        <v>0</v>
      </c>
      <c r="AQ84" s="1334"/>
      <c r="AR84" s="1121"/>
      <c r="AS84" s="1150"/>
      <c r="AT84" s="1073"/>
    </row>
    <row r="85" spans="2:46" ht="3.65" customHeight="1" thickBot="1" x14ac:dyDescent="0.25">
      <c r="B85" s="1080">
        <v>6</v>
      </c>
      <c r="C85" s="1077"/>
      <c r="D85" s="1078"/>
      <c r="E85" s="1081"/>
      <c r="F85" s="1079"/>
      <c r="G85" s="109" t="s">
        <v>23</v>
      </c>
      <c r="H85" s="366"/>
      <c r="I85" s="94"/>
      <c r="J85" s="803"/>
      <c r="K85" s="203"/>
      <c r="L85" s="203"/>
      <c r="M85" s="203"/>
      <c r="N85" s="809"/>
      <c r="O85" s="248"/>
      <c r="P85" s="94"/>
      <c r="Q85" s="208"/>
      <c r="R85" s="203"/>
      <c r="S85" s="803"/>
      <c r="T85" s="203"/>
      <c r="U85" s="94"/>
      <c r="V85" s="203"/>
      <c r="W85" s="208"/>
      <c r="X85" s="809"/>
      <c r="Y85" s="203"/>
      <c r="Z85" s="93"/>
      <c r="AA85" s="93"/>
      <c r="AB85" s="94"/>
      <c r="AC85" s="203"/>
      <c r="AD85" s="94"/>
      <c r="AE85" s="203"/>
      <c r="AF85" s="248"/>
      <c r="AG85" s="94"/>
      <c r="AH85" s="203"/>
      <c r="AI85" s="203"/>
      <c r="AJ85" s="325"/>
      <c r="AK85" s="203"/>
      <c r="AL85" s="325"/>
      <c r="AM85" s="325"/>
      <c r="AN85" s="203"/>
      <c r="AO85" s="56"/>
      <c r="AP85" s="57">
        <f t="shared" si="1"/>
        <v>0</v>
      </c>
      <c r="AQ85" s="1334"/>
      <c r="AR85" s="1121"/>
      <c r="AS85" s="1150"/>
      <c r="AT85" s="1073"/>
    </row>
    <row r="86" spans="2:46" s="36" customFormat="1" ht="60" customHeight="1" x14ac:dyDescent="0.2">
      <c r="B86" s="1243">
        <v>4</v>
      </c>
      <c r="C86" s="1244" t="s">
        <v>94</v>
      </c>
      <c r="D86" s="1245" t="s">
        <v>165</v>
      </c>
      <c r="E86" s="1248" t="s">
        <v>95</v>
      </c>
      <c r="F86" s="1247">
        <v>150</v>
      </c>
      <c r="G86" s="151" t="s">
        <v>20</v>
      </c>
      <c r="H86" s="553"/>
      <c r="I86" s="133"/>
      <c r="J86" s="816"/>
      <c r="K86" s="538"/>
      <c r="L86" s="620"/>
      <c r="M86" s="620"/>
      <c r="N86" s="821"/>
      <c r="O86" s="621"/>
      <c r="P86" s="622"/>
      <c r="Q86" s="620"/>
      <c r="R86" s="620"/>
      <c r="S86" s="821"/>
      <c r="T86" s="620"/>
      <c r="U86" s="622"/>
      <c r="V86" s="620"/>
      <c r="W86" s="620"/>
      <c r="X86" s="821"/>
      <c r="Y86" s="620"/>
      <c r="Z86" s="623"/>
      <c r="AA86" s="623"/>
      <c r="AB86" s="622"/>
      <c r="AC86" s="620"/>
      <c r="AD86" s="622"/>
      <c r="AE86" s="620"/>
      <c r="AF86" s="621"/>
      <c r="AG86" s="622"/>
      <c r="AH86" s="620"/>
      <c r="AI86" s="620"/>
      <c r="AJ86" s="666"/>
      <c r="AK86" s="620"/>
      <c r="AL86" s="338"/>
      <c r="AM86" s="338"/>
      <c r="AN86" s="277"/>
      <c r="AO86" s="152">
        <v>0</v>
      </c>
      <c r="AP86" s="153">
        <f t="shared" si="1"/>
        <v>0</v>
      </c>
      <c r="AQ86" s="1358">
        <f>SUBTOTAL(9, H86:AF86)</f>
        <v>0</v>
      </c>
      <c r="AR86" s="1359"/>
      <c r="AS86" s="1150"/>
      <c r="AT86" s="103"/>
    </row>
    <row r="87" spans="2:46" s="36" customFormat="1" ht="60" customHeight="1" x14ac:dyDescent="0.2">
      <c r="B87" s="1193"/>
      <c r="C87" s="1177"/>
      <c r="D87" s="1207"/>
      <c r="E87" s="1208"/>
      <c r="F87" s="1200"/>
      <c r="G87" s="109" t="s">
        <v>23</v>
      </c>
      <c r="H87" s="366"/>
      <c r="I87" s="94"/>
      <c r="J87" s="803"/>
      <c r="K87" s="203"/>
      <c r="L87" s="203"/>
      <c r="M87" s="203"/>
      <c r="N87" s="803"/>
      <c r="O87" s="203"/>
      <c r="P87" s="94"/>
      <c r="Q87" s="196"/>
      <c r="R87" s="230"/>
      <c r="S87" s="764"/>
      <c r="T87" s="203"/>
      <c r="U87" s="94"/>
      <c r="V87" s="203"/>
      <c r="W87" s="203"/>
      <c r="X87" s="803"/>
      <c r="Y87" s="203"/>
      <c r="Z87" s="93"/>
      <c r="AA87" s="93"/>
      <c r="AB87" s="94"/>
      <c r="AC87" s="203"/>
      <c r="AD87" s="94"/>
      <c r="AE87" s="203"/>
      <c r="AF87" s="248"/>
      <c r="AG87" s="94"/>
      <c r="AH87" s="203"/>
      <c r="AI87" s="203"/>
      <c r="AJ87" s="325"/>
      <c r="AK87" s="203"/>
      <c r="AL87" s="325"/>
      <c r="AM87" s="325"/>
      <c r="AN87" s="203"/>
      <c r="AO87" s="56"/>
      <c r="AP87" s="57">
        <f t="shared" si="1"/>
        <v>0</v>
      </c>
      <c r="AQ87" s="1360"/>
      <c r="AR87" s="1343">
        <f>SUBTOTAL(9,H87:AF87)</f>
        <v>0</v>
      </c>
      <c r="AS87" s="1150"/>
      <c r="AT87" s="103"/>
    </row>
    <row r="88" spans="2:46" ht="60" customHeight="1" thickBot="1" x14ac:dyDescent="0.25">
      <c r="B88" s="1202"/>
      <c r="C88" s="1177"/>
      <c r="D88" s="1190"/>
      <c r="E88" s="1204"/>
      <c r="F88" s="1192"/>
      <c r="G88" s="283" t="s">
        <v>137</v>
      </c>
      <c r="H88" s="544"/>
      <c r="I88" s="291"/>
      <c r="J88" s="797"/>
      <c r="K88" s="298"/>
      <c r="L88" s="298"/>
      <c r="M88" s="293"/>
      <c r="N88" s="797"/>
      <c r="O88" s="297"/>
      <c r="P88" s="296"/>
      <c r="Q88" s="293"/>
      <c r="R88" s="298"/>
      <c r="S88" s="812"/>
      <c r="T88" s="298"/>
      <c r="U88" s="296"/>
      <c r="V88" s="298"/>
      <c r="W88" s="293"/>
      <c r="X88" s="812"/>
      <c r="Y88" s="298"/>
      <c r="Z88" s="295"/>
      <c r="AA88" s="295"/>
      <c r="AB88" s="296"/>
      <c r="AC88" s="293"/>
      <c r="AD88" s="296"/>
      <c r="AE88" s="298"/>
      <c r="AF88" s="297"/>
      <c r="AG88" s="296"/>
      <c r="AH88" s="298"/>
      <c r="AI88" s="293"/>
      <c r="AJ88" s="332"/>
      <c r="AK88" s="298"/>
      <c r="AL88" s="332"/>
      <c r="AM88" s="332"/>
      <c r="AN88" s="298"/>
      <c r="AO88" s="296"/>
      <c r="AP88" s="299">
        <f>SUM(H88:AO88)</f>
        <v>0</v>
      </c>
      <c r="AQ88" s="1334"/>
      <c r="AR88" s="1121"/>
      <c r="AS88" s="1150"/>
      <c r="AT88" s="1073"/>
    </row>
    <row r="89" spans="2:46" ht="60" customHeight="1" thickTop="1" x14ac:dyDescent="0.2">
      <c r="B89" s="1249">
        <v>5</v>
      </c>
      <c r="C89" s="1244" t="s">
        <v>138</v>
      </c>
      <c r="D89" s="1245" t="s">
        <v>166</v>
      </c>
      <c r="E89" s="1248" t="s">
        <v>95</v>
      </c>
      <c r="F89" s="1247">
        <v>120</v>
      </c>
      <c r="G89" s="151" t="s">
        <v>20</v>
      </c>
      <c r="H89" s="555"/>
      <c r="I89" s="154"/>
      <c r="J89" s="915"/>
      <c r="K89" s="220"/>
      <c r="L89" s="642"/>
      <c r="M89" s="620"/>
      <c r="N89" s="821"/>
      <c r="O89" s="621"/>
      <c r="P89" s="622"/>
      <c r="Q89" s="620"/>
      <c r="R89" s="620"/>
      <c r="S89" s="821"/>
      <c r="T89" s="620"/>
      <c r="U89" s="622"/>
      <c r="V89" s="620"/>
      <c r="W89" s="620"/>
      <c r="X89" s="822"/>
      <c r="Y89" s="625"/>
      <c r="Z89" s="623"/>
      <c r="AA89" s="623"/>
      <c r="AB89" s="626"/>
      <c r="AC89" s="625"/>
      <c r="AD89" s="626"/>
      <c r="AE89" s="625"/>
      <c r="AF89" s="627"/>
      <c r="AG89" s="626"/>
      <c r="AH89" s="625"/>
      <c r="AI89" s="625"/>
      <c r="AJ89" s="679"/>
      <c r="AK89" s="625"/>
      <c r="AL89" s="353"/>
      <c r="AM89" s="353"/>
      <c r="AN89" s="218"/>
      <c r="AO89" s="100">
        <v>0</v>
      </c>
      <c r="AP89" s="158">
        <f>SUM(H89:AO89)</f>
        <v>0</v>
      </c>
      <c r="AQ89" s="1358">
        <f>SUBTOTAL(9, H89:AF89)</f>
        <v>0</v>
      </c>
      <c r="AR89" s="1359"/>
      <c r="AS89" s="1150"/>
      <c r="AT89" s="1073"/>
    </row>
    <row r="90" spans="2:46" ht="60" customHeight="1" x14ac:dyDescent="0.2">
      <c r="B90" s="1193"/>
      <c r="C90" s="1177"/>
      <c r="D90" s="1207"/>
      <c r="E90" s="1208"/>
      <c r="F90" s="1200"/>
      <c r="G90" s="109" t="s">
        <v>23</v>
      </c>
      <c r="H90" s="316"/>
      <c r="I90" s="56"/>
      <c r="J90" s="803"/>
      <c r="K90" s="196"/>
      <c r="L90" s="195"/>
      <c r="M90" s="195"/>
      <c r="N90" s="677"/>
      <c r="O90" s="241"/>
      <c r="P90" s="44"/>
      <c r="Q90" s="195"/>
      <c r="R90" s="196"/>
      <c r="S90" s="764"/>
      <c r="T90" s="196"/>
      <c r="U90" s="56"/>
      <c r="V90" s="196"/>
      <c r="W90" s="195"/>
      <c r="X90" s="764"/>
      <c r="Y90" s="196"/>
      <c r="Z90" s="55"/>
      <c r="AA90" s="55"/>
      <c r="AB90" s="56"/>
      <c r="AC90" s="195"/>
      <c r="AD90" s="56"/>
      <c r="AE90" s="196"/>
      <c r="AF90" s="241"/>
      <c r="AG90" s="56"/>
      <c r="AH90" s="196"/>
      <c r="AI90" s="195"/>
      <c r="AJ90" s="318"/>
      <c r="AK90" s="196"/>
      <c r="AL90" s="325"/>
      <c r="AM90" s="325"/>
      <c r="AN90" s="203"/>
      <c r="AO90" s="56"/>
      <c r="AP90" s="57">
        <f>SUM(H90:AO90)</f>
        <v>0</v>
      </c>
      <c r="AQ90" s="1360"/>
      <c r="AR90" s="1343">
        <f>SUBTOTAL(9,H90:AF90)</f>
        <v>0</v>
      </c>
      <c r="AS90" s="1150"/>
      <c r="AT90" s="1073"/>
    </row>
    <row r="91" spans="2:46" ht="60" customHeight="1" thickBot="1" x14ac:dyDescent="0.25">
      <c r="B91" s="1193"/>
      <c r="C91" s="1177"/>
      <c r="D91" s="1190"/>
      <c r="E91" s="1204"/>
      <c r="F91" s="1192"/>
      <c r="G91" s="522" t="s">
        <v>137</v>
      </c>
      <c r="H91" s="556"/>
      <c r="I91" s="302"/>
      <c r="J91" s="797"/>
      <c r="K91" s="298"/>
      <c r="L91" s="298"/>
      <c r="M91" s="293"/>
      <c r="N91" s="797"/>
      <c r="O91" s="297"/>
      <c r="P91" s="296"/>
      <c r="Q91" s="293"/>
      <c r="R91" s="298"/>
      <c r="S91" s="812"/>
      <c r="T91" s="298"/>
      <c r="U91" s="296"/>
      <c r="V91" s="298"/>
      <c r="W91" s="293"/>
      <c r="X91" s="812"/>
      <c r="Y91" s="298"/>
      <c r="Z91" s="295"/>
      <c r="AA91" s="295"/>
      <c r="AB91" s="296"/>
      <c r="AC91" s="293"/>
      <c r="AD91" s="296"/>
      <c r="AE91" s="298"/>
      <c r="AF91" s="297"/>
      <c r="AG91" s="296"/>
      <c r="AH91" s="298"/>
      <c r="AI91" s="293"/>
      <c r="AJ91" s="332"/>
      <c r="AK91" s="298"/>
      <c r="AL91" s="332"/>
      <c r="AM91" s="332"/>
      <c r="AN91" s="298"/>
      <c r="AO91" s="296"/>
      <c r="AP91" s="299">
        <f t="shared" si="1"/>
        <v>0</v>
      </c>
      <c r="AQ91" s="1334"/>
      <c r="AR91" s="1121"/>
      <c r="AS91" s="1150"/>
      <c r="AT91" s="1073"/>
    </row>
    <row r="92" spans="2:46" s="36" customFormat="1" ht="60" customHeight="1" thickTop="1" x14ac:dyDescent="0.2">
      <c r="B92" s="1193"/>
      <c r="C92" s="1244" t="s">
        <v>96</v>
      </c>
      <c r="D92" s="1250" t="s">
        <v>97</v>
      </c>
      <c r="E92" s="1251" t="s">
        <v>95</v>
      </c>
      <c r="F92" s="1252">
        <v>160</v>
      </c>
      <c r="G92" s="67" t="s">
        <v>20</v>
      </c>
      <c r="H92" s="555"/>
      <c r="I92" s="154"/>
      <c r="J92" s="915"/>
      <c r="K92" s="220"/>
      <c r="L92" s="220"/>
      <c r="M92" s="218"/>
      <c r="N92" s="819"/>
      <c r="O92" s="262"/>
      <c r="P92" s="156"/>
      <c r="Q92" s="218"/>
      <c r="R92" s="218"/>
      <c r="S92" s="819"/>
      <c r="T92" s="218"/>
      <c r="U92" s="156"/>
      <c r="V92" s="218"/>
      <c r="W92" s="218"/>
      <c r="X92" s="823"/>
      <c r="Y92" s="538"/>
      <c r="Z92" s="157"/>
      <c r="AA92" s="157"/>
      <c r="AB92" s="665"/>
      <c r="AC92" s="538"/>
      <c r="AD92" s="665"/>
      <c r="AE92" s="538"/>
      <c r="AF92" s="262"/>
      <c r="AG92" s="156"/>
      <c r="AH92" s="218"/>
      <c r="AI92" s="218"/>
      <c r="AJ92" s="353"/>
      <c r="AK92" s="218"/>
      <c r="AL92" s="353"/>
      <c r="AM92" s="353"/>
      <c r="AN92" s="218"/>
      <c r="AO92" s="100">
        <v>0</v>
      </c>
      <c r="AP92" s="158">
        <f t="shared" si="1"/>
        <v>0</v>
      </c>
      <c r="AQ92" s="1358">
        <f>SUBTOTAL(9, H92:AF92)</f>
        <v>0</v>
      </c>
      <c r="AR92" s="1359"/>
      <c r="AS92" s="1150"/>
      <c r="AT92" s="103"/>
    </row>
    <row r="93" spans="2:46" s="36" customFormat="1" ht="60" customHeight="1" x14ac:dyDescent="0.2">
      <c r="B93" s="1193"/>
      <c r="C93" s="1177"/>
      <c r="D93" s="1207"/>
      <c r="E93" s="1208"/>
      <c r="F93" s="1200"/>
      <c r="G93" s="109" t="s">
        <v>23</v>
      </c>
      <c r="H93" s="316"/>
      <c r="I93" s="56"/>
      <c r="J93" s="803"/>
      <c r="K93" s="206"/>
      <c r="L93" s="206"/>
      <c r="M93" s="206"/>
      <c r="N93" s="807"/>
      <c r="O93" s="248"/>
      <c r="P93" s="94"/>
      <c r="Q93" s="206"/>
      <c r="R93" s="203"/>
      <c r="S93" s="803"/>
      <c r="T93" s="203"/>
      <c r="U93" s="94"/>
      <c r="V93" s="203"/>
      <c r="W93" s="193"/>
      <c r="X93" s="803"/>
      <c r="Y93" s="203"/>
      <c r="Z93" s="110"/>
      <c r="AA93" s="93"/>
      <c r="AB93" s="94"/>
      <c r="AC93" s="206"/>
      <c r="AD93" s="94"/>
      <c r="AE93" s="203"/>
      <c r="AF93" s="248"/>
      <c r="AG93" s="56"/>
      <c r="AH93" s="203"/>
      <c r="AI93" s="195"/>
      <c r="AJ93" s="318"/>
      <c r="AK93" s="196"/>
      <c r="AL93" s="325"/>
      <c r="AM93" s="325"/>
      <c r="AN93" s="203"/>
      <c r="AO93" s="56"/>
      <c r="AP93" s="57">
        <f t="shared" ref="AP93:AP136" si="2">SUM(H93:AO93)</f>
        <v>0</v>
      </c>
      <c r="AQ93" s="1360"/>
      <c r="AR93" s="1343">
        <f>SUBTOTAL(9,H93:AF93)</f>
        <v>0</v>
      </c>
      <c r="AS93" s="1150"/>
      <c r="AT93" s="103"/>
    </row>
    <row r="94" spans="2:46" ht="60" customHeight="1" thickBot="1" x14ac:dyDescent="0.25">
      <c r="B94" s="1193"/>
      <c r="C94" s="1177"/>
      <c r="D94" s="1207"/>
      <c r="E94" s="1208"/>
      <c r="F94" s="1200"/>
      <c r="G94" s="283" t="s">
        <v>137</v>
      </c>
      <c r="H94" s="544"/>
      <c r="I94" s="291"/>
      <c r="J94" s="797"/>
      <c r="K94" s="298"/>
      <c r="L94" s="298"/>
      <c r="M94" s="293"/>
      <c r="N94" s="797"/>
      <c r="O94" s="297"/>
      <c r="P94" s="296"/>
      <c r="Q94" s="293"/>
      <c r="R94" s="298"/>
      <c r="S94" s="812"/>
      <c r="T94" s="298"/>
      <c r="U94" s="296"/>
      <c r="V94" s="298"/>
      <c r="W94" s="293"/>
      <c r="X94" s="812"/>
      <c r="Y94" s="298"/>
      <c r="Z94" s="295"/>
      <c r="AA94" s="295"/>
      <c r="AB94" s="296"/>
      <c r="AC94" s="293"/>
      <c r="AD94" s="296"/>
      <c r="AE94" s="298"/>
      <c r="AF94" s="297"/>
      <c r="AG94" s="296"/>
      <c r="AH94" s="298"/>
      <c r="AI94" s="293"/>
      <c r="AJ94" s="332"/>
      <c r="AK94" s="298"/>
      <c r="AL94" s="332"/>
      <c r="AM94" s="332"/>
      <c r="AN94" s="298"/>
      <c r="AO94" s="296"/>
      <c r="AP94" s="299">
        <f t="shared" si="2"/>
        <v>0</v>
      </c>
      <c r="AQ94" s="1334"/>
      <c r="AR94" s="1121"/>
      <c r="AS94" s="1150"/>
      <c r="AT94" s="1073"/>
    </row>
    <row r="95" spans="2:46" ht="60" hidden="1" customHeight="1" thickTop="1" thickBot="1" x14ac:dyDescent="0.25">
      <c r="B95" s="1193"/>
      <c r="C95" s="159"/>
      <c r="D95" s="1207"/>
      <c r="E95" s="1208"/>
      <c r="F95" s="1200"/>
      <c r="G95" s="109" t="s">
        <v>130</v>
      </c>
      <c r="H95" s="586"/>
      <c r="I95" s="667"/>
      <c r="J95" s="916"/>
      <c r="K95" s="568"/>
      <c r="L95" s="568"/>
      <c r="M95" s="568"/>
      <c r="N95" s="803"/>
      <c r="O95" s="241"/>
      <c r="P95" s="56"/>
      <c r="Q95" s="203"/>
      <c r="R95" s="568"/>
      <c r="S95" s="848"/>
      <c r="T95" s="196"/>
      <c r="U95" s="56"/>
      <c r="V95" s="230"/>
      <c r="W95" s="203"/>
      <c r="X95" s="803"/>
      <c r="Y95" s="203"/>
      <c r="Z95" s="93"/>
      <c r="AA95" s="93"/>
      <c r="AB95" s="94"/>
      <c r="AC95" s="203"/>
      <c r="AD95" s="94"/>
      <c r="AE95" s="203"/>
      <c r="AF95" s="248"/>
      <c r="AG95" s="94"/>
      <c r="AH95" s="203"/>
      <c r="AI95" s="203"/>
      <c r="AJ95" s="325"/>
      <c r="AK95" s="203"/>
      <c r="AL95" s="325"/>
      <c r="AM95" s="325"/>
      <c r="AN95" s="203"/>
      <c r="AO95" s="56"/>
      <c r="AP95" s="57">
        <f t="shared" si="2"/>
        <v>0</v>
      </c>
      <c r="AQ95" s="1334"/>
      <c r="AR95" s="1121"/>
      <c r="AS95" s="1150"/>
      <c r="AT95" s="1073"/>
    </row>
    <row r="96" spans="2:46" ht="60" hidden="1" customHeight="1" thickTop="1" thickBot="1" x14ac:dyDescent="0.25">
      <c r="B96" s="1206"/>
      <c r="C96" s="159"/>
      <c r="D96" s="1212"/>
      <c r="E96" s="1213"/>
      <c r="F96" s="785"/>
      <c r="G96" s="92" t="s">
        <v>98</v>
      </c>
      <c r="H96" s="786"/>
      <c r="I96" s="932"/>
      <c r="J96" s="849"/>
      <c r="K96" s="518"/>
      <c r="L96" s="518"/>
      <c r="M96" s="518"/>
      <c r="N96" s="849"/>
      <c r="O96" s="496"/>
      <c r="P96" s="63"/>
      <c r="Q96" s="518"/>
      <c r="R96" s="518"/>
      <c r="S96" s="849"/>
      <c r="T96" s="518"/>
      <c r="U96" s="63"/>
      <c r="V96" s="518"/>
      <c r="W96" s="518"/>
      <c r="X96" s="849"/>
      <c r="Y96" s="518"/>
      <c r="Z96" s="77"/>
      <c r="AA96" s="77"/>
      <c r="AB96" s="63"/>
      <c r="AC96" s="199"/>
      <c r="AD96" s="78"/>
      <c r="AE96" s="199"/>
      <c r="AF96" s="244"/>
      <c r="AG96" s="78"/>
      <c r="AH96" s="199"/>
      <c r="AI96" s="199"/>
      <c r="AJ96" s="321"/>
      <c r="AK96" s="199"/>
      <c r="AL96" s="321"/>
      <c r="AM96" s="321"/>
      <c r="AN96" s="199"/>
      <c r="AO96" s="63"/>
      <c r="AP96" s="79">
        <f t="shared" si="2"/>
        <v>0</v>
      </c>
      <c r="AQ96" s="1334"/>
      <c r="AR96" s="1121"/>
      <c r="AS96" s="1150"/>
      <c r="AT96" s="1073"/>
    </row>
    <row r="97" spans="2:46" s="36" customFormat="1" ht="1.25" customHeight="1" thickTop="1" x14ac:dyDescent="0.2">
      <c r="B97" s="791">
        <v>8</v>
      </c>
      <c r="C97" s="1165" t="s">
        <v>91</v>
      </c>
      <c r="D97" s="1167" t="s">
        <v>99</v>
      </c>
      <c r="E97" s="1236" t="s">
        <v>95</v>
      </c>
      <c r="F97" s="1170">
        <v>120</v>
      </c>
      <c r="G97" s="38" t="s">
        <v>20</v>
      </c>
      <c r="H97" s="788"/>
      <c r="I97" s="99"/>
      <c r="J97" s="824"/>
      <c r="K97" s="209"/>
      <c r="L97" s="209"/>
      <c r="M97" s="651"/>
      <c r="N97" s="810"/>
      <c r="O97" s="639"/>
      <c r="P97" s="784"/>
      <c r="Q97" s="651"/>
      <c r="R97" s="651"/>
      <c r="S97" s="810"/>
      <c r="T97" s="651"/>
      <c r="U97" s="784"/>
      <c r="V97" s="651"/>
      <c r="W97" s="651"/>
      <c r="X97" s="810"/>
      <c r="Y97" s="651"/>
      <c r="Z97" s="789"/>
      <c r="AA97" s="789"/>
      <c r="AB97" s="784"/>
      <c r="AC97" s="209"/>
      <c r="AD97" s="99"/>
      <c r="AE97" s="209"/>
      <c r="AF97" s="249"/>
      <c r="AG97" s="99"/>
      <c r="AH97" s="209"/>
      <c r="AI97" s="209"/>
      <c r="AJ97" s="326"/>
      <c r="AK97" s="209"/>
      <c r="AL97" s="326"/>
      <c r="AM97" s="326"/>
      <c r="AN97" s="209"/>
      <c r="AO97" s="100"/>
      <c r="AP97" s="102">
        <f t="shared" si="2"/>
        <v>0</v>
      </c>
      <c r="AQ97" s="1334"/>
      <c r="AR97" s="1121"/>
      <c r="AS97" s="1150"/>
      <c r="AT97" s="103"/>
    </row>
    <row r="98" spans="2:46" s="36" customFormat="1" ht="61.5" hidden="1" customHeight="1" x14ac:dyDescent="0.2">
      <c r="B98" s="792"/>
      <c r="C98" s="1177"/>
      <c r="D98" s="1207"/>
      <c r="E98" s="1208"/>
      <c r="F98" s="1200"/>
      <c r="G98" s="109" t="s">
        <v>23</v>
      </c>
      <c r="H98" s="366"/>
      <c r="I98" s="94"/>
      <c r="J98" s="803"/>
      <c r="K98" s="203"/>
      <c r="L98" s="203"/>
      <c r="M98" s="203"/>
      <c r="N98" s="803"/>
      <c r="O98" s="248"/>
      <c r="P98" s="94"/>
      <c r="Q98" s="203"/>
      <c r="R98" s="203"/>
      <c r="S98" s="803"/>
      <c r="T98" s="203"/>
      <c r="U98" s="94"/>
      <c r="V98" s="203"/>
      <c r="W98" s="203"/>
      <c r="X98" s="803"/>
      <c r="Y98" s="203"/>
      <c r="Z98" s="93"/>
      <c r="AA98" s="93"/>
      <c r="AB98" s="94"/>
      <c r="AC98" s="203"/>
      <c r="AD98" s="94"/>
      <c r="AE98" s="203"/>
      <c r="AF98" s="248"/>
      <c r="AG98" s="94"/>
      <c r="AH98" s="203"/>
      <c r="AI98" s="203"/>
      <c r="AJ98" s="325"/>
      <c r="AK98" s="203"/>
      <c r="AL98" s="325"/>
      <c r="AM98" s="325"/>
      <c r="AN98" s="203"/>
      <c r="AO98" s="56"/>
      <c r="AP98" s="57">
        <f t="shared" si="2"/>
        <v>0</v>
      </c>
      <c r="AQ98" s="1334"/>
      <c r="AR98" s="1121"/>
      <c r="AS98" s="1150"/>
      <c r="AT98" s="103"/>
    </row>
    <row r="99" spans="2:46" ht="2.4" customHeight="1" thickBot="1" x14ac:dyDescent="0.25">
      <c r="B99" s="792"/>
      <c r="C99" s="1177"/>
      <c r="D99" s="1190"/>
      <c r="E99" s="1204"/>
      <c r="F99" s="1192"/>
      <c r="G99" s="289" t="s">
        <v>137</v>
      </c>
      <c r="H99" s="551"/>
      <c r="I99" s="296"/>
      <c r="J99" s="812"/>
      <c r="K99" s="298"/>
      <c r="L99" s="298"/>
      <c r="M99" s="298"/>
      <c r="N99" s="812"/>
      <c r="O99" s="297"/>
      <c r="P99" s="296"/>
      <c r="Q99" s="298"/>
      <c r="R99" s="298"/>
      <c r="S99" s="812"/>
      <c r="T99" s="298"/>
      <c r="U99" s="296"/>
      <c r="V99" s="298"/>
      <c r="W99" s="298"/>
      <c r="X99" s="812"/>
      <c r="Y99" s="298"/>
      <c r="Z99" s="295"/>
      <c r="AA99" s="295"/>
      <c r="AB99" s="296"/>
      <c r="AC99" s="298"/>
      <c r="AD99" s="296"/>
      <c r="AE99" s="298"/>
      <c r="AF99" s="297"/>
      <c r="AG99" s="296"/>
      <c r="AH99" s="298"/>
      <c r="AI99" s="298"/>
      <c r="AJ99" s="332"/>
      <c r="AK99" s="298"/>
      <c r="AL99" s="332"/>
      <c r="AM99" s="332"/>
      <c r="AN99" s="298"/>
      <c r="AO99" s="296"/>
      <c r="AP99" s="299">
        <f t="shared" si="2"/>
        <v>0</v>
      </c>
      <c r="AQ99" s="1334"/>
      <c r="AR99" s="1121"/>
      <c r="AS99" s="1150"/>
      <c r="AT99" s="1073"/>
    </row>
    <row r="100" spans="2:46" ht="69" customHeight="1" x14ac:dyDescent="0.2">
      <c r="B100" s="1249">
        <v>6</v>
      </c>
      <c r="C100" s="1082"/>
      <c r="D100" s="1245" t="s">
        <v>151</v>
      </c>
      <c r="E100" s="1248" t="s">
        <v>95</v>
      </c>
      <c r="F100" s="1247">
        <v>120</v>
      </c>
      <c r="G100" s="151" t="s">
        <v>20</v>
      </c>
      <c r="H100" s="555"/>
      <c r="I100" s="154"/>
      <c r="J100" s="915"/>
      <c r="K100" s="220"/>
      <c r="L100" s="220"/>
      <c r="M100" s="220"/>
      <c r="N100" s="915"/>
      <c r="O100" s="264"/>
      <c r="P100" s="154"/>
      <c r="Q100" s="220"/>
      <c r="R100" s="220"/>
      <c r="S100" s="915"/>
      <c r="T100" s="220"/>
      <c r="U100" s="154"/>
      <c r="V100" s="220"/>
      <c r="W100" s="220"/>
      <c r="X100" s="915"/>
      <c r="Y100" s="1108"/>
      <c r="Z100" s="155"/>
      <c r="AA100" s="155"/>
      <c r="AB100" s="1109"/>
      <c r="AC100" s="220"/>
      <c r="AD100" s="154"/>
      <c r="AE100" s="220"/>
      <c r="AF100" s="264"/>
      <c r="AG100" s="154"/>
      <c r="AH100" s="220"/>
      <c r="AI100" s="220"/>
      <c r="AJ100" s="1110"/>
      <c r="AK100" s="220"/>
      <c r="AL100" s="1110"/>
      <c r="AM100" s="1110"/>
      <c r="AN100" s="220"/>
      <c r="AO100" s="156"/>
      <c r="AP100" s="158">
        <f t="shared" si="2"/>
        <v>0</v>
      </c>
      <c r="AQ100" s="1358">
        <f>SUBTOTAL(9, H100:AF100)</f>
        <v>0</v>
      </c>
      <c r="AR100" s="1359"/>
      <c r="AS100" s="1150"/>
      <c r="AT100" s="1073"/>
    </row>
    <row r="101" spans="2:46" ht="69" customHeight="1" x14ac:dyDescent="0.2">
      <c r="B101" s="1193"/>
      <c r="C101" s="1077"/>
      <c r="D101" s="1207"/>
      <c r="E101" s="1208"/>
      <c r="F101" s="1200"/>
      <c r="G101" s="109" t="s">
        <v>23</v>
      </c>
      <c r="H101" s="382"/>
      <c r="I101" s="203"/>
      <c r="J101" s="803"/>
      <c r="K101" s="203"/>
      <c r="L101" s="203"/>
      <c r="M101" s="203"/>
      <c r="N101" s="803"/>
      <c r="O101" s="248"/>
      <c r="P101" s="94"/>
      <c r="Q101" s="203"/>
      <c r="R101" s="203"/>
      <c r="S101" s="803"/>
      <c r="T101" s="203"/>
      <c r="U101" s="94"/>
      <c r="V101" s="203"/>
      <c r="W101" s="203"/>
      <c r="X101" s="803"/>
      <c r="Y101" s="203"/>
      <c r="Z101" s="93"/>
      <c r="AA101" s="93"/>
      <c r="AB101" s="94"/>
      <c r="AC101" s="203"/>
      <c r="AD101" s="94"/>
      <c r="AE101" s="203"/>
      <c r="AF101" s="248"/>
      <c r="AG101" s="94"/>
      <c r="AH101" s="203"/>
      <c r="AI101" s="203"/>
      <c r="AJ101" s="325"/>
      <c r="AK101" s="203"/>
      <c r="AL101" s="325"/>
      <c r="AM101" s="325"/>
      <c r="AN101" s="203"/>
      <c r="AO101" s="56"/>
      <c r="AP101" s="57">
        <f t="shared" si="2"/>
        <v>0</v>
      </c>
      <c r="AQ101" s="1360"/>
      <c r="AR101" s="1343">
        <f>SUBTOTAL(9,H101:AF101)</f>
        <v>0</v>
      </c>
      <c r="AS101" s="1150"/>
      <c r="AT101" s="1073"/>
    </row>
    <row r="102" spans="2:46" ht="69" customHeight="1" thickBot="1" x14ac:dyDescent="0.25">
      <c r="B102" s="1193"/>
      <c r="C102" s="1077"/>
      <c r="D102" s="1190"/>
      <c r="E102" s="1204"/>
      <c r="F102" s="1192"/>
      <c r="G102" s="289" t="s">
        <v>137</v>
      </c>
      <c r="H102" s="551"/>
      <c r="I102" s="296"/>
      <c r="J102" s="812"/>
      <c r="K102" s="298"/>
      <c r="L102" s="298"/>
      <c r="M102" s="298"/>
      <c r="N102" s="812"/>
      <c r="O102" s="297"/>
      <c r="P102" s="296"/>
      <c r="Q102" s="298"/>
      <c r="R102" s="298"/>
      <c r="S102" s="812"/>
      <c r="T102" s="298"/>
      <c r="U102" s="296"/>
      <c r="V102" s="298"/>
      <c r="W102" s="298"/>
      <c r="X102" s="812"/>
      <c r="Y102" s="298"/>
      <c r="Z102" s="295"/>
      <c r="AA102" s="295"/>
      <c r="AB102" s="296"/>
      <c r="AC102" s="298"/>
      <c r="AD102" s="296"/>
      <c r="AE102" s="298"/>
      <c r="AF102" s="297"/>
      <c r="AG102" s="296"/>
      <c r="AH102" s="298"/>
      <c r="AI102" s="298"/>
      <c r="AJ102" s="332"/>
      <c r="AK102" s="298"/>
      <c r="AL102" s="332"/>
      <c r="AM102" s="332"/>
      <c r="AN102" s="298"/>
      <c r="AO102" s="296"/>
      <c r="AP102" s="299">
        <f t="shared" si="2"/>
        <v>0</v>
      </c>
      <c r="AQ102" s="1334"/>
      <c r="AR102" s="1121"/>
      <c r="AS102" s="1150"/>
      <c r="AT102" s="1073"/>
    </row>
    <row r="103" spans="2:46" s="36" customFormat="1" ht="60" hidden="1" customHeight="1" thickTop="1" x14ac:dyDescent="0.25">
      <c r="B103" s="1193"/>
      <c r="C103" s="1165" t="s">
        <v>100</v>
      </c>
      <c r="D103" s="1142" t="s">
        <v>101</v>
      </c>
      <c r="E103" s="1222" t="s">
        <v>41</v>
      </c>
      <c r="F103" s="1192">
        <v>140</v>
      </c>
      <c r="G103" s="49" t="s">
        <v>20</v>
      </c>
      <c r="H103" s="554"/>
      <c r="I103" s="149"/>
      <c r="J103" s="820"/>
      <c r="K103" s="194"/>
      <c r="L103" s="194"/>
      <c r="M103" s="194"/>
      <c r="N103" s="795"/>
      <c r="O103" s="240"/>
      <c r="P103" s="50"/>
      <c r="Q103" s="194"/>
      <c r="R103" s="194"/>
      <c r="S103" s="795"/>
      <c r="T103" s="197"/>
      <c r="U103" s="59"/>
      <c r="V103" s="194"/>
      <c r="W103" s="194"/>
      <c r="X103" s="795"/>
      <c r="Y103" s="194"/>
      <c r="Z103" s="51"/>
      <c r="AA103" s="51"/>
      <c r="AB103" s="50"/>
      <c r="AC103" s="194"/>
      <c r="AD103" s="868"/>
      <c r="AE103" s="194"/>
      <c r="AF103" s="240"/>
      <c r="AG103" s="50"/>
      <c r="AH103" s="194"/>
      <c r="AI103" s="194"/>
      <c r="AJ103" s="348"/>
      <c r="AK103" s="655"/>
      <c r="AL103" s="364"/>
      <c r="AM103" s="348"/>
      <c r="AN103" s="219"/>
      <c r="AO103" s="161"/>
      <c r="AP103" s="61">
        <f t="shared" si="2"/>
        <v>0</v>
      </c>
      <c r="AQ103" s="1334"/>
      <c r="AR103" s="1121"/>
      <c r="AS103" s="1150"/>
      <c r="AT103" s="103"/>
    </row>
    <row r="104" spans="2:46" s="36" customFormat="1" ht="60" hidden="1" customHeight="1" x14ac:dyDescent="0.25">
      <c r="B104" s="1193"/>
      <c r="C104" s="1177"/>
      <c r="D104" s="1190"/>
      <c r="E104" s="1223"/>
      <c r="F104" s="1200"/>
      <c r="G104" s="109" t="s">
        <v>23</v>
      </c>
      <c r="H104" s="366"/>
      <c r="I104" s="94"/>
      <c r="J104" s="803"/>
      <c r="K104" s="203"/>
      <c r="L104" s="203"/>
      <c r="M104" s="203"/>
      <c r="N104" s="803"/>
      <c r="O104" s="248"/>
      <c r="P104" s="94"/>
      <c r="Q104" s="203"/>
      <c r="R104" s="203"/>
      <c r="S104" s="803"/>
      <c r="T104" s="203"/>
      <c r="U104" s="94"/>
      <c r="V104" s="203"/>
      <c r="W104" s="203"/>
      <c r="X104" s="803"/>
      <c r="Y104" s="203"/>
      <c r="Z104" s="93"/>
      <c r="AA104" s="93"/>
      <c r="AB104" s="94"/>
      <c r="AC104" s="203"/>
      <c r="AD104" s="94"/>
      <c r="AE104" s="203"/>
      <c r="AF104" s="248"/>
      <c r="AG104" s="94"/>
      <c r="AH104" s="203"/>
      <c r="AI104" s="203"/>
      <c r="AJ104" s="325"/>
      <c r="AK104" s="203"/>
      <c r="AL104" s="325"/>
      <c r="AM104" s="325"/>
      <c r="AN104" s="203"/>
      <c r="AO104" s="56"/>
      <c r="AP104" s="57">
        <f t="shared" si="2"/>
        <v>0</v>
      </c>
      <c r="AQ104" s="1334"/>
      <c r="AR104" s="1121"/>
      <c r="AS104" s="1150"/>
      <c r="AT104" s="103"/>
    </row>
    <row r="105" spans="2:46" ht="60" hidden="1" customHeight="1" thickBot="1" x14ac:dyDescent="0.25">
      <c r="B105" s="1256"/>
      <c r="C105" s="1228"/>
      <c r="D105" s="1257"/>
      <c r="E105" s="1231"/>
      <c r="F105" s="1258"/>
      <c r="G105" s="283" t="s">
        <v>137</v>
      </c>
      <c r="H105" s="556"/>
      <c r="I105" s="302"/>
      <c r="J105" s="826"/>
      <c r="K105" s="304"/>
      <c r="L105" s="304"/>
      <c r="M105" s="304"/>
      <c r="N105" s="826"/>
      <c r="O105" s="303"/>
      <c r="P105" s="302"/>
      <c r="Q105" s="304"/>
      <c r="R105" s="304"/>
      <c r="S105" s="826"/>
      <c r="T105" s="304"/>
      <c r="U105" s="302"/>
      <c r="V105" s="304"/>
      <c r="W105" s="304"/>
      <c r="X105" s="826"/>
      <c r="Y105" s="304"/>
      <c r="Z105" s="301"/>
      <c r="AA105" s="301"/>
      <c r="AB105" s="302"/>
      <c r="AC105" s="304"/>
      <c r="AD105" s="302"/>
      <c r="AE105" s="304"/>
      <c r="AF105" s="303"/>
      <c r="AG105" s="302"/>
      <c r="AH105" s="304"/>
      <c r="AI105" s="304"/>
      <c r="AJ105" s="340"/>
      <c r="AK105" s="304"/>
      <c r="AL105" s="340"/>
      <c r="AM105" s="340"/>
      <c r="AN105" s="304"/>
      <c r="AO105" s="302"/>
      <c r="AP105" s="305">
        <f t="shared" si="2"/>
        <v>0</v>
      </c>
      <c r="AQ105" s="1334"/>
      <c r="AR105" s="1121"/>
      <c r="AS105" s="1150"/>
      <c r="AT105" s="1073"/>
    </row>
    <row r="106" spans="2:46" s="36" customFormat="1" ht="60" hidden="1" customHeight="1" x14ac:dyDescent="0.25">
      <c r="B106" s="1253">
        <v>10</v>
      </c>
      <c r="C106" s="1177" t="s">
        <v>102</v>
      </c>
      <c r="D106" s="1187" t="s">
        <v>103</v>
      </c>
      <c r="E106" s="1235" t="s">
        <v>19</v>
      </c>
      <c r="F106" s="1189">
        <v>200</v>
      </c>
      <c r="G106" s="67" t="s">
        <v>20</v>
      </c>
      <c r="H106" s="545"/>
      <c r="I106" s="82"/>
      <c r="J106" s="800"/>
      <c r="K106" s="200"/>
      <c r="L106" s="200"/>
      <c r="M106" s="200"/>
      <c r="N106" s="800"/>
      <c r="O106" s="251"/>
      <c r="P106" s="187"/>
      <c r="Q106" s="200"/>
      <c r="R106" s="205"/>
      <c r="S106" s="806"/>
      <c r="T106" s="205"/>
      <c r="U106" s="187"/>
      <c r="V106" s="205"/>
      <c r="W106" s="205"/>
      <c r="X106" s="806"/>
      <c r="Y106" s="205"/>
      <c r="Z106" s="186"/>
      <c r="AA106" s="186"/>
      <c r="AB106" s="187"/>
      <c r="AC106" s="205"/>
      <c r="AD106" s="187"/>
      <c r="AE106" s="205"/>
      <c r="AF106" s="251"/>
      <c r="AG106" s="187"/>
      <c r="AH106" s="222"/>
      <c r="AI106" s="205"/>
      <c r="AJ106" s="350"/>
      <c r="AK106" s="205"/>
      <c r="AL106" s="350"/>
      <c r="AM106" s="350"/>
      <c r="AN106" s="205"/>
      <c r="AO106" s="70"/>
      <c r="AP106" s="71">
        <f t="shared" si="2"/>
        <v>0</v>
      </c>
      <c r="AQ106" s="1334"/>
      <c r="AR106" s="1121"/>
      <c r="AS106" s="1150"/>
      <c r="AT106" s="103"/>
    </row>
    <row r="107" spans="2:46" ht="60" hidden="1" customHeight="1" thickBot="1" x14ac:dyDescent="0.25">
      <c r="B107" s="1254"/>
      <c r="C107" s="1166"/>
      <c r="D107" s="1255"/>
      <c r="E107" s="1223"/>
      <c r="F107" s="1192"/>
      <c r="G107" s="109" t="s">
        <v>23</v>
      </c>
      <c r="H107" s="366"/>
      <c r="I107" s="94"/>
      <c r="J107" s="803"/>
      <c r="K107" s="203"/>
      <c r="L107" s="203"/>
      <c r="M107" s="203"/>
      <c r="N107" s="803"/>
      <c r="O107" s="248"/>
      <c r="P107" s="94"/>
      <c r="Q107" s="203"/>
      <c r="R107" s="203"/>
      <c r="S107" s="803"/>
      <c r="T107" s="203"/>
      <c r="U107" s="94"/>
      <c r="V107" s="203"/>
      <c r="W107" s="203"/>
      <c r="X107" s="848"/>
      <c r="Y107" s="203"/>
      <c r="Z107" s="93"/>
      <c r="AA107" s="93"/>
      <c r="AB107" s="94"/>
      <c r="AC107" s="203"/>
      <c r="AD107" s="94"/>
      <c r="AE107" s="203"/>
      <c r="AF107" s="248"/>
      <c r="AG107" s="94"/>
      <c r="AH107" s="230"/>
      <c r="AI107" s="203"/>
      <c r="AJ107" s="325"/>
      <c r="AK107" s="203"/>
      <c r="AL107" s="325"/>
      <c r="AM107" s="325"/>
      <c r="AN107" s="203"/>
      <c r="AO107" s="56"/>
      <c r="AP107" s="57">
        <f t="shared" si="2"/>
        <v>0</v>
      </c>
      <c r="AQ107" s="1334"/>
      <c r="AR107" s="1121"/>
      <c r="AS107" s="1150"/>
      <c r="AT107" s="1073"/>
    </row>
    <row r="108" spans="2:46" s="36" customFormat="1" ht="60" hidden="1" customHeight="1" thickTop="1" x14ac:dyDescent="0.25">
      <c r="B108" s="1214">
        <v>9</v>
      </c>
      <c r="C108" s="1173" t="s">
        <v>102</v>
      </c>
      <c r="D108" s="1167" t="s">
        <v>133</v>
      </c>
      <c r="E108" s="1229" t="s">
        <v>19</v>
      </c>
      <c r="F108" s="1170">
        <v>200</v>
      </c>
      <c r="G108" s="38" t="s">
        <v>20</v>
      </c>
      <c r="H108" s="587"/>
      <c r="I108" s="933"/>
      <c r="J108" s="917"/>
      <c r="K108" s="231"/>
      <c r="L108" s="231"/>
      <c r="M108" s="231"/>
      <c r="N108" s="850"/>
      <c r="O108" s="265"/>
      <c r="P108" s="1060"/>
      <c r="Q108" s="231"/>
      <c r="R108" s="231"/>
      <c r="S108" s="850"/>
      <c r="T108" s="231"/>
      <c r="U108" s="1060"/>
      <c r="V108" s="231"/>
      <c r="W108" s="231"/>
      <c r="X108" s="850"/>
      <c r="Y108" s="192"/>
      <c r="Z108" s="162"/>
      <c r="AA108" s="162"/>
      <c r="AB108" s="39"/>
      <c r="AC108" s="1092"/>
      <c r="AD108" s="39"/>
      <c r="AE108" s="192"/>
      <c r="AF108" s="238"/>
      <c r="AG108" s="39"/>
      <c r="AH108" s="192"/>
      <c r="AI108" s="192"/>
      <c r="AJ108" s="347"/>
      <c r="AK108" s="192"/>
      <c r="AL108" s="347"/>
      <c r="AM108" s="347"/>
      <c r="AN108" s="192"/>
      <c r="AO108" s="39">
        <v>0</v>
      </c>
      <c r="AP108" s="41">
        <f t="shared" si="2"/>
        <v>0</v>
      </c>
      <c r="AQ108" s="1334"/>
      <c r="AR108" s="1121"/>
      <c r="AS108" s="1150"/>
      <c r="AT108" s="103"/>
    </row>
    <row r="109" spans="2:46" ht="60" hidden="1" customHeight="1" thickBot="1" x14ac:dyDescent="0.25">
      <c r="B109" s="1206"/>
      <c r="C109" s="1174"/>
      <c r="D109" s="1179"/>
      <c r="E109" s="1224"/>
      <c r="F109" s="1172"/>
      <c r="G109" s="92" t="s">
        <v>23</v>
      </c>
      <c r="H109" s="365"/>
      <c r="I109" s="78"/>
      <c r="J109" s="799"/>
      <c r="K109" s="199"/>
      <c r="L109" s="199"/>
      <c r="M109" s="199"/>
      <c r="N109" s="799"/>
      <c r="O109" s="244"/>
      <c r="P109" s="78"/>
      <c r="Q109" s="199"/>
      <c r="R109" s="199"/>
      <c r="S109" s="799"/>
      <c r="T109" s="235"/>
      <c r="U109" s="1063"/>
      <c r="V109" s="235"/>
      <c r="W109" s="199"/>
      <c r="X109" s="799"/>
      <c r="Y109" s="199"/>
      <c r="Z109" s="77"/>
      <c r="AA109" s="77"/>
      <c r="AB109" s="78"/>
      <c r="AC109" s="199"/>
      <c r="AD109" s="78"/>
      <c r="AE109" s="199"/>
      <c r="AF109" s="244"/>
      <c r="AG109" s="78"/>
      <c r="AH109" s="235"/>
      <c r="AI109" s="199"/>
      <c r="AJ109" s="321"/>
      <c r="AK109" s="199"/>
      <c r="AL109" s="321"/>
      <c r="AM109" s="321"/>
      <c r="AN109" s="199"/>
      <c r="AO109" s="63"/>
      <c r="AP109" s="79">
        <f t="shared" si="2"/>
        <v>0</v>
      </c>
      <c r="AQ109" s="1334"/>
      <c r="AR109" s="1121"/>
      <c r="AS109" s="1150"/>
      <c r="AT109" s="1073"/>
    </row>
    <row r="110" spans="2:46" ht="60" hidden="1" customHeight="1" thickTop="1" x14ac:dyDescent="0.25">
      <c r="B110" s="1214">
        <v>9</v>
      </c>
      <c r="C110" s="1075"/>
      <c r="D110" s="1259" t="s">
        <v>131</v>
      </c>
      <c r="E110" s="1239" t="s">
        <v>38</v>
      </c>
      <c r="F110" s="1217">
        <v>160</v>
      </c>
      <c r="G110" s="188" t="s">
        <v>20</v>
      </c>
      <c r="H110" s="588"/>
      <c r="I110" s="934"/>
      <c r="J110" s="918"/>
      <c r="K110" s="908"/>
      <c r="L110" s="315"/>
      <c r="M110" s="315"/>
      <c r="N110" s="827"/>
      <c r="O110" s="307"/>
      <c r="P110" s="672"/>
      <c r="Q110" s="315"/>
      <c r="R110" s="315"/>
      <c r="S110" s="827"/>
      <c r="T110" s="315"/>
      <c r="U110" s="672"/>
      <c r="V110" s="315"/>
      <c r="W110" s="315"/>
      <c r="X110" s="827"/>
      <c r="Y110" s="315"/>
      <c r="Z110" s="308"/>
      <c r="AA110" s="308"/>
      <c r="AB110" s="672"/>
      <c r="AC110" s="315"/>
      <c r="AD110" s="672"/>
      <c r="AE110" s="315"/>
      <c r="AF110" s="307"/>
      <c r="AG110" s="672"/>
      <c r="AH110" s="315"/>
      <c r="AI110" s="221"/>
      <c r="AJ110" s="341"/>
      <c r="AK110" s="221"/>
      <c r="AL110" s="341"/>
      <c r="AM110" s="341"/>
      <c r="AN110" s="221"/>
      <c r="AO110" s="189"/>
      <c r="AP110" s="190">
        <f t="shared" si="2"/>
        <v>0</v>
      </c>
      <c r="AQ110" s="1334"/>
      <c r="AR110" s="1121"/>
      <c r="AS110" s="1150"/>
      <c r="AT110" s="1073"/>
    </row>
    <row r="111" spans="2:46" ht="60" hidden="1" customHeight="1" x14ac:dyDescent="0.25">
      <c r="B111" s="1193"/>
      <c r="C111" s="1077"/>
      <c r="D111" s="1260"/>
      <c r="E111" s="1208"/>
      <c r="F111" s="1200"/>
      <c r="G111" s="109" t="s">
        <v>23</v>
      </c>
      <c r="H111" s="366"/>
      <c r="I111" s="94"/>
      <c r="J111" s="803"/>
      <c r="K111" s="203"/>
      <c r="L111" s="203"/>
      <c r="M111" s="203"/>
      <c r="N111" s="803"/>
      <c r="O111" s="248"/>
      <c r="P111" s="94"/>
      <c r="Q111" s="203"/>
      <c r="R111" s="203"/>
      <c r="S111" s="803"/>
      <c r="T111" s="203"/>
      <c r="U111" s="94"/>
      <c r="V111" s="203"/>
      <c r="W111" s="203"/>
      <c r="X111" s="803"/>
      <c r="Y111" s="196"/>
      <c r="Z111" s="93"/>
      <c r="AA111" s="93"/>
      <c r="AB111" s="56"/>
      <c r="AC111" s="203"/>
      <c r="AD111" s="94"/>
      <c r="AE111" s="203"/>
      <c r="AF111" s="248"/>
      <c r="AG111" s="94"/>
      <c r="AH111" s="203"/>
      <c r="AI111" s="203"/>
      <c r="AJ111" s="325"/>
      <c r="AK111" s="203"/>
      <c r="AL111" s="325"/>
      <c r="AM111" s="325"/>
      <c r="AN111" s="203"/>
      <c r="AO111" s="56"/>
      <c r="AP111" s="57">
        <f t="shared" si="2"/>
        <v>0</v>
      </c>
      <c r="AQ111" s="1334"/>
      <c r="AR111" s="1121"/>
      <c r="AS111" s="1150"/>
      <c r="AT111" s="1073"/>
    </row>
    <row r="112" spans="2:46" ht="60" hidden="1" customHeight="1" thickBot="1" x14ac:dyDescent="0.25">
      <c r="B112" s="1206"/>
      <c r="C112" s="1076"/>
      <c r="D112" s="1261"/>
      <c r="E112" s="1213"/>
      <c r="F112" s="1209"/>
      <c r="G112" s="283" t="s">
        <v>137</v>
      </c>
      <c r="H112" s="548"/>
      <c r="I112" s="285"/>
      <c r="J112" s="805"/>
      <c r="K112" s="287"/>
      <c r="L112" s="287"/>
      <c r="M112" s="287"/>
      <c r="N112" s="805"/>
      <c r="O112" s="286"/>
      <c r="P112" s="285"/>
      <c r="Q112" s="287"/>
      <c r="R112" s="287"/>
      <c r="S112" s="805"/>
      <c r="T112" s="287"/>
      <c r="U112" s="285"/>
      <c r="V112" s="287"/>
      <c r="W112" s="287"/>
      <c r="X112" s="805"/>
      <c r="Y112" s="287"/>
      <c r="Z112" s="284"/>
      <c r="AA112" s="284"/>
      <c r="AB112" s="285"/>
      <c r="AC112" s="287"/>
      <c r="AD112" s="285"/>
      <c r="AE112" s="287"/>
      <c r="AF112" s="286"/>
      <c r="AG112" s="285"/>
      <c r="AH112" s="287"/>
      <c r="AI112" s="287"/>
      <c r="AJ112" s="327"/>
      <c r="AK112" s="287"/>
      <c r="AL112" s="327"/>
      <c r="AM112" s="327"/>
      <c r="AN112" s="287"/>
      <c r="AO112" s="285"/>
      <c r="AP112" s="288">
        <f t="shared" si="2"/>
        <v>0</v>
      </c>
      <c r="AQ112" s="1334"/>
      <c r="AR112" s="1121"/>
      <c r="AS112" s="1150"/>
      <c r="AT112" s="1073"/>
    </row>
    <row r="113" spans="2:46" ht="60" hidden="1" customHeight="1" thickTop="1" x14ac:dyDescent="0.25">
      <c r="B113" s="1214">
        <v>7</v>
      </c>
      <c r="C113" s="1075"/>
      <c r="D113" s="1259" t="s">
        <v>153</v>
      </c>
      <c r="E113" s="1239" t="s">
        <v>38</v>
      </c>
      <c r="F113" s="1217">
        <v>160</v>
      </c>
      <c r="G113" s="188" t="s">
        <v>20</v>
      </c>
      <c r="H113" s="588"/>
      <c r="I113" s="934"/>
      <c r="J113" s="918"/>
      <c r="K113" s="908"/>
      <c r="L113" s="315"/>
      <c r="M113" s="315"/>
      <c r="N113" s="827"/>
      <c r="O113" s="307"/>
      <c r="P113" s="672"/>
      <c r="Q113" s="315"/>
      <c r="R113" s="315"/>
      <c r="S113" s="827"/>
      <c r="T113" s="315"/>
      <c r="U113" s="672"/>
      <c r="V113" s="315"/>
      <c r="W113" s="315"/>
      <c r="X113" s="827"/>
      <c r="Y113" s="315"/>
      <c r="Z113" s="308"/>
      <c r="AA113" s="308"/>
      <c r="AB113" s="672"/>
      <c r="AC113" s="315"/>
      <c r="AD113" s="672"/>
      <c r="AE113" s="315"/>
      <c r="AF113" s="307"/>
      <c r="AG113" s="672"/>
      <c r="AH113" s="315"/>
      <c r="AI113" s="315"/>
      <c r="AJ113" s="669"/>
      <c r="AK113" s="221"/>
      <c r="AL113" s="341"/>
      <c r="AM113" s="341"/>
      <c r="AN113" s="221"/>
      <c r="AO113" s="189"/>
      <c r="AP113" s="190">
        <f t="shared" si="2"/>
        <v>0</v>
      </c>
      <c r="AQ113" s="1334"/>
      <c r="AR113" s="1121"/>
      <c r="AS113" s="1150"/>
      <c r="AT113" s="1073"/>
    </row>
    <row r="114" spans="2:46" ht="60" hidden="1" customHeight="1" x14ac:dyDescent="0.25">
      <c r="B114" s="1193"/>
      <c r="C114" s="1077"/>
      <c r="D114" s="1260"/>
      <c r="E114" s="1208"/>
      <c r="F114" s="1200"/>
      <c r="G114" s="109" t="s">
        <v>23</v>
      </c>
      <c r="H114" s="366"/>
      <c r="I114" s="94"/>
      <c r="J114" s="803"/>
      <c r="K114" s="203"/>
      <c r="L114" s="203"/>
      <c r="M114" s="203"/>
      <c r="N114" s="803"/>
      <c r="O114" s="248"/>
      <c r="P114" s="94"/>
      <c r="Q114" s="203"/>
      <c r="R114" s="203"/>
      <c r="S114" s="803"/>
      <c r="T114" s="203"/>
      <c r="U114" s="94"/>
      <c r="V114" s="203"/>
      <c r="W114" s="203"/>
      <c r="X114" s="803"/>
      <c r="Y114" s="196"/>
      <c r="Z114" s="93"/>
      <c r="AA114" s="93"/>
      <c r="AB114" s="56"/>
      <c r="AC114" s="203"/>
      <c r="AD114" s="94"/>
      <c r="AE114" s="203"/>
      <c r="AF114" s="248"/>
      <c r="AG114" s="94"/>
      <c r="AH114" s="203"/>
      <c r="AI114" s="203"/>
      <c r="AJ114" s="325"/>
      <c r="AK114" s="203"/>
      <c r="AL114" s="325"/>
      <c r="AM114" s="325"/>
      <c r="AN114" s="203"/>
      <c r="AO114" s="56"/>
      <c r="AP114" s="57">
        <f t="shared" si="2"/>
        <v>0</v>
      </c>
      <c r="AQ114" s="1334"/>
      <c r="AR114" s="1121"/>
      <c r="AS114" s="1150"/>
      <c r="AT114" s="1073"/>
    </row>
    <row r="115" spans="2:46" ht="60" hidden="1" customHeight="1" thickBot="1" x14ac:dyDescent="0.25">
      <c r="B115" s="1193"/>
      <c r="C115" s="1077"/>
      <c r="D115" s="1261"/>
      <c r="E115" s="1208"/>
      <c r="F115" s="1200"/>
      <c r="G115" s="289" t="s">
        <v>137</v>
      </c>
      <c r="H115" s="551"/>
      <c r="I115" s="296"/>
      <c r="J115" s="812"/>
      <c r="K115" s="298"/>
      <c r="L115" s="298"/>
      <c r="M115" s="298"/>
      <c r="N115" s="812"/>
      <c r="O115" s="297"/>
      <c r="P115" s="296"/>
      <c r="Q115" s="298"/>
      <c r="R115" s="298"/>
      <c r="S115" s="812"/>
      <c r="T115" s="298"/>
      <c r="U115" s="296"/>
      <c r="V115" s="298"/>
      <c r="W115" s="298"/>
      <c r="X115" s="812"/>
      <c r="Y115" s="298"/>
      <c r="Z115" s="295"/>
      <c r="AA115" s="295"/>
      <c r="AB115" s="296"/>
      <c r="AC115" s="298"/>
      <c r="AD115" s="296"/>
      <c r="AE115" s="298"/>
      <c r="AF115" s="297"/>
      <c r="AG115" s="296"/>
      <c r="AH115" s="298"/>
      <c r="AI115" s="298"/>
      <c r="AJ115" s="332"/>
      <c r="AK115" s="298"/>
      <c r="AL115" s="332"/>
      <c r="AM115" s="332"/>
      <c r="AN115" s="298"/>
      <c r="AO115" s="296"/>
      <c r="AP115" s="299">
        <f t="shared" si="2"/>
        <v>0</v>
      </c>
      <c r="AQ115" s="1334"/>
      <c r="AR115" s="1121"/>
      <c r="AS115" s="1150"/>
      <c r="AT115" s="1073"/>
    </row>
    <row r="116" spans="2:46" s="1106" customFormat="1" ht="60" hidden="1" customHeight="1" thickTop="1" x14ac:dyDescent="0.25">
      <c r="B116" s="1249">
        <v>8</v>
      </c>
      <c r="C116" s="1177" t="s">
        <v>102</v>
      </c>
      <c r="D116" s="1167" t="s">
        <v>152</v>
      </c>
      <c r="E116" s="1248" t="s">
        <v>38</v>
      </c>
      <c r="F116" s="1247">
        <v>160</v>
      </c>
      <c r="G116" s="151" t="s">
        <v>20</v>
      </c>
      <c r="H116" s="1094"/>
      <c r="I116" s="1095"/>
      <c r="J116" s="1096"/>
      <c r="K116" s="277"/>
      <c r="L116" s="1097"/>
      <c r="M116" s="1097"/>
      <c r="N116" s="1114"/>
      <c r="O116" s="1113"/>
      <c r="P116" s="1098"/>
      <c r="Q116" s="1097"/>
      <c r="R116" s="1097"/>
      <c r="S116" s="1114"/>
      <c r="T116" s="1097"/>
      <c r="U116" s="1099"/>
      <c r="V116" s="277"/>
      <c r="W116" s="277"/>
      <c r="X116" s="1096"/>
      <c r="Y116" s="277"/>
      <c r="Z116" s="1100"/>
      <c r="AA116" s="1100"/>
      <c r="AB116" s="1099"/>
      <c r="AC116" s="1101"/>
      <c r="AD116" s="152"/>
      <c r="AE116" s="1101"/>
      <c r="AF116" s="1102"/>
      <c r="AG116" s="152"/>
      <c r="AH116" s="1103"/>
      <c r="AI116" s="1101"/>
      <c r="AJ116" s="1104"/>
      <c r="AK116" s="1103"/>
      <c r="AL116" s="1104"/>
      <c r="AM116" s="1104"/>
      <c r="AN116" s="1101"/>
      <c r="AO116" s="152">
        <v>0</v>
      </c>
      <c r="AP116" s="153">
        <f t="shared" si="2"/>
        <v>0</v>
      </c>
      <c r="AQ116" s="1334"/>
      <c r="AR116" s="1121"/>
      <c r="AS116" s="1150"/>
      <c r="AT116" s="1105"/>
    </row>
    <row r="117" spans="2:46" s="36" customFormat="1" ht="60" hidden="1" customHeight="1" x14ac:dyDescent="0.25">
      <c r="B117" s="1193"/>
      <c r="C117" s="1177"/>
      <c r="D117" s="1207"/>
      <c r="E117" s="1208"/>
      <c r="F117" s="1200"/>
      <c r="G117" s="109" t="s">
        <v>23</v>
      </c>
      <c r="H117" s="366"/>
      <c r="I117" s="56"/>
      <c r="J117" s="803"/>
      <c r="K117" s="203"/>
      <c r="L117" s="203"/>
      <c r="M117" s="203"/>
      <c r="N117" s="803"/>
      <c r="O117" s="248"/>
      <c r="P117" s="94"/>
      <c r="Q117" s="203"/>
      <c r="R117" s="203"/>
      <c r="S117" s="803"/>
      <c r="T117" s="203"/>
      <c r="U117" s="94"/>
      <c r="V117" s="203"/>
      <c r="W117" s="203"/>
      <c r="X117" s="803"/>
      <c r="Y117" s="203"/>
      <c r="Z117" s="93"/>
      <c r="AA117" s="93"/>
      <c r="AB117" s="94"/>
      <c r="AC117" s="203"/>
      <c r="AD117" s="94"/>
      <c r="AE117" s="203"/>
      <c r="AF117" s="248"/>
      <c r="AG117" s="94"/>
      <c r="AH117" s="203"/>
      <c r="AI117" s="230"/>
      <c r="AJ117" s="325"/>
      <c r="AK117" s="203"/>
      <c r="AL117" s="325"/>
      <c r="AM117" s="325"/>
      <c r="AN117" s="203"/>
      <c r="AO117" s="56"/>
      <c r="AP117" s="57">
        <f t="shared" si="2"/>
        <v>0</v>
      </c>
      <c r="AQ117" s="1334"/>
      <c r="AR117" s="1121"/>
      <c r="AS117" s="1150"/>
      <c r="AT117" s="103"/>
    </row>
    <row r="118" spans="2:46" ht="60" hidden="1" customHeight="1" thickBot="1" x14ac:dyDescent="0.25">
      <c r="B118" s="1206"/>
      <c r="C118" s="1174"/>
      <c r="D118" s="1179"/>
      <c r="E118" s="1331"/>
      <c r="F118" s="1232"/>
      <c r="G118" s="283" t="s">
        <v>137</v>
      </c>
      <c r="H118" s="551"/>
      <c r="I118" s="285"/>
      <c r="J118" s="805"/>
      <c r="K118" s="287"/>
      <c r="L118" s="287"/>
      <c r="M118" s="287"/>
      <c r="N118" s="805"/>
      <c r="O118" s="286"/>
      <c r="P118" s="285"/>
      <c r="Q118" s="287"/>
      <c r="R118" s="287"/>
      <c r="S118" s="805"/>
      <c r="T118" s="287"/>
      <c r="U118" s="285"/>
      <c r="V118" s="287"/>
      <c r="W118" s="287"/>
      <c r="X118" s="805"/>
      <c r="Y118" s="287"/>
      <c r="Z118" s="284"/>
      <c r="AA118" s="284"/>
      <c r="AB118" s="285"/>
      <c r="AC118" s="287"/>
      <c r="AD118" s="285"/>
      <c r="AE118" s="287"/>
      <c r="AF118" s="286"/>
      <c r="AG118" s="285"/>
      <c r="AH118" s="287"/>
      <c r="AI118" s="287"/>
      <c r="AJ118" s="327"/>
      <c r="AK118" s="287"/>
      <c r="AL118" s="327"/>
      <c r="AM118" s="327"/>
      <c r="AN118" s="287"/>
      <c r="AO118" s="285"/>
      <c r="AP118" s="288">
        <f t="shared" si="2"/>
        <v>0</v>
      </c>
      <c r="AQ118" s="1334"/>
      <c r="AR118" s="1121"/>
      <c r="AS118" s="1150"/>
      <c r="AT118" s="1073"/>
    </row>
    <row r="119" spans="2:46" s="36" customFormat="1" ht="60" hidden="1" customHeight="1" thickTop="1" x14ac:dyDescent="0.25">
      <c r="B119" s="1193">
        <v>12</v>
      </c>
      <c r="C119" s="1177" t="s">
        <v>102</v>
      </c>
      <c r="D119" s="1187" t="s">
        <v>171</v>
      </c>
      <c r="E119" s="1248" t="s">
        <v>38</v>
      </c>
      <c r="F119" s="1247">
        <v>160</v>
      </c>
      <c r="G119" s="67" t="s">
        <v>20</v>
      </c>
      <c r="H119" s="528"/>
      <c r="I119" s="935"/>
      <c r="J119" s="866"/>
      <c r="K119" s="226"/>
      <c r="L119" s="533"/>
      <c r="M119" s="533"/>
      <c r="N119" s="851"/>
      <c r="O119" s="532"/>
      <c r="P119" s="1061"/>
      <c r="Q119" s="533"/>
      <c r="R119" s="533"/>
      <c r="S119" s="851"/>
      <c r="T119" s="533"/>
      <c r="U119" s="1064"/>
      <c r="V119" s="226"/>
      <c r="W119" s="226"/>
      <c r="X119" s="866"/>
      <c r="Y119" s="226"/>
      <c r="Z119" s="705"/>
      <c r="AA119" s="705"/>
      <c r="AB119" s="1064"/>
      <c r="AC119" s="222"/>
      <c r="AD119" s="70"/>
      <c r="AE119" s="222"/>
      <c r="AF119" s="257"/>
      <c r="AG119" s="70"/>
      <c r="AH119" s="646"/>
      <c r="AI119" s="222"/>
      <c r="AJ119" s="334"/>
      <c r="AK119" s="646"/>
      <c r="AL119" s="334"/>
      <c r="AM119" s="334"/>
      <c r="AN119" s="222"/>
      <c r="AO119" s="70">
        <v>0</v>
      </c>
      <c r="AP119" s="71">
        <f t="shared" si="2"/>
        <v>0</v>
      </c>
      <c r="AQ119" s="1334"/>
      <c r="AR119" s="1121"/>
      <c r="AS119" s="1150"/>
      <c r="AT119" s="103"/>
    </row>
    <row r="120" spans="2:46" s="36" customFormat="1" ht="60" hidden="1" customHeight="1" x14ac:dyDescent="0.25">
      <c r="B120" s="1193"/>
      <c r="C120" s="1177"/>
      <c r="D120" s="1207"/>
      <c r="E120" s="1208"/>
      <c r="F120" s="1200"/>
      <c r="G120" s="109" t="s">
        <v>23</v>
      </c>
      <c r="H120" s="366"/>
      <c r="I120" s="56"/>
      <c r="J120" s="803"/>
      <c r="K120" s="203"/>
      <c r="L120" s="203"/>
      <c r="M120" s="203"/>
      <c r="N120" s="803"/>
      <c r="O120" s="248"/>
      <c r="P120" s="94"/>
      <c r="Q120" s="203"/>
      <c r="R120" s="203"/>
      <c r="S120" s="803"/>
      <c r="T120" s="203"/>
      <c r="U120" s="94"/>
      <c r="V120" s="203"/>
      <c r="W120" s="203"/>
      <c r="X120" s="803"/>
      <c r="Y120" s="203"/>
      <c r="Z120" s="93"/>
      <c r="AA120" s="93"/>
      <c r="AB120" s="94"/>
      <c r="AC120" s="203"/>
      <c r="AD120" s="94"/>
      <c r="AE120" s="203"/>
      <c r="AF120" s="248"/>
      <c r="AG120" s="94"/>
      <c r="AH120" s="203"/>
      <c r="AI120" s="230"/>
      <c r="AJ120" s="325"/>
      <c r="AK120" s="203"/>
      <c r="AL120" s="325"/>
      <c r="AM120" s="325"/>
      <c r="AN120" s="203"/>
      <c r="AO120" s="56"/>
      <c r="AP120" s="57">
        <f t="shared" si="2"/>
        <v>0</v>
      </c>
      <c r="AQ120" s="1334"/>
      <c r="AR120" s="1121"/>
      <c r="AS120" s="1150"/>
      <c r="AT120" s="103"/>
    </row>
    <row r="121" spans="2:46" ht="60" hidden="1" customHeight="1" thickBot="1" x14ac:dyDescent="0.25">
      <c r="B121" s="1193"/>
      <c r="C121" s="1177"/>
      <c r="D121" s="1255"/>
      <c r="E121" s="1204"/>
      <c r="F121" s="1192"/>
      <c r="G121" s="289" t="s">
        <v>137</v>
      </c>
      <c r="H121" s="551"/>
      <c r="I121" s="296"/>
      <c r="J121" s="812"/>
      <c r="K121" s="298"/>
      <c r="L121" s="298"/>
      <c r="M121" s="298"/>
      <c r="N121" s="812"/>
      <c r="O121" s="297"/>
      <c r="P121" s="296"/>
      <c r="Q121" s="298"/>
      <c r="R121" s="298"/>
      <c r="S121" s="812"/>
      <c r="T121" s="298"/>
      <c r="U121" s="296"/>
      <c r="V121" s="298"/>
      <c r="W121" s="298"/>
      <c r="X121" s="812"/>
      <c r="Y121" s="298"/>
      <c r="Z121" s="295"/>
      <c r="AA121" s="295"/>
      <c r="AB121" s="296"/>
      <c r="AC121" s="298"/>
      <c r="AD121" s="285"/>
      <c r="AE121" s="287"/>
      <c r="AF121" s="286"/>
      <c r="AG121" s="285"/>
      <c r="AH121" s="287"/>
      <c r="AI121" s="287"/>
      <c r="AJ121" s="327"/>
      <c r="AK121" s="287"/>
      <c r="AL121" s="327"/>
      <c r="AM121" s="327"/>
      <c r="AN121" s="287"/>
      <c r="AO121" s="285"/>
      <c r="AP121" s="299">
        <f t="shared" si="2"/>
        <v>0</v>
      </c>
      <c r="AQ121" s="1334"/>
      <c r="AR121" s="1121"/>
      <c r="AS121" s="1150"/>
      <c r="AT121" s="1073"/>
    </row>
    <row r="122" spans="2:46" s="36" customFormat="1" ht="60" customHeight="1" x14ac:dyDescent="0.2">
      <c r="B122" s="1249">
        <v>9</v>
      </c>
      <c r="C122" s="1244" t="s">
        <v>104</v>
      </c>
      <c r="D122" s="1245" t="s">
        <v>167</v>
      </c>
      <c r="E122" s="1246" t="s">
        <v>38</v>
      </c>
      <c r="F122" s="1252">
        <v>110</v>
      </c>
      <c r="G122" s="151" t="s">
        <v>20</v>
      </c>
      <c r="H122" s="1107"/>
      <c r="I122" s="156"/>
      <c r="J122" s="819"/>
      <c r="K122" s="218"/>
      <c r="L122" s="218"/>
      <c r="M122" s="218"/>
      <c r="N122" s="819"/>
      <c r="O122" s="262"/>
      <c r="P122" s="156"/>
      <c r="Q122" s="218"/>
      <c r="R122" s="218"/>
      <c r="S122" s="819"/>
      <c r="T122" s="218"/>
      <c r="U122" s="156"/>
      <c r="V122" s="218"/>
      <c r="W122" s="218"/>
      <c r="X122" s="819"/>
      <c r="Y122" s="218"/>
      <c r="Z122" s="157"/>
      <c r="AA122" s="157"/>
      <c r="AB122" s="156"/>
      <c r="AC122" s="218"/>
      <c r="AD122" s="164"/>
      <c r="AE122" s="223"/>
      <c r="AF122" s="268"/>
      <c r="AG122" s="164"/>
      <c r="AH122" s="223"/>
      <c r="AI122" s="223"/>
      <c r="AJ122" s="343"/>
      <c r="AK122" s="223"/>
      <c r="AL122" s="343"/>
      <c r="AM122" s="344"/>
      <c r="AN122" s="224"/>
      <c r="AO122" s="164">
        <v>0</v>
      </c>
      <c r="AP122" s="1111">
        <f t="shared" si="2"/>
        <v>0</v>
      </c>
      <c r="AQ122" s="1358">
        <f>SUBTOTAL(9, H122:AF122)</f>
        <v>0</v>
      </c>
      <c r="AR122" s="1359"/>
      <c r="AS122" s="1150"/>
      <c r="AT122" s="103"/>
    </row>
    <row r="123" spans="2:46" s="36" customFormat="1" ht="60" customHeight="1" x14ac:dyDescent="0.2">
      <c r="B123" s="1193"/>
      <c r="C123" s="1177"/>
      <c r="D123" s="1187"/>
      <c r="E123" s="1235"/>
      <c r="F123" s="1200"/>
      <c r="G123" s="109" t="s">
        <v>23</v>
      </c>
      <c r="H123" s="549"/>
      <c r="I123" s="76"/>
      <c r="J123" s="807"/>
      <c r="K123" s="206"/>
      <c r="L123" s="206"/>
      <c r="M123" s="206"/>
      <c r="N123" s="807"/>
      <c r="O123" s="252"/>
      <c r="P123" s="76"/>
      <c r="Q123" s="206"/>
      <c r="R123" s="195"/>
      <c r="S123" s="807"/>
      <c r="T123" s="206"/>
      <c r="U123" s="76"/>
      <c r="V123" s="206"/>
      <c r="W123" s="206"/>
      <c r="X123" s="807"/>
      <c r="Y123" s="206"/>
      <c r="Z123" s="110"/>
      <c r="AA123" s="110"/>
      <c r="AB123" s="76"/>
      <c r="AC123" s="206"/>
      <c r="AD123" s="76"/>
      <c r="AE123" s="195"/>
      <c r="AF123" s="239"/>
      <c r="AG123" s="44"/>
      <c r="AH123" s="206"/>
      <c r="AI123" s="206"/>
      <c r="AJ123" s="328"/>
      <c r="AK123" s="206"/>
      <c r="AL123" s="328"/>
      <c r="AM123" s="328"/>
      <c r="AN123" s="206"/>
      <c r="AO123" s="44"/>
      <c r="AP123" s="166">
        <f t="shared" si="2"/>
        <v>0</v>
      </c>
      <c r="AQ123" s="1360"/>
      <c r="AR123" s="1343">
        <f>SUBTOTAL(9,H123:AF123)</f>
        <v>0</v>
      </c>
      <c r="AS123" s="1150"/>
      <c r="AT123" s="103"/>
    </row>
    <row r="124" spans="2:46" ht="60" customHeight="1" x14ac:dyDescent="0.2">
      <c r="B124" s="1193"/>
      <c r="C124" s="1166"/>
      <c r="D124" s="1143"/>
      <c r="E124" s="1222"/>
      <c r="F124" s="1200"/>
      <c r="G124" s="289" t="s">
        <v>137</v>
      </c>
      <c r="H124" s="544"/>
      <c r="I124" s="291"/>
      <c r="J124" s="797"/>
      <c r="K124" s="293"/>
      <c r="L124" s="293"/>
      <c r="M124" s="293"/>
      <c r="N124" s="797"/>
      <c r="O124" s="292"/>
      <c r="P124" s="291"/>
      <c r="Q124" s="293"/>
      <c r="R124" s="293"/>
      <c r="S124" s="797"/>
      <c r="T124" s="293"/>
      <c r="U124" s="291"/>
      <c r="V124" s="293"/>
      <c r="W124" s="293"/>
      <c r="X124" s="797"/>
      <c r="Y124" s="293"/>
      <c r="Z124" s="290"/>
      <c r="AA124" s="290"/>
      <c r="AB124" s="291"/>
      <c r="AC124" s="293"/>
      <c r="AD124" s="291"/>
      <c r="AE124" s="293"/>
      <c r="AF124" s="292"/>
      <c r="AG124" s="291"/>
      <c r="AH124" s="293"/>
      <c r="AI124" s="293"/>
      <c r="AJ124" s="320"/>
      <c r="AK124" s="293"/>
      <c r="AL124" s="320"/>
      <c r="AM124" s="320"/>
      <c r="AN124" s="293"/>
      <c r="AO124" s="291"/>
      <c r="AP124" s="306">
        <f t="shared" si="2"/>
        <v>0</v>
      </c>
      <c r="AQ124" s="1334"/>
      <c r="AR124" s="1121"/>
      <c r="AS124" s="1150"/>
      <c r="AT124" s="1073"/>
    </row>
    <row r="125" spans="2:46" s="36" customFormat="1" ht="60" customHeight="1" x14ac:dyDescent="0.2">
      <c r="B125" s="1193"/>
      <c r="C125" s="1173" t="s">
        <v>105</v>
      </c>
      <c r="D125" s="1142" t="s">
        <v>106</v>
      </c>
      <c r="E125" s="1222" t="s">
        <v>38</v>
      </c>
      <c r="F125" s="1200"/>
      <c r="G125" s="49" t="s">
        <v>20</v>
      </c>
      <c r="H125" s="543"/>
      <c r="I125" s="59"/>
      <c r="J125" s="828"/>
      <c r="K125" s="223"/>
      <c r="L125" s="223"/>
      <c r="M125" s="603"/>
      <c r="N125" s="828"/>
      <c r="O125" s="268"/>
      <c r="P125" s="164"/>
      <c r="Q125" s="223"/>
      <c r="R125" s="223"/>
      <c r="S125" s="828"/>
      <c r="T125" s="223"/>
      <c r="U125" s="164"/>
      <c r="V125" s="223"/>
      <c r="W125" s="223"/>
      <c r="X125" s="828"/>
      <c r="Y125" s="603"/>
      <c r="Z125" s="652"/>
      <c r="AA125" s="652"/>
      <c r="AB125" s="1093"/>
      <c r="AC125" s="223"/>
      <c r="AD125" s="164"/>
      <c r="AE125" s="223"/>
      <c r="AF125" s="268"/>
      <c r="AG125" s="164"/>
      <c r="AH125" s="223"/>
      <c r="AI125" s="223"/>
      <c r="AJ125" s="343"/>
      <c r="AK125" s="223"/>
      <c r="AL125" s="343"/>
      <c r="AM125" s="344"/>
      <c r="AN125" s="224"/>
      <c r="AO125" s="164">
        <v>0</v>
      </c>
      <c r="AP125" s="167">
        <f t="shared" si="2"/>
        <v>0</v>
      </c>
      <c r="AQ125" s="1358">
        <f>SUBTOTAL(9, H125:AF125)</f>
        <v>0</v>
      </c>
      <c r="AR125" s="1359"/>
      <c r="AS125" s="1150"/>
      <c r="AT125" s="103"/>
    </row>
    <row r="126" spans="2:46" s="36" customFormat="1" ht="60" customHeight="1" x14ac:dyDescent="1.35">
      <c r="B126" s="1193"/>
      <c r="C126" s="1177"/>
      <c r="D126" s="1142"/>
      <c r="E126" s="1222"/>
      <c r="F126" s="1200"/>
      <c r="G126" s="109" t="s">
        <v>23</v>
      </c>
      <c r="H126" s="549"/>
      <c r="I126" s="76"/>
      <c r="J126" s="677" ph="1"/>
      <c r="K126" s="195" ph="1"/>
      <c r="L126" s="195" ph="1"/>
      <c r="M126" s="195" ph="1"/>
      <c r="N126" s="677" ph="1"/>
      <c r="O126" s="239" ph="1"/>
      <c r="P126" s="673" ph="1"/>
      <c r="Q126" s="193" ph="1"/>
      <c r="R126" s="195" ph="1"/>
      <c r="S126" s="677" ph="1"/>
      <c r="T126" s="195" ph="1"/>
      <c r="U126" s="44" ph="1"/>
      <c r="V126" s="195" ph="1"/>
      <c r="W126" s="195" ph="1"/>
      <c r="X126" s="677" ph="1"/>
      <c r="Y126" s="195" ph="1"/>
      <c r="Z126" s="45" ph="1"/>
      <c r="AA126" s="45" ph="1"/>
      <c r="AB126" s="44" ph="1"/>
      <c r="AC126" s="195" ph="1"/>
      <c r="AD126" s="44" ph="1"/>
      <c r="AE126" s="195" ph="1"/>
      <c r="AF126" s="239" ph="1"/>
      <c r="AG126" s="44" ph="1"/>
      <c r="AH126" s="206"/>
      <c r="AI126" s="206"/>
      <c r="AJ126" s="328"/>
      <c r="AK126" s="206"/>
      <c r="AL126" s="328"/>
      <c r="AM126" s="328"/>
      <c r="AN126" s="206"/>
      <c r="AO126" s="44"/>
      <c r="AP126" s="47">
        <f t="shared" si="2"/>
        <v>0</v>
      </c>
      <c r="AQ126" s="1360"/>
      <c r="AR126" s="1343">
        <f>SUBTOTAL(9,H126:AF126)</f>
        <v>0</v>
      </c>
      <c r="AS126" s="1150"/>
      <c r="AT126" s="103"/>
    </row>
    <row r="127" spans="2:46" ht="62.15" customHeight="1" x14ac:dyDescent="1.35">
      <c r="B127" s="1193"/>
      <c r="C127" s="1166"/>
      <c r="D127" s="1143"/>
      <c r="E127" s="1222"/>
      <c r="F127" s="1200"/>
      <c r="G127" s="289" t="s">
        <v>137</v>
      </c>
      <c r="H127" s="544"/>
      <c r="I127" s="291"/>
      <c r="J127" s="797" ph="1"/>
      <c r="K127" s="293" ph="1"/>
      <c r="L127" s="293" ph="1"/>
      <c r="M127" s="293" ph="1"/>
      <c r="N127" s="797" ph="1"/>
      <c r="O127" s="292" ph="1"/>
      <c r="P127" s="291" ph="1"/>
      <c r="Q127" s="293" ph="1"/>
      <c r="R127" s="293" ph="1"/>
      <c r="S127" s="797" ph="1"/>
      <c r="T127" s="293" ph="1"/>
      <c r="U127" s="291" ph="1"/>
      <c r="V127" s="293" ph="1"/>
      <c r="W127" s="293" ph="1"/>
      <c r="X127" s="797" ph="1"/>
      <c r="Y127" s="293" ph="1"/>
      <c r="Z127" s="290" ph="1"/>
      <c r="AA127" s="290" ph="1"/>
      <c r="AB127" s="291" ph="1"/>
      <c r="AC127" s="293" ph="1"/>
      <c r="AD127" s="291" ph="1"/>
      <c r="AE127" s="293" ph="1"/>
      <c r="AF127" s="292" ph="1"/>
      <c r="AG127" s="291" ph="1"/>
      <c r="AH127" s="293"/>
      <c r="AI127" s="293"/>
      <c r="AJ127" s="320"/>
      <c r="AK127" s="293"/>
      <c r="AL127" s="320"/>
      <c r="AM127" s="320"/>
      <c r="AN127" s="293"/>
      <c r="AO127" s="291"/>
      <c r="AP127" s="294">
        <f t="shared" si="2"/>
        <v>0</v>
      </c>
      <c r="AQ127" s="1334"/>
      <c r="AR127" s="1121"/>
      <c r="AS127" s="1150"/>
      <c r="AT127" s="1073"/>
    </row>
    <row r="128" spans="2:46" s="36" customFormat="1" ht="60" customHeight="1" x14ac:dyDescent="0.2">
      <c r="B128" s="1193"/>
      <c r="C128" s="1173" t="s">
        <v>107</v>
      </c>
      <c r="D128" s="1142" t="s">
        <v>108</v>
      </c>
      <c r="E128" s="1222" t="s">
        <v>38</v>
      </c>
      <c r="F128" s="1200"/>
      <c r="G128" s="49" t="s">
        <v>20</v>
      </c>
      <c r="H128" s="550"/>
      <c r="I128" s="97"/>
      <c r="J128" s="825"/>
      <c r="K128" s="224"/>
      <c r="L128" s="224"/>
      <c r="M128" s="224"/>
      <c r="N128" s="825"/>
      <c r="O128" s="269"/>
      <c r="P128" s="120"/>
      <c r="Q128" s="224"/>
      <c r="R128" s="224"/>
      <c r="S128" s="825"/>
      <c r="T128" s="224"/>
      <c r="U128" s="120"/>
      <c r="V128" s="224"/>
      <c r="W128" s="224"/>
      <c r="X128" s="825"/>
      <c r="Y128" s="224"/>
      <c r="Z128" s="168"/>
      <c r="AA128" s="168"/>
      <c r="AB128" s="120"/>
      <c r="AC128" s="535"/>
      <c r="AD128" s="120"/>
      <c r="AE128" s="224"/>
      <c r="AF128" s="269"/>
      <c r="AG128" s="120"/>
      <c r="AH128" s="224"/>
      <c r="AI128" s="224"/>
      <c r="AJ128" s="344"/>
      <c r="AK128" s="224"/>
      <c r="AL128" s="344"/>
      <c r="AM128" s="344"/>
      <c r="AN128" s="224"/>
      <c r="AO128" s="164"/>
      <c r="AP128" s="167">
        <f t="shared" si="2"/>
        <v>0</v>
      </c>
      <c r="AQ128" s="1358">
        <f>SUBTOTAL(9, H128:AF128)</f>
        <v>0</v>
      </c>
      <c r="AR128" s="1359"/>
      <c r="AS128" s="1150"/>
      <c r="AT128" s="103"/>
    </row>
    <row r="129" spans="2:98" s="36" customFormat="1" ht="60" customHeight="1" x14ac:dyDescent="0.2">
      <c r="B129" s="1193"/>
      <c r="C129" s="1177"/>
      <c r="D129" s="1142"/>
      <c r="E129" s="1222"/>
      <c r="F129" s="1200"/>
      <c r="G129" s="109" t="s">
        <v>23</v>
      </c>
      <c r="H129" s="549"/>
      <c r="I129" s="76"/>
      <c r="J129" s="677"/>
      <c r="K129" s="195"/>
      <c r="L129" s="195"/>
      <c r="M129" s="195"/>
      <c r="N129" s="677"/>
      <c r="O129" s="239"/>
      <c r="P129" s="44"/>
      <c r="Q129" s="195"/>
      <c r="R129" s="195"/>
      <c r="S129" s="677"/>
      <c r="T129" s="195"/>
      <c r="U129" s="44"/>
      <c r="V129" s="195"/>
      <c r="W129" s="195"/>
      <c r="X129" s="677"/>
      <c r="Y129" s="195"/>
      <c r="Z129" s="45"/>
      <c r="AA129" s="45"/>
      <c r="AB129" s="44"/>
      <c r="AC129" s="195"/>
      <c r="AD129" s="44"/>
      <c r="AE129" s="195"/>
      <c r="AF129" s="239"/>
      <c r="AG129" s="44"/>
      <c r="AH129" s="195"/>
      <c r="AI129" s="195"/>
      <c r="AJ129" s="317"/>
      <c r="AK129" s="195"/>
      <c r="AL129" s="352"/>
      <c r="AM129" s="352"/>
      <c r="AN129" s="193"/>
      <c r="AO129" s="44"/>
      <c r="AP129" s="47">
        <f t="shared" si="2"/>
        <v>0</v>
      </c>
      <c r="AQ129" s="1360"/>
      <c r="AR129" s="1343">
        <f>SUBTOTAL(9,H129:AF129)</f>
        <v>0</v>
      </c>
      <c r="AS129" s="1150"/>
      <c r="AT129" s="103"/>
    </row>
    <row r="130" spans="2:98" ht="61.5" customHeight="1" x14ac:dyDescent="0.2">
      <c r="B130" s="1193"/>
      <c r="C130" s="1166"/>
      <c r="D130" s="1143"/>
      <c r="E130" s="1222"/>
      <c r="F130" s="1200"/>
      <c r="G130" s="289" t="s">
        <v>137</v>
      </c>
      <c r="H130" s="544"/>
      <c r="I130" s="291"/>
      <c r="J130" s="797"/>
      <c r="K130" s="293"/>
      <c r="L130" s="293"/>
      <c r="M130" s="293"/>
      <c r="N130" s="797"/>
      <c r="O130" s="292"/>
      <c r="P130" s="291"/>
      <c r="Q130" s="293"/>
      <c r="R130" s="293"/>
      <c r="S130" s="797"/>
      <c r="T130" s="293"/>
      <c r="U130" s="291"/>
      <c r="V130" s="293"/>
      <c r="W130" s="293"/>
      <c r="X130" s="797"/>
      <c r="Y130" s="293"/>
      <c r="Z130" s="290"/>
      <c r="AA130" s="290"/>
      <c r="AB130" s="291"/>
      <c r="AC130" s="293"/>
      <c r="AD130" s="291"/>
      <c r="AE130" s="293"/>
      <c r="AF130" s="292"/>
      <c r="AG130" s="291"/>
      <c r="AH130" s="293"/>
      <c r="AI130" s="293"/>
      <c r="AJ130" s="320"/>
      <c r="AK130" s="293"/>
      <c r="AL130" s="320"/>
      <c r="AM130" s="320"/>
      <c r="AN130" s="293"/>
      <c r="AO130" s="291"/>
      <c r="AP130" s="294">
        <f t="shared" si="2"/>
        <v>0</v>
      </c>
      <c r="AQ130" s="1334"/>
      <c r="AR130" s="1121"/>
      <c r="AS130" s="1150"/>
      <c r="AT130" s="1073"/>
    </row>
    <row r="131" spans="2:98" s="36" customFormat="1" ht="61.25" customHeight="1" x14ac:dyDescent="0.2">
      <c r="B131" s="1193"/>
      <c r="C131" s="1173" t="s">
        <v>109</v>
      </c>
      <c r="D131" s="1142" t="s">
        <v>110</v>
      </c>
      <c r="E131" s="1144" t="s">
        <v>38</v>
      </c>
      <c r="F131" s="1200"/>
      <c r="G131" s="49" t="s">
        <v>20</v>
      </c>
      <c r="H131" s="557"/>
      <c r="I131" s="97"/>
      <c r="J131" s="811"/>
      <c r="K131" s="210"/>
      <c r="L131" s="210"/>
      <c r="M131" s="210"/>
      <c r="N131" s="852"/>
      <c r="O131" s="602"/>
      <c r="P131" s="1062"/>
      <c r="Q131" s="570"/>
      <c r="R131" s="570"/>
      <c r="S131" s="852"/>
      <c r="T131" s="570"/>
      <c r="U131" s="1062"/>
      <c r="V131" s="570"/>
      <c r="W131" s="210"/>
      <c r="X131" s="811"/>
      <c r="Y131" s="210"/>
      <c r="Z131" s="118"/>
      <c r="AA131" s="118"/>
      <c r="AB131" s="97"/>
      <c r="AC131" s="210"/>
      <c r="AD131" s="97"/>
      <c r="AE131" s="210"/>
      <c r="AF131" s="255"/>
      <c r="AG131" s="97"/>
      <c r="AH131" s="210"/>
      <c r="AI131" s="210"/>
      <c r="AJ131" s="331"/>
      <c r="AK131" s="225"/>
      <c r="AL131" s="345"/>
      <c r="AM131" s="345"/>
      <c r="AN131" s="225"/>
      <c r="AO131" s="50">
        <v>0</v>
      </c>
      <c r="AP131" s="167">
        <f t="shared" si="2"/>
        <v>0</v>
      </c>
      <c r="AQ131" s="1358">
        <f>SUBTOTAL(9, H131:AF131)</f>
        <v>0</v>
      </c>
      <c r="AR131" s="1359"/>
      <c r="AS131" s="1150"/>
      <c r="AT131" s="103"/>
    </row>
    <row r="132" spans="2:98" s="36" customFormat="1" ht="61.25" customHeight="1" x14ac:dyDescent="0.2">
      <c r="B132" s="1193"/>
      <c r="C132" s="1177"/>
      <c r="D132" s="1142"/>
      <c r="E132" s="1144"/>
      <c r="F132" s="1200"/>
      <c r="G132" s="109" t="s">
        <v>23</v>
      </c>
      <c r="H132" s="387"/>
      <c r="I132" s="252"/>
      <c r="J132" s="677"/>
      <c r="K132" s="195"/>
      <c r="L132" s="195"/>
      <c r="M132" s="195"/>
      <c r="N132" s="677"/>
      <c r="O132" s="239"/>
      <c r="P132" s="44"/>
      <c r="Q132" s="195"/>
      <c r="R132" s="195"/>
      <c r="S132" s="677"/>
      <c r="T132" s="195"/>
      <c r="U132" s="44"/>
      <c r="V132" s="195"/>
      <c r="W132" s="195"/>
      <c r="X132" s="677"/>
      <c r="Y132" s="195"/>
      <c r="Z132" s="45"/>
      <c r="AA132" s="45"/>
      <c r="AB132" s="44"/>
      <c r="AC132" s="195"/>
      <c r="AD132" s="44"/>
      <c r="AE132" s="206"/>
      <c r="AF132" s="252"/>
      <c r="AG132" s="76"/>
      <c r="AH132" s="206"/>
      <c r="AI132" s="206"/>
      <c r="AJ132" s="328"/>
      <c r="AK132" s="195"/>
      <c r="AL132" s="352"/>
      <c r="AM132" s="352"/>
      <c r="AN132" s="193"/>
      <c r="AO132" s="44"/>
      <c r="AP132" s="47">
        <f t="shared" si="2"/>
        <v>0</v>
      </c>
      <c r="AQ132" s="1360"/>
      <c r="AR132" s="1343">
        <f>SUBTOTAL(9,H132:AF132)</f>
        <v>0</v>
      </c>
      <c r="AS132" s="1150"/>
      <c r="AT132" s="103"/>
    </row>
    <row r="133" spans="2:98" ht="58.5" customHeight="1" x14ac:dyDescent="0.2">
      <c r="B133" s="1193"/>
      <c r="C133" s="1166"/>
      <c r="D133" s="1143"/>
      <c r="E133" s="1144"/>
      <c r="F133" s="1200"/>
      <c r="G133" s="289" t="s">
        <v>137</v>
      </c>
      <c r="H133" s="544"/>
      <c r="I133" s="291"/>
      <c r="J133" s="797"/>
      <c r="K133" s="293"/>
      <c r="L133" s="293"/>
      <c r="M133" s="293"/>
      <c r="N133" s="797"/>
      <c r="O133" s="292"/>
      <c r="P133" s="291"/>
      <c r="Q133" s="293"/>
      <c r="R133" s="293"/>
      <c r="S133" s="797"/>
      <c r="T133" s="293"/>
      <c r="U133" s="291"/>
      <c r="V133" s="293"/>
      <c r="W133" s="293"/>
      <c r="X133" s="797"/>
      <c r="Y133" s="293"/>
      <c r="Z133" s="290"/>
      <c r="AA133" s="290"/>
      <c r="AB133" s="291"/>
      <c r="AC133" s="293"/>
      <c r="AD133" s="291"/>
      <c r="AE133" s="293"/>
      <c r="AF133" s="292"/>
      <c r="AG133" s="291"/>
      <c r="AH133" s="293"/>
      <c r="AI133" s="293"/>
      <c r="AJ133" s="320"/>
      <c r="AK133" s="293"/>
      <c r="AL133" s="320"/>
      <c r="AM133" s="320"/>
      <c r="AN133" s="293"/>
      <c r="AO133" s="291"/>
      <c r="AP133" s="294">
        <f t="shared" si="2"/>
        <v>0</v>
      </c>
      <c r="AQ133" s="1334"/>
      <c r="AR133" s="1121"/>
      <c r="AS133" s="1150"/>
      <c r="AT133" s="1073"/>
    </row>
    <row r="134" spans="2:98" s="36" customFormat="1" ht="62.15" customHeight="1" x14ac:dyDescent="0.2">
      <c r="B134" s="1193"/>
      <c r="C134" s="1173" t="s">
        <v>109</v>
      </c>
      <c r="D134" s="1142" t="s">
        <v>111</v>
      </c>
      <c r="E134" s="1144" t="s">
        <v>38</v>
      </c>
      <c r="F134" s="1200"/>
      <c r="G134" s="49" t="s">
        <v>20</v>
      </c>
      <c r="H134" s="590"/>
      <c r="I134" s="936"/>
      <c r="J134" s="919"/>
      <c r="K134" s="224"/>
      <c r="L134" s="224"/>
      <c r="M134" s="224"/>
      <c r="N134" s="825"/>
      <c r="O134" s="269"/>
      <c r="P134" s="120"/>
      <c r="Q134" s="224"/>
      <c r="R134" s="224"/>
      <c r="S134" s="825"/>
      <c r="T134" s="224"/>
      <c r="U134" s="120"/>
      <c r="V134" s="224"/>
      <c r="W134" s="535"/>
      <c r="X134" s="825"/>
      <c r="Y134" s="224"/>
      <c r="Z134" s="168"/>
      <c r="AA134" s="168"/>
      <c r="AB134" s="120"/>
      <c r="AC134" s="224"/>
      <c r="AD134" s="120"/>
      <c r="AE134" s="224"/>
      <c r="AF134" s="269"/>
      <c r="AG134" s="120"/>
      <c r="AH134" s="224"/>
      <c r="AI134" s="224"/>
      <c r="AJ134" s="344"/>
      <c r="AK134" s="226"/>
      <c r="AL134" s="342"/>
      <c r="AM134" s="342"/>
      <c r="AN134" s="226"/>
      <c r="AO134" s="50">
        <v>0</v>
      </c>
      <c r="AP134" s="61">
        <f t="shared" si="2"/>
        <v>0</v>
      </c>
      <c r="AQ134" s="1358">
        <f>SUBTOTAL(9, H134:AF134)</f>
        <v>0</v>
      </c>
      <c r="AR134" s="1359"/>
      <c r="AS134" s="1150"/>
      <c r="AT134" s="103"/>
    </row>
    <row r="135" spans="2:98" s="36" customFormat="1" ht="62.15" customHeight="1" x14ac:dyDescent="0.2">
      <c r="B135" s="1193"/>
      <c r="C135" s="1177"/>
      <c r="D135" s="1142"/>
      <c r="E135" s="1144"/>
      <c r="F135" s="1200"/>
      <c r="G135" s="109" t="s">
        <v>23</v>
      </c>
      <c r="H135" s="366"/>
      <c r="I135" s="94"/>
      <c r="J135" s="764"/>
      <c r="K135" s="196"/>
      <c r="L135" s="196"/>
      <c r="M135" s="196"/>
      <c r="N135" s="764"/>
      <c r="O135" s="241"/>
      <c r="P135" s="56"/>
      <c r="Q135" s="230"/>
      <c r="R135" s="196"/>
      <c r="S135" s="764"/>
      <c r="T135" s="196"/>
      <c r="U135" s="56"/>
      <c r="V135" s="196"/>
      <c r="W135" s="196"/>
      <c r="X135" s="764"/>
      <c r="Y135" s="196"/>
      <c r="Z135" s="55"/>
      <c r="AA135" s="55"/>
      <c r="AB135" s="56"/>
      <c r="AC135" s="196"/>
      <c r="AD135" s="56"/>
      <c r="AE135" s="196"/>
      <c r="AF135" s="241"/>
      <c r="AG135" s="56"/>
      <c r="AH135" s="203"/>
      <c r="AI135" s="203"/>
      <c r="AJ135" s="325"/>
      <c r="AK135" s="203"/>
      <c r="AL135" s="325"/>
      <c r="AM135" s="325"/>
      <c r="AN135" s="206"/>
      <c r="AO135" s="44"/>
      <c r="AP135" s="47">
        <f t="shared" si="2"/>
        <v>0</v>
      </c>
      <c r="AQ135" s="1360"/>
      <c r="AR135" s="1343">
        <f>SUBTOTAL(9,H135:AF135)</f>
        <v>0</v>
      </c>
      <c r="AS135" s="1150"/>
      <c r="AT135" s="103"/>
    </row>
    <row r="136" spans="2:98" ht="69.900000000000006" customHeight="1" thickBot="1" x14ac:dyDescent="0.25">
      <c r="B136" s="1206"/>
      <c r="C136" s="1174"/>
      <c r="D136" s="1179"/>
      <c r="E136" s="1237"/>
      <c r="F136" s="1209"/>
      <c r="G136" s="283" t="s">
        <v>137</v>
      </c>
      <c r="H136" s="548"/>
      <c r="I136" s="285"/>
      <c r="J136" s="805"/>
      <c r="K136" s="287"/>
      <c r="L136" s="287"/>
      <c r="M136" s="287"/>
      <c r="N136" s="805"/>
      <c r="O136" s="286"/>
      <c r="P136" s="285"/>
      <c r="Q136" s="287"/>
      <c r="R136" s="287"/>
      <c r="S136" s="805"/>
      <c r="T136" s="287"/>
      <c r="U136" s="285"/>
      <c r="V136" s="287"/>
      <c r="W136" s="287"/>
      <c r="X136" s="805"/>
      <c r="Y136" s="287"/>
      <c r="Z136" s="284"/>
      <c r="AA136" s="284"/>
      <c r="AB136" s="285"/>
      <c r="AC136" s="287"/>
      <c r="AD136" s="285"/>
      <c r="AE136" s="298"/>
      <c r="AF136" s="297"/>
      <c r="AG136" s="296"/>
      <c r="AH136" s="298"/>
      <c r="AI136" s="298"/>
      <c r="AJ136" s="332"/>
      <c r="AK136" s="287"/>
      <c r="AL136" s="327"/>
      <c r="AM136" s="327"/>
      <c r="AN136" s="293"/>
      <c r="AO136" s="291"/>
      <c r="AP136" s="294">
        <f t="shared" si="2"/>
        <v>0</v>
      </c>
      <c r="AQ136" s="1334"/>
      <c r="AR136" s="1121"/>
      <c r="AS136" s="1150"/>
      <c r="AT136" s="1073"/>
    </row>
    <row r="137" spans="2:98" ht="61.25" customHeight="1" thickTop="1" thickBot="1" x14ac:dyDescent="0.25">
      <c r="B137" s="1262" t="s">
        <v>112</v>
      </c>
      <c r="C137" s="1263"/>
      <c r="D137" s="1263"/>
      <c r="E137" s="1263"/>
      <c r="F137" s="1263"/>
      <c r="G137" s="1263"/>
      <c r="H137" s="369">
        <f>SUM(H56,H117,H135,H16,H28,H129,H13,H35,H82,H33,H109,H107,H98,H132,H126,H123,H104,H93,H84,H77,H75,H73,H70,H68,H66,H62,H50,H47,H44,H41,H37,H30,H11,H9,H7,H111,H90,H101,H59,H87,H53,H120,H114)</f>
        <v>0</v>
      </c>
      <c r="I137" s="169">
        <f>SUM(I56,I117,I135,I16,I28,I129,I13,I35,I82,I33,I109,I107,I98,I132,I126,I123,I104,I93,I84,I77,I75,I73,I70,I68,I66,I62,I50,I47,I44,I41,I37,I30,I11,I9,I7,I111,I90,I101,I59,I87,I53,I120,I114)</f>
        <v>0</v>
      </c>
      <c r="J137" s="228">
        <f t="shared" ref="J137:AO137" si="3">SUM(J56,J117,J135,J16,J28,J129,J13,J35,J82,J33,J109,J107,J98,J132,J126,J123,J104,J93,J84,J77,J75,J73,J70,J68,J66,J62,J50,J47,J44,J41,J37,J30,J11,J9,J7,J111,J90,J101,J59,J87,J53,J120,J114)</f>
        <v>0</v>
      </c>
      <c r="K137" s="227">
        <f t="shared" si="3"/>
        <v>0</v>
      </c>
      <c r="L137" s="227">
        <f t="shared" si="3"/>
        <v>0</v>
      </c>
      <c r="M137" s="227">
        <f t="shared" si="3"/>
        <v>0</v>
      </c>
      <c r="N137" s="228">
        <f t="shared" si="3"/>
        <v>0</v>
      </c>
      <c r="O137" s="270">
        <f t="shared" si="3"/>
        <v>0</v>
      </c>
      <c r="P137" s="169">
        <f t="shared" si="3"/>
        <v>0</v>
      </c>
      <c r="Q137" s="227">
        <f t="shared" si="3"/>
        <v>0</v>
      </c>
      <c r="R137" s="227">
        <f t="shared" si="3"/>
        <v>0</v>
      </c>
      <c r="S137" s="228">
        <f t="shared" si="3"/>
        <v>0</v>
      </c>
      <c r="T137" s="227">
        <f t="shared" si="3"/>
        <v>0</v>
      </c>
      <c r="U137" s="169">
        <f t="shared" si="3"/>
        <v>0</v>
      </c>
      <c r="V137" s="227">
        <f t="shared" si="3"/>
        <v>0</v>
      </c>
      <c r="W137" s="227">
        <f t="shared" si="3"/>
        <v>0</v>
      </c>
      <c r="X137" s="228">
        <f t="shared" si="3"/>
        <v>0</v>
      </c>
      <c r="Y137" s="227">
        <f t="shared" si="3"/>
        <v>0</v>
      </c>
      <c r="Z137" s="170">
        <f t="shared" si="3"/>
        <v>0</v>
      </c>
      <c r="AA137" s="170">
        <f t="shared" si="3"/>
        <v>0</v>
      </c>
      <c r="AB137" s="169">
        <f t="shared" si="3"/>
        <v>0</v>
      </c>
      <c r="AC137" s="227">
        <f t="shared" si="3"/>
        <v>0</v>
      </c>
      <c r="AD137" s="169">
        <f t="shared" si="3"/>
        <v>0</v>
      </c>
      <c r="AE137" s="227">
        <f t="shared" si="3"/>
        <v>0</v>
      </c>
      <c r="AF137" s="227">
        <f t="shared" si="3"/>
        <v>0</v>
      </c>
      <c r="AG137" s="169">
        <f t="shared" si="3"/>
        <v>0</v>
      </c>
      <c r="AH137" s="227">
        <f t="shared" si="3"/>
        <v>0</v>
      </c>
      <c r="AI137" s="227">
        <f t="shared" si="3"/>
        <v>0</v>
      </c>
      <c r="AJ137" s="360">
        <f t="shared" si="3"/>
        <v>0</v>
      </c>
      <c r="AK137" s="227">
        <f t="shared" si="3"/>
        <v>0</v>
      </c>
      <c r="AL137" s="228">
        <f t="shared" si="3"/>
        <v>0</v>
      </c>
      <c r="AM137" s="360">
        <f t="shared" si="3"/>
        <v>0</v>
      </c>
      <c r="AN137" s="227">
        <f t="shared" si="3"/>
        <v>0</v>
      </c>
      <c r="AO137" s="170">
        <f t="shared" si="3"/>
        <v>0</v>
      </c>
      <c r="AP137" s="171">
        <f>SUM(AP57,AP118,AP136,AP16,AP28,AP130,AP14,AP35,AP82,AP33,AP88,AP109,AP107,AP99,AP133,AP127,AP124,AP105,AP94:AP95,AP84,AP78,AP75,AP73,AP71,AP68,AP66,AP62,AP60,AP51,AP48,AP45,AP42,AP37,AP31,AP11,AP9,AP7,AP112)</f>
        <v>0</v>
      </c>
      <c r="AQ137" s="872"/>
      <c r="AR137" s="437"/>
      <c r="AS137" s="1150"/>
    </row>
    <row r="138" spans="2:98" ht="69" customHeight="1" thickTop="1" thickBot="1" x14ac:dyDescent="0.25">
      <c r="B138" s="1264" t="s">
        <v>113</v>
      </c>
      <c r="C138" s="1265"/>
      <c r="D138" s="1265"/>
      <c r="E138" s="1265"/>
      <c r="F138" s="1265"/>
      <c r="G138" s="1265"/>
      <c r="H138" s="177">
        <f t="shared" ref="H138:AM138" si="4">H211</f>
        <v>0</v>
      </c>
      <c r="I138" s="172">
        <f t="shared" si="4"/>
        <v>0</v>
      </c>
      <c r="J138" s="831">
        <f t="shared" si="4"/>
        <v>0</v>
      </c>
      <c r="K138" s="176">
        <f t="shared" si="4"/>
        <v>0</v>
      </c>
      <c r="L138" s="569">
        <f t="shared" si="4"/>
        <v>0</v>
      </c>
      <c r="M138" s="569">
        <f t="shared" si="4"/>
        <v>0</v>
      </c>
      <c r="N138" s="831">
        <f t="shared" si="4"/>
        <v>0</v>
      </c>
      <c r="O138" s="271">
        <f t="shared" si="4"/>
        <v>0</v>
      </c>
      <c r="P138" s="172">
        <f t="shared" si="4"/>
        <v>0</v>
      </c>
      <c r="Q138" s="176">
        <f t="shared" si="4"/>
        <v>0</v>
      </c>
      <c r="R138" s="176">
        <f t="shared" si="4"/>
        <v>0</v>
      </c>
      <c r="S138" s="831">
        <f t="shared" si="4"/>
        <v>0</v>
      </c>
      <c r="T138" s="176">
        <f>T211</f>
        <v>0</v>
      </c>
      <c r="U138" s="172">
        <f>U211</f>
        <v>0</v>
      </c>
      <c r="V138" s="176">
        <f t="shared" si="4"/>
        <v>0</v>
      </c>
      <c r="W138" s="172">
        <f t="shared" si="4"/>
        <v>0</v>
      </c>
      <c r="X138" s="831">
        <f t="shared" si="4"/>
        <v>0</v>
      </c>
      <c r="Y138" s="176">
        <f>Y211</f>
        <v>0</v>
      </c>
      <c r="Z138" s="173">
        <f t="shared" si="4"/>
        <v>0</v>
      </c>
      <c r="AA138" s="173">
        <f t="shared" si="4"/>
        <v>0</v>
      </c>
      <c r="AB138" s="172">
        <f>AB211</f>
        <v>0</v>
      </c>
      <c r="AC138" s="176">
        <f t="shared" si="4"/>
        <v>0</v>
      </c>
      <c r="AD138" s="172">
        <f t="shared" si="4"/>
        <v>0</v>
      </c>
      <c r="AE138" s="176">
        <f t="shared" si="4"/>
        <v>0</v>
      </c>
      <c r="AF138" s="271">
        <f t="shared" si="4"/>
        <v>0</v>
      </c>
      <c r="AG138" s="172">
        <f t="shared" si="4"/>
        <v>0</v>
      </c>
      <c r="AH138" s="176">
        <f t="shared" si="4"/>
        <v>0</v>
      </c>
      <c r="AI138" s="176">
        <f>AI211</f>
        <v>0</v>
      </c>
      <c r="AJ138" s="354">
        <f t="shared" si="4"/>
        <v>0</v>
      </c>
      <c r="AK138" s="176">
        <f t="shared" si="4"/>
        <v>0</v>
      </c>
      <c r="AL138" s="354">
        <f t="shared" si="4"/>
        <v>0</v>
      </c>
      <c r="AM138" s="354">
        <f t="shared" si="4"/>
        <v>0</v>
      </c>
      <c r="AN138" s="176">
        <f>AN213</f>
        <v>0</v>
      </c>
      <c r="AO138" s="172">
        <f>AO211</f>
        <v>0</v>
      </c>
      <c r="AP138" s="175"/>
      <c r="AQ138" s="873"/>
      <c r="AR138" s="1336"/>
      <c r="AS138" s="1151"/>
    </row>
    <row r="139" spans="2:98" s="7" customFormat="1" ht="103.25" customHeight="1" thickTop="1" x14ac:dyDescent="0.2">
      <c r="B139" s="1"/>
      <c r="D139" s="3" t="s">
        <v>0</v>
      </c>
      <c r="E139" s="1126" t="s">
        <v>1</v>
      </c>
      <c r="F139" s="1127"/>
      <c r="G139" s="1128"/>
      <c r="H139" s="36"/>
      <c r="I139" s="11"/>
      <c r="J139" s="950"/>
      <c r="K139" s="11"/>
      <c r="L139" s="951"/>
      <c r="M139" s="950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952"/>
    </row>
    <row r="140" spans="2:98" s="7" customFormat="1" ht="103.25" customHeight="1" thickBot="1" x14ac:dyDescent="0.25">
      <c r="B140" s="1"/>
      <c r="D140" s="13" t="s">
        <v>172</v>
      </c>
      <c r="E140" s="1130" t="s">
        <v>173</v>
      </c>
      <c r="F140" s="1131"/>
      <c r="G140" s="1132"/>
      <c r="H140" s="36"/>
      <c r="I140" s="953"/>
      <c r="J140" s="953"/>
      <c r="K140" s="954"/>
      <c r="L140" s="953"/>
      <c r="M140" s="953"/>
      <c r="N140" s="35"/>
      <c r="O140" s="35"/>
      <c r="P140" s="35"/>
      <c r="Q140" s="35"/>
      <c r="R140" s="35"/>
      <c r="S140" s="35"/>
      <c r="T140" s="35"/>
      <c r="U140" s="35"/>
      <c r="V140" s="35"/>
      <c r="W140" s="722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952"/>
    </row>
    <row r="141" spans="2:98" s="7" customFormat="1" ht="47.4" customHeight="1" thickBot="1" x14ac:dyDescent="0.25">
      <c r="B141" s="1"/>
      <c r="I141" s="955"/>
      <c r="J141" s="955"/>
      <c r="K141" s="955"/>
      <c r="L141" s="955"/>
      <c r="M141" s="955"/>
      <c r="N141" s="955"/>
      <c r="O141" s="955"/>
      <c r="P141" s="955"/>
      <c r="Q141" s="955"/>
      <c r="R141" s="955"/>
      <c r="S141" s="955"/>
      <c r="T141" s="955"/>
      <c r="U141" s="955"/>
      <c r="V141" s="955"/>
      <c r="W141" s="955"/>
      <c r="X141" s="955"/>
      <c r="Y141" s="955"/>
      <c r="Z141" s="955"/>
      <c r="AA141" s="955"/>
      <c r="AB141" s="955"/>
      <c r="AC141" s="955"/>
      <c r="AD141" s="955"/>
      <c r="AE141" s="955"/>
      <c r="AF141" s="955"/>
      <c r="AG141" s="955"/>
      <c r="AH141" s="955"/>
      <c r="AI141" s="955"/>
      <c r="AJ141" s="955"/>
      <c r="AK141" s="955"/>
      <c r="AL141" s="955"/>
      <c r="AM141" s="955"/>
      <c r="AN141" s="955"/>
      <c r="AO141" s="956"/>
    </row>
    <row r="142" spans="2:98" s="35" customFormat="1" ht="103.25" customHeight="1" thickTop="1" thickBot="1" x14ac:dyDescent="0.25">
      <c r="B142" s="24"/>
      <c r="C142" s="1085" t="s">
        <v>9</v>
      </c>
      <c r="D142" s="25" t="s">
        <v>10</v>
      </c>
      <c r="E142" s="26" t="s">
        <v>11</v>
      </c>
      <c r="F142" s="25" t="s">
        <v>12</v>
      </c>
      <c r="G142" s="957" t="s">
        <v>13</v>
      </c>
      <c r="H142" s="182">
        <f>H5</f>
        <v>45405</v>
      </c>
      <c r="I142" s="928">
        <f t="shared" ref="I142:AF142" si="5">I5</f>
        <v>24</v>
      </c>
      <c r="J142" s="920">
        <f t="shared" si="5"/>
        <v>25</v>
      </c>
      <c r="K142" s="641">
        <f t="shared" si="5"/>
        <v>127</v>
      </c>
      <c r="L142" s="1057">
        <f t="shared" si="5"/>
        <v>7</v>
      </c>
      <c r="M142" s="232">
        <f t="shared" si="5"/>
        <v>8</v>
      </c>
      <c r="N142" s="920">
        <f t="shared" si="5"/>
        <v>9</v>
      </c>
      <c r="O142" s="1083">
        <f t="shared" si="5"/>
        <v>12</v>
      </c>
      <c r="P142" s="30">
        <f t="shared" si="5"/>
        <v>13</v>
      </c>
      <c r="Q142" s="1083">
        <f t="shared" si="5"/>
        <v>14</v>
      </c>
      <c r="R142" s="30">
        <f t="shared" si="5"/>
        <v>15</v>
      </c>
      <c r="S142" s="920">
        <f t="shared" si="5"/>
        <v>16</v>
      </c>
      <c r="T142" s="232">
        <f t="shared" si="5"/>
        <v>19</v>
      </c>
      <c r="U142" s="30">
        <f t="shared" si="5"/>
        <v>20</v>
      </c>
      <c r="V142" s="1083">
        <f t="shared" si="5"/>
        <v>21</v>
      </c>
      <c r="W142" s="30">
        <f t="shared" si="5"/>
        <v>22</v>
      </c>
      <c r="X142" s="920">
        <f t="shared" si="5"/>
        <v>23</v>
      </c>
      <c r="Y142" s="232">
        <f t="shared" si="5"/>
        <v>26</v>
      </c>
      <c r="Z142" s="433">
        <f t="shared" si="5"/>
        <v>27</v>
      </c>
      <c r="AA142" s="30">
        <f t="shared" si="5"/>
        <v>28</v>
      </c>
      <c r="AB142" s="1083">
        <f t="shared" si="5"/>
        <v>29</v>
      </c>
      <c r="AC142" s="30">
        <f t="shared" si="5"/>
        <v>30</v>
      </c>
      <c r="AD142" s="232">
        <f t="shared" si="5"/>
        <v>23</v>
      </c>
      <c r="AE142" s="232">
        <f t="shared" si="5"/>
        <v>24</v>
      </c>
      <c r="AF142" s="1083">
        <f t="shared" si="5"/>
        <v>25</v>
      </c>
      <c r="AG142" s="232">
        <f t="shared" ref="AG142:AN142" si="6">AG82</f>
        <v>0</v>
      </c>
      <c r="AH142" s="1087">
        <f t="shared" si="6"/>
        <v>0</v>
      </c>
      <c r="AI142" s="232">
        <f t="shared" si="6"/>
        <v>0</v>
      </c>
      <c r="AJ142" s="1087">
        <f t="shared" si="6"/>
        <v>0</v>
      </c>
      <c r="AK142" s="232">
        <f t="shared" si="6"/>
        <v>0</v>
      </c>
      <c r="AL142" s="30">
        <f t="shared" si="6"/>
        <v>0</v>
      </c>
      <c r="AM142" s="958">
        <f t="shared" si="6"/>
        <v>0</v>
      </c>
      <c r="AN142" s="958">
        <f t="shared" si="6"/>
        <v>0</v>
      </c>
      <c r="AO142" s="32" t="s">
        <v>14</v>
      </c>
      <c r="AP142" s="434" t="s">
        <v>14</v>
      </c>
      <c r="AQ142" s="435" t="s">
        <v>16</v>
      </c>
      <c r="AR142" s="435"/>
      <c r="AS142" s="435" t="s">
        <v>16</v>
      </c>
      <c r="BB142" s="7"/>
      <c r="BC142" s="7"/>
      <c r="BD142" s="7"/>
      <c r="BE142" s="7"/>
      <c r="BF142" s="8"/>
      <c r="BG142" s="8"/>
      <c r="BH142" s="8"/>
      <c r="BI142" s="8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CG142" s="36"/>
      <c r="CH142" s="36"/>
      <c r="CI142" s="36"/>
      <c r="CJ142" s="36"/>
      <c r="CK142" s="36"/>
      <c r="CL142" s="36"/>
      <c r="CM142" s="36"/>
      <c r="CN142" s="36"/>
      <c r="CT142" s="37"/>
    </row>
    <row r="143" spans="2:98" s="36" customFormat="1" ht="60" customHeight="1" thickTop="1" x14ac:dyDescent="0.2">
      <c r="B143" s="1322">
        <v>1</v>
      </c>
      <c r="C143" s="1320" t="s">
        <v>114</v>
      </c>
      <c r="D143" s="1190" t="s">
        <v>174</v>
      </c>
      <c r="E143" s="1223" t="s">
        <v>38</v>
      </c>
      <c r="F143" s="1325">
        <v>110</v>
      </c>
      <c r="G143" s="458" t="s">
        <v>20</v>
      </c>
      <c r="H143" s="1010"/>
      <c r="I143" s="1019"/>
      <c r="J143" s="804">
        <v>100</v>
      </c>
      <c r="K143" s="204">
        <v>100</v>
      </c>
      <c r="L143" s="204">
        <v>100</v>
      </c>
      <c r="M143" s="223">
        <v>200</v>
      </c>
      <c r="N143" s="828">
        <v>200</v>
      </c>
      <c r="O143" s="223">
        <v>200</v>
      </c>
      <c r="P143" s="223">
        <v>200</v>
      </c>
      <c r="Q143" s="223">
        <v>200</v>
      </c>
      <c r="R143" s="223">
        <v>205</v>
      </c>
      <c r="S143" s="828">
        <v>200</v>
      </c>
      <c r="T143" s="223">
        <v>100</v>
      </c>
      <c r="U143" s="223">
        <v>100</v>
      </c>
      <c r="V143" s="223">
        <v>200</v>
      </c>
      <c r="W143" s="223">
        <v>100</v>
      </c>
      <c r="X143" s="828">
        <v>100</v>
      </c>
      <c r="Y143" s="223">
        <v>100</v>
      </c>
      <c r="Z143" s="223">
        <v>100</v>
      </c>
      <c r="AA143" s="164">
        <v>100</v>
      </c>
      <c r="AB143" s="223">
        <v>100</v>
      </c>
      <c r="AC143" s="223">
        <v>100</v>
      </c>
      <c r="AD143" s="223"/>
      <c r="AE143" s="100"/>
      <c r="AF143" s="223"/>
      <c r="AG143" s="223"/>
      <c r="AH143" s="343"/>
      <c r="AI143" s="204"/>
      <c r="AJ143" s="828"/>
      <c r="AK143" s="204"/>
      <c r="AL143" s="828"/>
      <c r="AM143" s="223"/>
      <c r="AN143" s="164"/>
      <c r="AO143" s="167">
        <f>SUM(J143:AL143)</f>
        <v>2805</v>
      </c>
      <c r="AP143" s="720">
        <f>SUM(I143:AL143)</f>
        <v>2805</v>
      </c>
      <c r="AQ143" s="1327" t="s">
        <v>22</v>
      </c>
      <c r="AR143" s="1124"/>
      <c r="AS143" s="1315" t="s">
        <v>22</v>
      </c>
    </row>
    <row r="144" spans="2:98" s="36" customFormat="1" ht="60" customHeight="1" thickBot="1" x14ac:dyDescent="0.25">
      <c r="B144" s="1322"/>
      <c r="C144" s="1323"/>
      <c r="D144" s="1207"/>
      <c r="E144" s="1230"/>
      <c r="F144" s="1325"/>
      <c r="G144" s="470" t="s">
        <v>23</v>
      </c>
      <c r="H144" s="1071">
        <v>100</v>
      </c>
      <c r="I144" s="961">
        <v>100</v>
      </c>
      <c r="J144" s="966">
        <v>200</v>
      </c>
      <c r="K144" s="963">
        <v>200</v>
      </c>
      <c r="L144" s="963">
        <v>200</v>
      </c>
      <c r="M144" s="963">
        <v>200</v>
      </c>
      <c r="N144" s="1115">
        <v>200</v>
      </c>
      <c r="O144" s="964">
        <v>205</v>
      </c>
      <c r="P144" s="963">
        <v>200</v>
      </c>
      <c r="Q144" s="963">
        <v>100</v>
      </c>
      <c r="R144" s="963">
        <v>100</v>
      </c>
      <c r="S144" s="966">
        <v>200</v>
      </c>
      <c r="T144" s="963">
        <v>100</v>
      </c>
      <c r="U144" s="968">
        <v>100</v>
      </c>
      <c r="V144" s="963">
        <v>100</v>
      </c>
      <c r="W144" s="963">
        <v>100</v>
      </c>
      <c r="X144" s="966">
        <v>100</v>
      </c>
      <c r="Y144" s="963">
        <v>100</v>
      </c>
      <c r="Z144" s="962">
        <v>100</v>
      </c>
      <c r="AA144" s="968"/>
      <c r="AB144" s="963"/>
      <c r="AC144" s="963"/>
      <c r="AD144" s="963"/>
      <c r="AE144" s="968"/>
      <c r="AF144" s="963"/>
      <c r="AG144" s="963"/>
      <c r="AH144" s="967"/>
      <c r="AI144" s="196"/>
      <c r="AJ144" s="966"/>
      <c r="AK144" s="963"/>
      <c r="AL144" s="966"/>
      <c r="AM144" s="963"/>
      <c r="AN144" s="968"/>
      <c r="AO144" s="969">
        <f>SUM(I144:AI144)</f>
        <v>2605</v>
      </c>
      <c r="AP144" s="472">
        <f>SUM(G144:AK144)</f>
        <v>2705</v>
      </c>
      <c r="AQ144" s="1328"/>
      <c r="AR144" s="1125"/>
      <c r="AS144" s="1316"/>
    </row>
    <row r="145" spans="2:56" s="36" customFormat="1" ht="60" customHeight="1" thickTop="1" x14ac:dyDescent="0.2">
      <c r="B145" s="1318">
        <v>2</v>
      </c>
      <c r="C145" s="1320" t="s">
        <v>114</v>
      </c>
      <c r="D145" s="1312" t="s">
        <v>175</v>
      </c>
      <c r="E145" s="1330" t="s">
        <v>38</v>
      </c>
      <c r="F145" s="1324">
        <v>110</v>
      </c>
      <c r="G145" s="1008" t="s">
        <v>20</v>
      </c>
      <c r="H145" s="1012"/>
      <c r="I145" s="250"/>
      <c r="J145" s="804">
        <v>100</v>
      </c>
      <c r="K145" s="192">
        <v>100</v>
      </c>
      <c r="L145" s="192">
        <v>100</v>
      </c>
      <c r="M145" s="192"/>
      <c r="N145" s="794"/>
      <c r="O145" s="192"/>
      <c r="P145" s="192"/>
      <c r="Q145" s="192"/>
      <c r="R145" s="192"/>
      <c r="S145" s="794"/>
      <c r="T145" s="192">
        <v>100</v>
      </c>
      <c r="U145" s="192">
        <v>100</v>
      </c>
      <c r="V145" s="192"/>
      <c r="W145" s="192"/>
      <c r="X145" s="794"/>
      <c r="Y145" s="971"/>
      <c r="Z145" s="40"/>
      <c r="AA145" s="1117"/>
      <c r="AB145" s="971"/>
      <c r="AC145" s="971"/>
      <c r="AD145" s="192"/>
      <c r="AE145" s="39"/>
      <c r="AF145" s="192"/>
      <c r="AG145" s="192"/>
      <c r="AH145" s="347">
        <v>0</v>
      </c>
      <c r="AI145" s="192"/>
      <c r="AJ145" s="794"/>
      <c r="AK145" s="192"/>
      <c r="AL145" s="794"/>
      <c r="AM145" s="192"/>
      <c r="AN145" s="39"/>
      <c r="AO145" s="41">
        <f>SUM(J145:AJ145)</f>
        <v>500</v>
      </c>
      <c r="AP145" s="1053">
        <f>SUM(G145:AK145)</f>
        <v>500</v>
      </c>
      <c r="AQ145" s="1328"/>
      <c r="AR145" s="1125"/>
      <c r="AS145" s="1316"/>
    </row>
    <row r="146" spans="2:56" s="36" customFormat="1" ht="60" customHeight="1" thickBot="1" x14ac:dyDescent="0.25">
      <c r="B146" s="1322"/>
      <c r="C146" s="1323"/>
      <c r="D146" s="1212"/>
      <c r="E146" s="1321"/>
      <c r="F146" s="1326"/>
      <c r="G146" s="694" t="s">
        <v>23</v>
      </c>
      <c r="H146" s="1013">
        <v>100</v>
      </c>
      <c r="I146" s="1020">
        <v>100</v>
      </c>
      <c r="J146" s="977"/>
      <c r="K146" s="975"/>
      <c r="L146" s="975"/>
      <c r="M146" s="975"/>
      <c r="N146" s="977"/>
      <c r="O146" s="975"/>
      <c r="P146" s="975"/>
      <c r="Q146" s="980">
        <v>100</v>
      </c>
      <c r="R146" s="975">
        <v>100</v>
      </c>
      <c r="S146" s="977"/>
      <c r="T146" s="975"/>
      <c r="U146" s="976"/>
      <c r="V146" s="975"/>
      <c r="W146" s="975"/>
      <c r="X146" s="977"/>
      <c r="Y146" s="975"/>
      <c r="Z146" s="973"/>
      <c r="AA146" s="976"/>
      <c r="AB146" s="975"/>
      <c r="AC146" s="975"/>
      <c r="AD146" s="975"/>
      <c r="AE146" s="976"/>
      <c r="AF146" s="975"/>
      <c r="AG146" s="975"/>
      <c r="AH146" s="978"/>
      <c r="AI146" s="196"/>
      <c r="AJ146" s="979"/>
      <c r="AK146" s="980"/>
      <c r="AL146" s="979"/>
      <c r="AM146" s="980"/>
      <c r="AN146" s="981"/>
      <c r="AO146" s="982">
        <f>SUM(H146:AN146)</f>
        <v>400</v>
      </c>
      <c r="AP146" s="1054">
        <f>SUM(G146:AK146)</f>
        <v>400</v>
      </c>
      <c r="AQ146" s="1328"/>
      <c r="AR146" s="1125"/>
      <c r="AS146" s="1316"/>
    </row>
    <row r="147" spans="2:56" s="36" customFormat="1" ht="60" hidden="1" customHeight="1" thickTop="1" x14ac:dyDescent="0.2">
      <c r="B147" s="1318">
        <v>3</v>
      </c>
      <c r="C147" s="1320" t="s">
        <v>176</v>
      </c>
      <c r="D147" s="1207" t="s">
        <v>177</v>
      </c>
      <c r="E147" s="1230" t="s">
        <v>19</v>
      </c>
      <c r="G147" s="458" t="s">
        <v>51</v>
      </c>
      <c r="H147" s="1014"/>
      <c r="I147" s="1019"/>
      <c r="J147" s="1030"/>
      <c r="K147" s="984"/>
      <c r="L147" s="984"/>
      <c r="M147" s="984"/>
      <c r="N147" s="804"/>
      <c r="O147" s="204"/>
      <c r="P147" s="204"/>
      <c r="Q147" s="204"/>
      <c r="R147" s="204"/>
      <c r="S147" s="804"/>
      <c r="T147" s="204"/>
      <c r="U147" s="100"/>
      <c r="V147" s="204"/>
      <c r="W147" s="204"/>
      <c r="X147" s="804"/>
      <c r="Y147" s="204"/>
      <c r="Z147" s="101"/>
      <c r="AA147" s="100"/>
      <c r="AB147" s="204"/>
      <c r="AC147" s="985"/>
      <c r="AD147" s="204"/>
      <c r="AE147" s="100"/>
      <c r="AF147" s="204"/>
      <c r="AG147" s="204"/>
      <c r="AH147" s="333"/>
      <c r="AI147" s="204"/>
      <c r="AJ147" s="333"/>
      <c r="AK147" s="192"/>
      <c r="AL147" s="828"/>
      <c r="AM147" s="223"/>
      <c r="AN147" s="164">
        <v>0</v>
      </c>
      <c r="AO147" s="167">
        <f>SUM(N147:AN147)</f>
        <v>0</v>
      </c>
      <c r="AP147" s="720">
        <f>SUM(I147:AL147)</f>
        <v>0</v>
      </c>
      <c r="AQ147" s="1328"/>
      <c r="AR147" s="1125"/>
      <c r="AS147" s="1316"/>
    </row>
    <row r="148" spans="2:56" s="36" customFormat="1" ht="60" hidden="1" customHeight="1" thickBot="1" x14ac:dyDescent="0.25">
      <c r="B148" s="1322"/>
      <c r="C148" s="1323"/>
      <c r="D148" s="1207"/>
      <c r="E148" s="1230"/>
      <c r="G148" s="470" t="s">
        <v>23</v>
      </c>
      <c r="H148" s="1011"/>
      <c r="I148" s="1021"/>
      <c r="J148" s="1031"/>
      <c r="K148" s="1027"/>
      <c r="L148" s="963"/>
      <c r="M148" s="963"/>
      <c r="N148" s="988"/>
      <c r="O148" s="963"/>
      <c r="P148" s="986"/>
      <c r="Q148" s="963"/>
      <c r="R148" s="963"/>
      <c r="S148" s="988"/>
      <c r="T148" s="986"/>
      <c r="U148" s="1065"/>
      <c r="V148" s="986"/>
      <c r="W148" s="963"/>
      <c r="X148" s="966"/>
      <c r="Y148" s="963"/>
      <c r="Z148" s="962"/>
      <c r="AA148" s="968"/>
      <c r="AB148" s="963"/>
      <c r="AC148" s="963"/>
      <c r="AD148" s="963"/>
      <c r="AE148" s="968"/>
      <c r="AF148" s="963"/>
      <c r="AG148" s="963"/>
      <c r="AH148" s="990"/>
      <c r="AI148" s="963"/>
      <c r="AJ148" s="967"/>
      <c r="AK148" s="963"/>
      <c r="AL148" s="966"/>
      <c r="AM148" s="963"/>
      <c r="AN148" s="968"/>
      <c r="AO148" s="969">
        <f>SUM(L148:AN148)</f>
        <v>0</v>
      </c>
      <c r="AP148" s="472">
        <f>SUM(G148:AK148)</f>
        <v>0</v>
      </c>
      <c r="AQ148" s="1328"/>
      <c r="AR148" s="1125"/>
      <c r="AS148" s="1316"/>
    </row>
    <row r="149" spans="2:56" s="36" customFormat="1" ht="60" hidden="1" customHeight="1" x14ac:dyDescent="0.2">
      <c r="B149" s="1318">
        <v>4</v>
      </c>
      <c r="C149" s="1320" t="s">
        <v>176</v>
      </c>
      <c r="D149" s="1190" t="s">
        <v>178</v>
      </c>
      <c r="E149" s="1223" t="s">
        <v>19</v>
      </c>
      <c r="G149" s="458" t="s">
        <v>20</v>
      </c>
      <c r="H149" s="1014"/>
      <c r="I149" s="983"/>
      <c r="J149" s="1030"/>
      <c r="K149" s="984"/>
      <c r="L149" s="984"/>
      <c r="M149" s="984"/>
      <c r="N149" s="804"/>
      <c r="O149" s="204"/>
      <c r="P149" s="204"/>
      <c r="Q149" s="204"/>
      <c r="R149" s="204"/>
      <c r="S149" s="804"/>
      <c r="T149" s="204"/>
      <c r="U149" s="100"/>
      <c r="V149" s="204"/>
      <c r="W149" s="204"/>
      <c r="X149" s="804"/>
      <c r="Y149" s="204"/>
      <c r="Z149" s="101"/>
      <c r="AA149" s="100"/>
      <c r="AB149" s="204"/>
      <c r="AC149" s="985"/>
      <c r="AD149" s="204"/>
      <c r="AE149" s="100"/>
      <c r="AF149" s="204"/>
      <c r="AG149" s="204"/>
      <c r="AH149" s="333"/>
      <c r="AI149" s="204"/>
      <c r="AJ149" s="333"/>
      <c r="AK149" s="985"/>
      <c r="AL149" s="828"/>
      <c r="AM149" s="223"/>
      <c r="AN149" s="164">
        <v>0</v>
      </c>
      <c r="AO149" s="167">
        <f>SUM(N149:AN149)</f>
        <v>0</v>
      </c>
      <c r="AP149" s="541">
        <f t="shared" ref="AP149" si="7">SUM(G149:AK149)</f>
        <v>0</v>
      </c>
      <c r="AQ149" s="1328"/>
      <c r="AR149" s="1125"/>
      <c r="AS149" s="1316"/>
    </row>
    <row r="150" spans="2:56" ht="60" hidden="1" customHeight="1" x14ac:dyDescent="0.2">
      <c r="B150" s="1319"/>
      <c r="C150" s="1311"/>
      <c r="D150" s="1212"/>
      <c r="E150" s="1321"/>
      <c r="F150" s="991"/>
      <c r="G150" s="494" t="s">
        <v>23</v>
      </c>
      <c r="H150" s="1015"/>
      <c r="I150" s="992"/>
      <c r="J150" s="1032"/>
      <c r="K150" s="1009"/>
      <c r="L150" s="994"/>
      <c r="M150" s="994"/>
      <c r="N150" s="1037"/>
      <c r="O150" s="994"/>
      <c r="P150" s="995"/>
      <c r="Q150" s="994"/>
      <c r="R150" s="994"/>
      <c r="S150" s="998"/>
      <c r="T150" s="994"/>
      <c r="U150" s="996"/>
      <c r="V150" s="995"/>
      <c r="W150" s="994"/>
      <c r="X150" s="998"/>
      <c r="Y150" s="994"/>
      <c r="Z150" s="1026"/>
      <c r="AA150" s="1118"/>
      <c r="AB150" s="994"/>
      <c r="AC150" s="994"/>
      <c r="AD150" s="994"/>
      <c r="AE150" s="996"/>
      <c r="AF150" s="994"/>
      <c r="AG150" s="994"/>
      <c r="AH150" s="1000"/>
      <c r="AI150" s="994"/>
      <c r="AJ150" s="1001"/>
      <c r="AK150" s="994"/>
      <c r="AL150" s="998"/>
      <c r="AM150" s="994"/>
      <c r="AN150" s="996"/>
      <c r="AO150" s="1002">
        <f>SUM(L150:AN150)</f>
        <v>0</v>
      </c>
      <c r="AP150" s="466">
        <f t="shared" ref="AP150" si="8">SUM(I150:AL150)</f>
        <v>0</v>
      </c>
      <c r="AQ150" s="1328"/>
      <c r="AR150" s="1125"/>
      <c r="AS150" s="1316"/>
    </row>
    <row r="151" spans="2:56" s="36" customFormat="1" ht="60" hidden="1" customHeight="1" x14ac:dyDescent="0.2">
      <c r="B151" s="1318">
        <v>5</v>
      </c>
      <c r="C151" s="1320" t="s">
        <v>176</v>
      </c>
      <c r="D151" s="1190" t="s">
        <v>179</v>
      </c>
      <c r="E151" s="1223" t="s">
        <v>19</v>
      </c>
      <c r="G151" s="458" t="s">
        <v>20</v>
      </c>
      <c r="H151" s="1014"/>
      <c r="I151" s="983"/>
      <c r="J151" s="1030"/>
      <c r="K151" s="984"/>
      <c r="L151" s="984"/>
      <c r="M151" s="984"/>
      <c r="N151" s="804"/>
      <c r="O151" s="204"/>
      <c r="P151" s="204"/>
      <c r="Q151" s="204"/>
      <c r="R151" s="204"/>
      <c r="S151" s="804"/>
      <c r="T151" s="204"/>
      <c r="U151" s="100"/>
      <c r="V151" s="204"/>
      <c r="W151" s="204"/>
      <c r="X151" s="804"/>
      <c r="Y151" s="204"/>
      <c r="Z151" s="101"/>
      <c r="AA151" s="100"/>
      <c r="AB151" s="204"/>
      <c r="AC151" s="985"/>
      <c r="AD151" s="204"/>
      <c r="AE151" s="100"/>
      <c r="AF151" s="204"/>
      <c r="AG151" s="204"/>
      <c r="AH151" s="333"/>
      <c r="AI151" s="204"/>
      <c r="AJ151" s="333"/>
      <c r="AK151" s="985"/>
      <c r="AL151" s="828"/>
      <c r="AM151" s="223"/>
      <c r="AN151" s="164">
        <v>0</v>
      </c>
      <c r="AO151" s="167">
        <f>SUM(N151:AN151)</f>
        <v>0</v>
      </c>
      <c r="AP151" s="541">
        <f t="shared" ref="AP151" si="9">SUM(G151:AK151)</f>
        <v>0</v>
      </c>
      <c r="AQ151" s="1328"/>
      <c r="AR151" s="1125"/>
      <c r="AS151" s="1316"/>
    </row>
    <row r="152" spans="2:56" ht="60" hidden="1" customHeight="1" x14ac:dyDescent="0.2">
      <c r="B152" s="1319"/>
      <c r="C152" s="1311"/>
      <c r="D152" s="1212"/>
      <c r="E152" s="1321"/>
      <c r="F152" s="991"/>
      <c r="G152" s="494" t="s">
        <v>23</v>
      </c>
      <c r="H152" s="1015"/>
      <c r="I152" s="992"/>
      <c r="J152" s="1032"/>
      <c r="K152" s="1009"/>
      <c r="L152" s="994"/>
      <c r="M152" s="994"/>
      <c r="N152" s="1037"/>
      <c r="O152" s="994"/>
      <c r="P152" s="995"/>
      <c r="Q152" s="994"/>
      <c r="R152" s="994"/>
      <c r="S152" s="998"/>
      <c r="T152" s="994"/>
      <c r="U152" s="996"/>
      <c r="V152" s="995"/>
      <c r="W152" s="994"/>
      <c r="X152" s="998"/>
      <c r="Y152" s="994"/>
      <c r="Z152" s="1026"/>
      <c r="AA152" s="1118"/>
      <c r="AB152" s="994"/>
      <c r="AC152" s="994"/>
      <c r="AD152" s="994"/>
      <c r="AE152" s="996"/>
      <c r="AF152" s="994"/>
      <c r="AG152" s="994"/>
      <c r="AH152" s="1000"/>
      <c r="AI152" s="994"/>
      <c r="AJ152" s="1001"/>
      <c r="AK152" s="994"/>
      <c r="AL152" s="998"/>
      <c r="AM152" s="994"/>
      <c r="AN152" s="996"/>
      <c r="AO152" s="1002">
        <f>SUM(L152:AN152)</f>
        <v>0</v>
      </c>
      <c r="AP152" s="614">
        <f t="shared" ref="AP152" si="10">SUM(I152:AL152)</f>
        <v>0</v>
      </c>
      <c r="AQ152" s="1328"/>
      <c r="AR152" s="1125"/>
      <c r="AS152" s="1316"/>
    </row>
    <row r="153" spans="2:56" s="36" customFormat="1" ht="60" hidden="1" customHeight="1" x14ac:dyDescent="0.2">
      <c r="B153" s="1318">
        <v>3</v>
      </c>
      <c r="C153" s="1320" t="s">
        <v>180</v>
      </c>
      <c r="D153" s="1190" t="s">
        <v>181</v>
      </c>
      <c r="E153" s="1223" t="s">
        <v>38</v>
      </c>
      <c r="F153" s="1324">
        <v>180</v>
      </c>
      <c r="G153" s="458" t="s">
        <v>51</v>
      </c>
      <c r="H153" s="1014"/>
      <c r="I153" s="983"/>
      <c r="J153" s="1030"/>
      <c r="K153" s="984"/>
      <c r="L153" s="984"/>
      <c r="M153" s="984"/>
      <c r="N153" s="804"/>
      <c r="O153" s="204"/>
      <c r="P153" s="204"/>
      <c r="Q153" s="204"/>
      <c r="R153" s="204"/>
      <c r="S153" s="804"/>
      <c r="T153" s="204"/>
      <c r="U153" s="100"/>
      <c r="V153" s="204"/>
      <c r="W153" s="204"/>
      <c r="X153" s="804"/>
      <c r="Y153" s="204"/>
      <c r="Z153" s="101"/>
      <c r="AA153" s="100"/>
      <c r="AB153" s="204"/>
      <c r="AC153" s="204"/>
      <c r="AD153" s="204"/>
      <c r="AE153" s="100"/>
      <c r="AF153" s="204"/>
      <c r="AG153" s="204"/>
      <c r="AH153" s="333"/>
      <c r="AI153" s="204"/>
      <c r="AJ153" s="333"/>
      <c r="AK153" s="209"/>
      <c r="AL153" s="828"/>
      <c r="AM153" s="223"/>
      <c r="AN153" s="164">
        <v>0</v>
      </c>
      <c r="AO153" s="167">
        <f>SUM(K153:AL153)</f>
        <v>0</v>
      </c>
      <c r="AP153" s="541">
        <f t="shared" ref="AP153" si="11">SUM(G153:AK153)</f>
        <v>0</v>
      </c>
      <c r="AQ153" s="1328"/>
      <c r="AR153" s="1125"/>
      <c r="AS153" s="1316"/>
    </row>
    <row r="154" spans="2:56" s="36" customFormat="1" ht="60" hidden="1" customHeight="1" x14ac:dyDescent="0.2">
      <c r="B154" s="1322"/>
      <c r="C154" s="1323"/>
      <c r="D154" s="1207"/>
      <c r="E154" s="1230"/>
      <c r="F154" s="1325"/>
      <c r="G154" s="470" t="s">
        <v>23</v>
      </c>
      <c r="H154" s="1016">
        <v>4</v>
      </c>
      <c r="I154" s="1022"/>
      <c r="J154" s="966"/>
      <c r="K154" s="1028"/>
      <c r="L154" s="963"/>
      <c r="M154" s="963"/>
      <c r="N154" s="966"/>
      <c r="O154" s="963"/>
      <c r="P154" s="963"/>
      <c r="Q154" s="963"/>
      <c r="R154" s="963"/>
      <c r="S154" s="966"/>
      <c r="T154" s="963"/>
      <c r="U154" s="968"/>
      <c r="V154" s="963"/>
      <c r="W154" s="963"/>
      <c r="X154" s="966"/>
      <c r="Y154" s="963"/>
      <c r="Z154" s="962"/>
      <c r="AA154" s="968"/>
      <c r="AB154" s="963"/>
      <c r="AC154" s="963"/>
      <c r="AD154" s="963"/>
      <c r="AE154" s="968"/>
      <c r="AF154" s="963"/>
      <c r="AG154" s="963"/>
      <c r="AH154" s="1003"/>
      <c r="AI154" s="963"/>
      <c r="AJ154" s="967"/>
      <c r="AK154" s="963"/>
      <c r="AL154" s="966"/>
      <c r="AM154" s="963"/>
      <c r="AN154" s="968"/>
      <c r="AO154" s="969">
        <f>SUM(I154:AL154)</f>
        <v>0</v>
      </c>
      <c r="AP154" s="720">
        <f t="shared" ref="AP154" si="12">SUM(I154:AL154)</f>
        <v>0</v>
      </c>
      <c r="AQ154" s="1328"/>
      <c r="AR154" s="1125"/>
      <c r="AS154" s="1316"/>
    </row>
    <row r="155" spans="2:56" ht="60" hidden="1" customHeight="1" x14ac:dyDescent="0.2">
      <c r="B155" s="1319"/>
      <c r="C155" s="1311"/>
      <c r="D155" s="1212"/>
      <c r="E155" s="1321"/>
      <c r="F155" s="1326"/>
      <c r="G155" s="970" t="s">
        <v>145</v>
      </c>
      <c r="H155" s="1017">
        <v>4</v>
      </c>
      <c r="I155" s="1023"/>
      <c r="J155" s="1033"/>
      <c r="K155" s="1029"/>
      <c r="L155" s="313"/>
      <c r="M155" s="313"/>
      <c r="N155" s="772"/>
      <c r="O155" s="313"/>
      <c r="P155" s="313"/>
      <c r="Q155" s="313"/>
      <c r="R155" s="313"/>
      <c r="S155" s="772"/>
      <c r="T155" s="313"/>
      <c r="U155" s="311"/>
      <c r="V155" s="313"/>
      <c r="W155" s="313"/>
      <c r="X155" s="772"/>
      <c r="Y155" s="313"/>
      <c r="Z155" s="310"/>
      <c r="AA155" s="311"/>
      <c r="AB155" s="313"/>
      <c r="AC155" s="313"/>
      <c r="AD155" s="313"/>
      <c r="AE155" s="311"/>
      <c r="AF155" s="313"/>
      <c r="AG155" s="313"/>
      <c r="AH155" s="335"/>
      <c r="AI155" s="313"/>
      <c r="AJ155" s="335"/>
      <c r="AK155" s="313"/>
      <c r="AL155" s="772"/>
      <c r="AM155" s="313"/>
      <c r="AN155" s="311"/>
      <c r="AO155" s="314">
        <f>SUM(I155:AL155)</f>
        <v>0</v>
      </c>
      <c r="AP155" s="541">
        <f t="shared" ref="AP155" si="13">SUM(G155:AK155)</f>
        <v>4</v>
      </c>
      <c r="AQ155" s="1329"/>
      <c r="AR155" s="1125"/>
      <c r="AS155" s="1316"/>
    </row>
    <row r="156" spans="2:56" ht="103.25" customHeight="1" thickTop="1" thickBot="1" x14ac:dyDescent="0.25">
      <c r="B156" s="1262" t="s">
        <v>112</v>
      </c>
      <c r="C156" s="1263"/>
      <c r="D156" s="1263"/>
      <c r="E156" s="1263"/>
      <c r="F156" s="1263"/>
      <c r="G156" s="1314"/>
      <c r="H156" s="1018">
        <f>SUM(H144,H146,H148)</f>
        <v>200</v>
      </c>
      <c r="I156" s="1024">
        <f t="shared" ref="I156:AF156" si="14">SUM(I144,I146,I148)</f>
        <v>200</v>
      </c>
      <c r="J156" s="1034">
        <f t="shared" si="14"/>
        <v>200</v>
      </c>
      <c r="K156" s="227">
        <f t="shared" si="14"/>
        <v>200</v>
      </c>
      <c r="L156" s="227">
        <f t="shared" si="14"/>
        <v>200</v>
      </c>
      <c r="M156" s="227">
        <f t="shared" si="14"/>
        <v>200</v>
      </c>
      <c r="N156" s="228">
        <f t="shared" si="14"/>
        <v>200</v>
      </c>
      <c r="O156" s="227">
        <f t="shared" si="14"/>
        <v>205</v>
      </c>
      <c r="P156" s="227">
        <f t="shared" si="14"/>
        <v>200</v>
      </c>
      <c r="Q156" s="227">
        <f t="shared" si="14"/>
        <v>200</v>
      </c>
      <c r="R156" s="227">
        <f t="shared" si="14"/>
        <v>200</v>
      </c>
      <c r="S156" s="228">
        <f t="shared" si="14"/>
        <v>200</v>
      </c>
      <c r="T156" s="227">
        <f t="shared" si="14"/>
        <v>100</v>
      </c>
      <c r="U156" s="169">
        <f t="shared" si="14"/>
        <v>100</v>
      </c>
      <c r="V156" s="227">
        <f t="shared" si="14"/>
        <v>100</v>
      </c>
      <c r="W156" s="227">
        <f t="shared" si="14"/>
        <v>100</v>
      </c>
      <c r="X156" s="228">
        <f t="shared" si="14"/>
        <v>100</v>
      </c>
      <c r="Y156" s="227">
        <f t="shared" si="14"/>
        <v>100</v>
      </c>
      <c r="Z156" s="170">
        <f t="shared" si="14"/>
        <v>100</v>
      </c>
      <c r="AA156" s="169">
        <f t="shared" si="14"/>
        <v>0</v>
      </c>
      <c r="AB156" s="227">
        <f t="shared" si="14"/>
        <v>0</v>
      </c>
      <c r="AC156" s="227">
        <f t="shared" si="14"/>
        <v>0</v>
      </c>
      <c r="AD156" s="227">
        <f t="shared" si="14"/>
        <v>0</v>
      </c>
      <c r="AE156" s="169">
        <f t="shared" si="14"/>
        <v>0</v>
      </c>
      <c r="AF156" s="227">
        <f t="shared" si="14"/>
        <v>0</v>
      </c>
      <c r="AG156" s="227">
        <f t="shared" ref="AG156:AN156" si="15">SUM(AG144,AG146,AG154,AG148,AG150,AG152)</f>
        <v>0</v>
      </c>
      <c r="AH156" s="360">
        <f t="shared" si="15"/>
        <v>0</v>
      </c>
      <c r="AI156" s="227">
        <f t="shared" si="15"/>
        <v>0</v>
      </c>
      <c r="AJ156" s="360">
        <f t="shared" si="15"/>
        <v>0</v>
      </c>
      <c r="AK156" s="227">
        <f t="shared" si="15"/>
        <v>0</v>
      </c>
      <c r="AL156" s="228">
        <f t="shared" si="15"/>
        <v>0</v>
      </c>
      <c r="AM156" s="227">
        <f t="shared" si="15"/>
        <v>0</v>
      </c>
      <c r="AN156" s="170">
        <f t="shared" si="15"/>
        <v>0</v>
      </c>
      <c r="AO156" s="171" t="e">
        <f>SUM(#REF!,#REF!,AO147,AO155)</f>
        <v>#REF!</v>
      </c>
      <c r="AP156" s="1005">
        <f t="shared" ref="AP156" si="16">SUM(I156:AL156)</f>
        <v>2905</v>
      </c>
      <c r="AQ156" s="1004"/>
      <c r="AR156" s="1337"/>
      <c r="AS156" s="1317"/>
    </row>
    <row r="157" spans="2:56" ht="69" customHeight="1" thickTop="1" thickBot="1" x14ac:dyDescent="0.25">
      <c r="B157" s="178"/>
      <c r="C157" s="122"/>
      <c r="D157" s="122"/>
      <c r="E157" s="122"/>
      <c r="F157" s="122"/>
      <c r="G157" s="122"/>
      <c r="H157" s="1279"/>
      <c r="I157" s="1279"/>
      <c r="J157" s="1279"/>
      <c r="K157" s="1279"/>
      <c r="L157" s="1279"/>
      <c r="M157" s="1279"/>
      <c r="N157" s="1279"/>
      <c r="O157" s="1279"/>
      <c r="P157" s="1279"/>
      <c r="Q157" s="1279"/>
      <c r="R157" s="1279"/>
      <c r="S157" s="1279"/>
      <c r="T157" s="1279"/>
      <c r="U157" s="1279"/>
      <c r="V157" s="1279"/>
      <c r="W157" s="1279"/>
      <c r="X157" s="1279"/>
      <c r="Y157" s="1279"/>
      <c r="Z157" s="1279"/>
      <c r="AA157" s="1279"/>
      <c r="AB157" s="1279"/>
      <c r="AC157" s="1279"/>
      <c r="AD157" s="1279"/>
      <c r="AE157" s="1279"/>
      <c r="AF157" s="1279"/>
      <c r="AG157" s="1279"/>
      <c r="AH157" s="1279"/>
      <c r="AI157" s="1279"/>
      <c r="AJ157" s="1279"/>
      <c r="AK157" s="1279"/>
      <c r="AL157" s="1279"/>
      <c r="AM157" s="1279"/>
      <c r="AN157" s="1279"/>
      <c r="AO157" s="1279"/>
      <c r="AP157" s="1279"/>
      <c r="AQ157" s="184"/>
      <c r="AR157" s="184"/>
      <c r="AS157" s="184"/>
    </row>
    <row r="158" spans="2:56" s="36" customFormat="1" ht="103.25" customHeight="1" x14ac:dyDescent="0.2">
      <c r="B158" s="420"/>
      <c r="D158" s="3" t="s">
        <v>0</v>
      </c>
      <c r="E158" s="1126" t="s">
        <v>1</v>
      </c>
      <c r="F158" s="1127"/>
      <c r="G158" s="1128"/>
      <c r="H158" s="421"/>
      <c r="I158" s="422"/>
      <c r="J158" s="422"/>
      <c r="K158" s="422"/>
      <c r="L158" s="422"/>
      <c r="M158" s="422"/>
      <c r="N158" s="422"/>
      <c r="O158" s="422"/>
      <c r="P158" s="422"/>
      <c r="Q158" s="422"/>
      <c r="R158" s="422"/>
      <c r="T158" s="422"/>
      <c r="U158" s="422"/>
      <c r="V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F158" s="422"/>
      <c r="AG158" s="422"/>
      <c r="AH158" s="606"/>
      <c r="AI158" s="422"/>
      <c r="AJ158" s="422"/>
      <c r="AK158" s="422"/>
      <c r="AL158" s="422"/>
      <c r="AM158" s="422"/>
      <c r="AN158" s="422"/>
      <c r="AO158" s="422"/>
      <c r="AP158" s="422"/>
      <c r="AQ158" s="422"/>
      <c r="AR158" s="422"/>
      <c r="AS158" s="422"/>
      <c r="AT158" s="422"/>
      <c r="AU158" s="422"/>
      <c r="AV158" s="422"/>
      <c r="AW158" s="422"/>
      <c r="AX158" s="422"/>
      <c r="AY158" s="422"/>
      <c r="AZ158" s="422"/>
      <c r="BA158" s="422"/>
      <c r="BB158" s="422"/>
      <c r="BC158" s="422"/>
      <c r="BD158" s="422"/>
    </row>
    <row r="159" spans="2:56" s="36" customFormat="1" ht="103.25" customHeight="1" thickBot="1" x14ac:dyDescent="0.25">
      <c r="B159" s="420"/>
      <c r="D159" s="13" t="s">
        <v>139</v>
      </c>
      <c r="E159" s="1130" t="s">
        <v>134</v>
      </c>
      <c r="F159" s="1131"/>
      <c r="G159" s="1132"/>
      <c r="H159" s="421"/>
      <c r="I159" s="422"/>
      <c r="J159" s="422"/>
      <c r="K159" s="422"/>
      <c r="L159" s="422"/>
      <c r="M159" s="422"/>
      <c r="N159" s="422"/>
      <c r="O159" s="422"/>
      <c r="P159" s="422"/>
      <c r="Q159" s="422"/>
      <c r="R159" s="422"/>
      <c r="T159" s="422"/>
      <c r="U159" s="422"/>
      <c r="V159" s="422"/>
      <c r="W159" s="422"/>
      <c r="X159" s="422"/>
      <c r="Y159" s="422"/>
      <c r="Z159" s="422"/>
      <c r="AA159" s="422"/>
      <c r="AB159" s="422"/>
      <c r="AC159" s="422"/>
      <c r="AD159" s="422"/>
      <c r="AE159" s="422"/>
      <c r="AF159" s="422"/>
      <c r="AG159" s="422"/>
      <c r="AH159" s="606"/>
      <c r="AI159" s="422"/>
      <c r="AJ159" s="422"/>
      <c r="AK159" s="422"/>
      <c r="AL159" s="422"/>
      <c r="AM159" s="422"/>
      <c r="AN159" s="422"/>
      <c r="AO159" s="422"/>
      <c r="AP159" s="422"/>
      <c r="AQ159" s="422"/>
      <c r="AR159" s="422"/>
      <c r="AS159" s="422"/>
      <c r="AT159" s="422"/>
      <c r="AU159" s="422"/>
      <c r="AV159" s="422"/>
      <c r="AW159" s="422"/>
      <c r="AX159" s="422"/>
      <c r="AY159" s="422"/>
      <c r="AZ159" s="422"/>
      <c r="BA159" s="422"/>
      <c r="BB159" s="422"/>
      <c r="BC159" s="422"/>
      <c r="BD159" s="422"/>
    </row>
    <row r="160" spans="2:56" ht="40.25" customHeight="1" thickBot="1" x14ac:dyDescent="0.25">
      <c r="B160" s="420"/>
      <c r="C160" s="420"/>
      <c r="D160" s="423"/>
      <c r="E160" s="420"/>
      <c r="F160" s="420"/>
      <c r="G160" s="424"/>
      <c r="H160" s="424"/>
      <c r="I160" s="425"/>
      <c r="J160" s="425"/>
      <c r="K160" s="425"/>
      <c r="L160" s="425"/>
      <c r="M160" s="425"/>
      <c r="N160" s="425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5"/>
      <c r="AD160" s="425"/>
      <c r="AE160" s="425"/>
      <c r="AF160" s="425"/>
      <c r="AG160" s="425"/>
      <c r="AH160" s="425"/>
      <c r="AI160" s="425"/>
      <c r="AJ160" s="425"/>
      <c r="AK160" s="425"/>
      <c r="AL160" s="425"/>
      <c r="AM160" s="425"/>
      <c r="AN160" s="425"/>
      <c r="AO160" s="425"/>
      <c r="AP160" s="425"/>
      <c r="AQ160" s="425"/>
      <c r="AR160" s="425"/>
      <c r="AS160" s="425"/>
      <c r="AT160" s="507"/>
      <c r="AU160" s="426"/>
      <c r="AV160" s="426"/>
      <c r="AW160" s="426"/>
      <c r="AX160" s="426"/>
      <c r="AY160" s="426"/>
      <c r="AZ160" s="426"/>
      <c r="BA160" s="426"/>
      <c r="BB160" s="426"/>
      <c r="BC160" s="426"/>
      <c r="BD160" s="426"/>
    </row>
    <row r="161" spans="1:104" s="35" customFormat="1" ht="103.25" customHeight="1" thickTop="1" thickBot="1" x14ac:dyDescent="0.25">
      <c r="A161" s="427"/>
      <c r="B161" s="428"/>
      <c r="C161" s="429" t="s">
        <v>9</v>
      </c>
      <c r="D161" s="29" t="s">
        <v>9</v>
      </c>
      <c r="E161" s="430" t="s">
        <v>11</v>
      </c>
      <c r="F161" s="431" t="s">
        <v>12</v>
      </c>
      <c r="G161" s="430" t="s">
        <v>13</v>
      </c>
      <c r="H161" s="182">
        <f t="shared" ref="H161:AL161" si="17">H5</f>
        <v>45405</v>
      </c>
      <c r="I161" s="928">
        <f t="shared" si="17"/>
        <v>24</v>
      </c>
      <c r="J161" s="920">
        <f t="shared" si="17"/>
        <v>25</v>
      </c>
      <c r="K161" s="641">
        <f t="shared" si="17"/>
        <v>127</v>
      </c>
      <c r="L161" s="1057">
        <f t="shared" si="17"/>
        <v>7</v>
      </c>
      <c r="M161" s="232">
        <f t="shared" si="17"/>
        <v>8</v>
      </c>
      <c r="N161" s="920">
        <f t="shared" si="17"/>
        <v>9</v>
      </c>
      <c r="O161" s="1083">
        <f t="shared" si="17"/>
        <v>12</v>
      </c>
      <c r="P161" s="30">
        <f t="shared" si="17"/>
        <v>13</v>
      </c>
      <c r="Q161" s="1083">
        <f t="shared" si="17"/>
        <v>14</v>
      </c>
      <c r="R161" s="30">
        <f t="shared" si="17"/>
        <v>15</v>
      </c>
      <c r="S161" s="920">
        <f t="shared" si="17"/>
        <v>16</v>
      </c>
      <c r="T161" s="232">
        <f t="shared" si="17"/>
        <v>19</v>
      </c>
      <c r="U161" s="30">
        <f t="shared" si="17"/>
        <v>20</v>
      </c>
      <c r="V161" s="1083">
        <f t="shared" si="17"/>
        <v>21</v>
      </c>
      <c r="W161" s="30">
        <f t="shared" si="17"/>
        <v>22</v>
      </c>
      <c r="X161" s="920">
        <f t="shared" si="17"/>
        <v>23</v>
      </c>
      <c r="Y161" s="232">
        <f t="shared" si="17"/>
        <v>26</v>
      </c>
      <c r="Z161" s="433">
        <f t="shared" si="17"/>
        <v>27</v>
      </c>
      <c r="AA161" s="30">
        <f t="shared" si="17"/>
        <v>28</v>
      </c>
      <c r="AB161" s="1083">
        <f t="shared" si="17"/>
        <v>29</v>
      </c>
      <c r="AC161" s="30">
        <f t="shared" si="17"/>
        <v>30</v>
      </c>
      <c r="AD161" s="232">
        <f t="shared" si="17"/>
        <v>23</v>
      </c>
      <c r="AE161" s="232">
        <f t="shared" si="17"/>
        <v>24</v>
      </c>
      <c r="AF161" s="1083">
        <f t="shared" si="17"/>
        <v>25</v>
      </c>
      <c r="AG161" s="433">
        <f t="shared" si="17"/>
        <v>28</v>
      </c>
      <c r="AH161" s="30">
        <f t="shared" si="17"/>
        <v>31</v>
      </c>
      <c r="AI161" s="232">
        <f t="shared" si="17"/>
        <v>0</v>
      </c>
      <c r="AJ161" s="1087">
        <f t="shared" si="17"/>
        <v>29</v>
      </c>
      <c r="AK161" s="232">
        <f t="shared" si="17"/>
        <v>31</v>
      </c>
      <c r="AL161" s="1083">
        <f t="shared" si="17"/>
        <v>29</v>
      </c>
      <c r="AM161" s="433">
        <f>AM34</f>
        <v>0</v>
      </c>
      <c r="AN161" s="433">
        <f>AN34</f>
        <v>0</v>
      </c>
      <c r="AO161" s="232" t="e">
        <f>#REF!</f>
        <v>#REF!</v>
      </c>
      <c r="AP161" s="434" t="s">
        <v>14</v>
      </c>
      <c r="AQ161" s="27" t="e">
        <f>#REF!</f>
        <v>#REF!</v>
      </c>
      <c r="AR161" s="26"/>
      <c r="AS161" s="435" t="s">
        <v>16</v>
      </c>
      <c r="AT161" s="508"/>
      <c r="AU161" s="436" t="e">
        <f>#REF!</f>
        <v>#REF!</v>
      </c>
      <c r="AV161" s="436"/>
      <c r="AW161" s="436"/>
      <c r="AX161" s="436"/>
      <c r="AY161" s="436"/>
      <c r="AZ161" s="436"/>
      <c r="BA161" s="436"/>
      <c r="BB161" s="436" t="e">
        <f>#REF!</f>
        <v>#REF!</v>
      </c>
      <c r="BC161" s="436" t="e">
        <f>#REF!</f>
        <v>#REF!</v>
      </c>
      <c r="BD161" s="436" t="e">
        <f>#REF!</f>
        <v>#REF!</v>
      </c>
      <c r="BE161" s="436"/>
      <c r="BG161" s="436"/>
      <c r="BH161" s="7"/>
      <c r="BI161" s="7"/>
      <c r="BJ161" s="7"/>
      <c r="BK161" s="7"/>
      <c r="BL161" s="8"/>
      <c r="BM161" s="8"/>
      <c r="BN161" s="8"/>
      <c r="BO161" s="8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M161" s="36"/>
      <c r="CN161" s="36"/>
      <c r="CO161" s="36"/>
      <c r="CP161" s="36"/>
      <c r="CQ161" s="36"/>
      <c r="CR161" s="36"/>
      <c r="CS161" s="36"/>
      <c r="CT161" s="36"/>
      <c r="CZ161" s="37"/>
    </row>
    <row r="162" spans="1:104" s="36" customFormat="1" ht="103.25" hidden="1" customHeight="1" thickTop="1" x14ac:dyDescent="0.2">
      <c r="A162" s="437"/>
      <c r="B162" s="1285">
        <v>1</v>
      </c>
      <c r="C162" s="1301" t="s">
        <v>140</v>
      </c>
      <c r="D162" s="1305" t="s">
        <v>141</v>
      </c>
      <c r="E162" s="1299" t="s">
        <v>142</v>
      </c>
      <c r="F162" s="1307">
        <v>150</v>
      </c>
      <c r="G162" s="438" t="s">
        <v>20</v>
      </c>
      <c r="H162" s="594"/>
      <c r="I162" s="440"/>
      <c r="J162" s="444"/>
      <c r="K162" s="443"/>
      <c r="L162" s="443"/>
      <c r="M162" s="443"/>
      <c r="N162" s="444"/>
      <c r="O162" s="442"/>
      <c r="P162" s="440"/>
      <c r="Q162" s="442"/>
      <c r="R162" s="440"/>
      <c r="S162" s="444"/>
      <c r="T162" s="443"/>
      <c r="U162" s="440"/>
      <c r="V162" s="442"/>
      <c r="W162" s="682"/>
      <c r="X162" s="444"/>
      <c r="Y162" s="443"/>
      <c r="Z162" s="439"/>
      <c r="AA162" s="440"/>
      <c r="AB162" s="442"/>
      <c r="AC162" s="440"/>
      <c r="AD162" s="443"/>
      <c r="AE162" s="443"/>
      <c r="AF162" s="442"/>
      <c r="AG162" s="562"/>
      <c r="AH162" s="440"/>
      <c r="AI162" s="443"/>
      <c r="AJ162" s="680"/>
      <c r="AK162" s="443"/>
      <c r="AL162" s="443"/>
      <c r="AM162" s="445"/>
      <c r="AN162" s="444"/>
      <c r="AO162" s="443"/>
      <c r="AP162" s="441"/>
      <c r="AQ162" s="439"/>
      <c r="AR162" s="442"/>
      <c r="AS162" s="446"/>
      <c r="AT162" s="509"/>
      <c r="AU162" s="447"/>
      <c r="AV162" s="447"/>
      <c r="AW162" s="447"/>
      <c r="AX162" s="447"/>
      <c r="AY162" s="447"/>
      <c r="AZ162" s="447"/>
      <c r="BA162" s="447"/>
      <c r="BB162" s="447"/>
      <c r="BC162" s="447"/>
      <c r="BD162" s="447"/>
    </row>
    <row r="163" spans="1:104" ht="103.25" hidden="1" customHeight="1" thickBot="1" x14ac:dyDescent="0.25">
      <c r="A163" s="448"/>
      <c r="B163" s="1287"/>
      <c r="C163" s="1304"/>
      <c r="D163" s="1306"/>
      <c r="E163" s="1300"/>
      <c r="F163" s="1308"/>
      <c r="G163" s="449" t="s">
        <v>23</v>
      </c>
      <c r="H163" s="595"/>
      <c r="I163" s="451"/>
      <c r="J163" s="455"/>
      <c r="K163" s="454"/>
      <c r="L163" s="454"/>
      <c r="M163" s="454"/>
      <c r="N163" s="455"/>
      <c r="O163" s="453"/>
      <c r="P163" s="451"/>
      <c r="Q163" s="453"/>
      <c r="R163" s="451"/>
      <c r="S163" s="455"/>
      <c r="T163" s="454"/>
      <c r="U163" s="451"/>
      <c r="V163" s="453"/>
      <c r="W163" s="683"/>
      <c r="X163" s="455"/>
      <c r="Y163" s="454"/>
      <c r="Z163" s="450"/>
      <c r="AA163" s="451"/>
      <c r="AB163" s="453"/>
      <c r="AC163" s="451"/>
      <c r="AD163" s="454"/>
      <c r="AE163" s="660"/>
      <c r="AF163" s="453"/>
      <c r="AG163" s="563"/>
      <c r="AH163" s="451"/>
      <c r="AI163" s="454"/>
      <c r="AJ163" s="681"/>
      <c r="AK163" s="660"/>
      <c r="AL163" s="454"/>
      <c r="AM163" s="451"/>
      <c r="AN163" s="455"/>
      <c r="AO163" s="454"/>
      <c r="AP163" s="452"/>
      <c r="AQ163" s="450"/>
      <c r="AR163" s="453"/>
      <c r="AS163" s="456"/>
      <c r="AT163" s="510"/>
      <c r="AU163" s="457"/>
      <c r="AV163" s="457"/>
      <c r="AW163" s="457"/>
      <c r="AX163" s="457"/>
      <c r="AY163" s="457"/>
      <c r="AZ163" s="457"/>
      <c r="BA163" s="457"/>
      <c r="BB163" s="457"/>
      <c r="BC163" s="457"/>
      <c r="BD163" s="457"/>
    </row>
    <row r="164" spans="1:104" ht="60" customHeight="1" thickTop="1" x14ac:dyDescent="0.2">
      <c r="A164" s="448"/>
      <c r="B164" s="1285">
        <v>1</v>
      </c>
      <c r="C164" s="1301" t="s">
        <v>143</v>
      </c>
      <c r="D164" s="1312" t="s">
        <v>149</v>
      </c>
      <c r="E164" s="1299" t="s">
        <v>38</v>
      </c>
      <c r="F164" s="1217">
        <v>180</v>
      </c>
      <c r="G164" s="458" t="s">
        <v>20</v>
      </c>
      <c r="H164" s="596"/>
      <c r="I164" s="937"/>
      <c r="J164" s="795">
        <v>179</v>
      </c>
      <c r="K164" s="194">
        <v>132</v>
      </c>
      <c r="L164" s="194">
        <v>127</v>
      </c>
      <c r="M164" s="194">
        <v>127</v>
      </c>
      <c r="N164" s="795">
        <v>127</v>
      </c>
      <c r="O164" s="240">
        <v>127</v>
      </c>
      <c r="P164" s="50">
        <v>137</v>
      </c>
      <c r="Q164" s="240">
        <v>127</v>
      </c>
      <c r="R164" s="50">
        <v>131</v>
      </c>
      <c r="S164" s="795">
        <v>109</v>
      </c>
      <c r="T164" s="194">
        <v>123</v>
      </c>
      <c r="U164" s="50">
        <v>137</v>
      </c>
      <c r="V164" s="240">
        <v>134</v>
      </c>
      <c r="W164" s="50">
        <v>133</v>
      </c>
      <c r="X164" s="795">
        <v>93</v>
      </c>
      <c r="Y164" s="194">
        <v>128</v>
      </c>
      <c r="Z164" s="462">
        <v>128</v>
      </c>
      <c r="AA164" s="459">
        <v>128</v>
      </c>
      <c r="AB164" s="240">
        <v>127</v>
      </c>
      <c r="AC164" s="459">
        <v>132</v>
      </c>
      <c r="AD164" s="461"/>
      <c r="AE164" s="461"/>
      <c r="AF164" s="656"/>
      <c r="AG164" s="493"/>
      <c r="AH164" s="459"/>
      <c r="AI164" s="461"/>
      <c r="AJ164" s="684"/>
      <c r="AK164" s="461"/>
      <c r="AL164" s="459"/>
      <c r="AM164" s="459"/>
      <c r="AN164" s="460"/>
      <c r="AO164" s="464"/>
      <c r="AP164" s="466">
        <f>SUM(I164:AL164)</f>
        <v>2586</v>
      </c>
      <c r="AQ164" s="519"/>
      <c r="AR164" s="1338"/>
      <c r="AS164" s="1315" t="s">
        <v>22</v>
      </c>
      <c r="AT164" s="510"/>
      <c r="AU164" s="457"/>
      <c r="AV164" s="457"/>
      <c r="AW164" s="457"/>
      <c r="AX164" s="457"/>
      <c r="AY164" s="457"/>
      <c r="AZ164" s="457"/>
      <c r="BA164" s="457"/>
      <c r="BB164" s="457"/>
      <c r="BC164" s="457"/>
      <c r="BD164" s="457"/>
    </row>
    <row r="165" spans="1:104" ht="60" customHeight="1" thickBot="1" x14ac:dyDescent="0.25">
      <c r="A165" s="448"/>
      <c r="B165" s="1286"/>
      <c r="C165" s="1302"/>
      <c r="D165" s="1212"/>
      <c r="E165" s="1300"/>
      <c r="F165" s="1209"/>
      <c r="G165" s="494" t="s">
        <v>23</v>
      </c>
      <c r="H165" s="615">
        <v>132</v>
      </c>
      <c r="I165" s="78">
        <v>127</v>
      </c>
      <c r="J165" s="799">
        <v>127</v>
      </c>
      <c r="K165" s="199">
        <v>127</v>
      </c>
      <c r="L165" s="199">
        <v>127</v>
      </c>
      <c r="M165" s="199">
        <v>137</v>
      </c>
      <c r="N165" s="799">
        <v>127</v>
      </c>
      <c r="O165" s="244">
        <v>131</v>
      </c>
      <c r="P165" s="78">
        <v>109</v>
      </c>
      <c r="Q165" s="244">
        <v>123</v>
      </c>
      <c r="R165" s="78">
        <v>137</v>
      </c>
      <c r="S165" s="799">
        <v>134</v>
      </c>
      <c r="T165" s="199">
        <v>133</v>
      </c>
      <c r="U165" s="78">
        <v>93</v>
      </c>
      <c r="V165" s="244">
        <v>128</v>
      </c>
      <c r="W165" s="78">
        <v>128</v>
      </c>
      <c r="X165" s="799">
        <v>128</v>
      </c>
      <c r="Y165" s="199">
        <v>127</v>
      </c>
      <c r="Z165" s="618">
        <v>132</v>
      </c>
      <c r="AA165" s="685"/>
      <c r="AB165" s="244"/>
      <c r="AC165" s="685"/>
      <c r="AD165" s="616"/>
      <c r="AE165" s="616"/>
      <c r="AF165" s="657"/>
      <c r="AG165" s="618"/>
      <c r="AH165" s="690"/>
      <c r="AI165" s="497"/>
      <c r="AJ165" s="691"/>
      <c r="AK165" s="499"/>
      <c r="AL165" s="500"/>
      <c r="AM165" s="503"/>
      <c r="AN165" s="619"/>
      <c r="AO165" s="502"/>
      <c r="AP165" s="541">
        <f>SUM(G165:AK165)</f>
        <v>2407</v>
      </c>
      <c r="AQ165" s="519"/>
      <c r="AR165" s="1338"/>
      <c r="AS165" s="1316"/>
      <c r="AT165" s="510"/>
      <c r="AU165" s="457"/>
      <c r="AV165" s="457"/>
      <c r="AW165" s="457"/>
      <c r="AX165" s="457"/>
      <c r="AY165" s="457"/>
      <c r="AZ165" s="457"/>
      <c r="BA165" s="457"/>
      <c r="BB165" s="457"/>
      <c r="BC165" s="457"/>
      <c r="BD165" s="457"/>
    </row>
    <row r="166" spans="1:104" ht="60" customHeight="1" thickTop="1" x14ac:dyDescent="0.2">
      <c r="A166" s="448"/>
      <c r="B166" s="1285">
        <v>2</v>
      </c>
      <c r="C166" s="1301" t="s">
        <v>143</v>
      </c>
      <c r="D166" s="1207" t="s">
        <v>148</v>
      </c>
      <c r="E166" s="1303" t="s">
        <v>38</v>
      </c>
      <c r="F166" s="1200">
        <v>180</v>
      </c>
      <c r="G166" s="458" t="s">
        <v>20</v>
      </c>
      <c r="H166" s="596"/>
      <c r="I166" s="938"/>
      <c r="J166" s="813"/>
      <c r="K166" s="222"/>
      <c r="L166" s="222"/>
      <c r="M166" s="222"/>
      <c r="N166" s="813"/>
      <c r="O166" s="257"/>
      <c r="P166" s="70"/>
      <c r="Q166" s="257"/>
      <c r="R166" s="70"/>
      <c r="S166" s="813"/>
      <c r="T166" s="222"/>
      <c r="U166" s="70"/>
      <c r="V166" s="257"/>
      <c r="W166" s="70"/>
      <c r="X166" s="813"/>
      <c r="Y166" s="222">
        <v>4</v>
      </c>
      <c r="Z166" s="607"/>
      <c r="AA166" s="611"/>
      <c r="AB166" s="257"/>
      <c r="AC166" s="611"/>
      <c r="AD166" s="609"/>
      <c r="AE166" s="609"/>
      <c r="AF166" s="658"/>
      <c r="AG166" s="607"/>
      <c r="AH166" s="611"/>
      <c r="AI166" s="609"/>
      <c r="AJ166" s="686"/>
      <c r="AK166" s="609"/>
      <c r="AL166" s="611"/>
      <c r="AM166" s="611"/>
      <c r="AN166" s="612"/>
      <c r="AO166" s="613"/>
      <c r="AP166" s="614">
        <f>SUM(I166:AL166)</f>
        <v>4</v>
      </c>
      <c r="AQ166" s="519"/>
      <c r="AR166" s="1338"/>
      <c r="AS166" s="1316"/>
      <c r="AT166" s="510"/>
      <c r="AU166" s="457"/>
      <c r="AV166" s="457"/>
      <c r="AW166" s="457"/>
      <c r="AX166" s="457"/>
      <c r="AY166" s="457"/>
      <c r="AZ166" s="457"/>
      <c r="BA166" s="457"/>
      <c r="BB166" s="457"/>
      <c r="BC166" s="457"/>
      <c r="BD166" s="457"/>
    </row>
    <row r="167" spans="1:104" ht="60" customHeight="1" thickBot="1" x14ac:dyDescent="0.25">
      <c r="A167" s="448"/>
      <c r="B167" s="1286"/>
      <c r="C167" s="1302"/>
      <c r="D167" s="1207"/>
      <c r="E167" s="1303"/>
      <c r="F167" s="1200"/>
      <c r="G167" s="694" t="s">
        <v>23</v>
      </c>
      <c r="H167" s="695"/>
      <c r="I167" s="78"/>
      <c r="J167" s="799"/>
      <c r="K167" s="199"/>
      <c r="L167" s="199"/>
      <c r="M167" s="199"/>
      <c r="N167" s="847"/>
      <c r="O167" s="640"/>
      <c r="P167" s="1063"/>
      <c r="Q167" s="640"/>
      <c r="R167" s="78"/>
      <c r="S167" s="799"/>
      <c r="T167" s="199"/>
      <c r="U167" s="78"/>
      <c r="V167" s="640">
        <v>4</v>
      </c>
      <c r="W167" s="78"/>
      <c r="X167" s="799"/>
      <c r="Y167" s="199"/>
      <c r="Z167" s="618"/>
      <c r="AA167" s="685"/>
      <c r="AB167" s="244"/>
      <c r="AC167" s="685"/>
      <c r="AD167" s="616"/>
      <c r="AE167" s="616"/>
      <c r="AF167" s="657"/>
      <c r="AG167" s="618"/>
      <c r="AH167" s="690"/>
      <c r="AI167" s="497"/>
      <c r="AJ167" s="691"/>
      <c r="AK167" s="499"/>
      <c r="AL167" s="500"/>
      <c r="AM167" s="503"/>
      <c r="AN167" s="619"/>
      <c r="AO167" s="502"/>
      <c r="AP167" s="541">
        <f>SUM(G167:AK167)</f>
        <v>4</v>
      </c>
      <c r="AQ167" s="519"/>
      <c r="AR167" s="1338"/>
      <c r="AS167" s="1316"/>
      <c r="AT167" s="510"/>
      <c r="AU167" s="457"/>
      <c r="AV167" s="457"/>
      <c r="AW167" s="457"/>
      <c r="AX167" s="457"/>
      <c r="AY167" s="457"/>
      <c r="AZ167" s="457"/>
      <c r="BA167" s="457"/>
      <c r="BB167" s="457"/>
      <c r="BC167" s="457"/>
      <c r="BD167" s="457"/>
    </row>
    <row r="168" spans="1:104" ht="60" customHeight="1" thickTop="1" x14ac:dyDescent="0.2">
      <c r="A168" s="448"/>
      <c r="B168" s="1285">
        <v>2</v>
      </c>
      <c r="C168" s="1301" t="s">
        <v>143</v>
      </c>
      <c r="D168" s="1312" t="s">
        <v>154</v>
      </c>
      <c r="E168" s="1299" t="s">
        <v>38</v>
      </c>
      <c r="F168" s="1217">
        <v>180</v>
      </c>
      <c r="G168" s="458" t="s">
        <v>20</v>
      </c>
      <c r="H168" s="596"/>
      <c r="I168" s="939"/>
      <c r="J168" s="794"/>
      <c r="K168" s="192">
        <v>0</v>
      </c>
      <c r="L168" s="192">
        <v>0</v>
      </c>
      <c r="M168" s="192">
        <v>0</v>
      </c>
      <c r="N168" s="794">
        <v>0</v>
      </c>
      <c r="O168" s="238">
        <v>0</v>
      </c>
      <c r="P168" s="39">
        <v>0</v>
      </c>
      <c r="Q168" s="238">
        <v>0</v>
      </c>
      <c r="R168" s="39">
        <v>0</v>
      </c>
      <c r="S168" s="794">
        <v>0</v>
      </c>
      <c r="T168" s="192">
        <v>0</v>
      </c>
      <c r="U168" s="39">
        <v>5</v>
      </c>
      <c r="V168" s="238">
        <v>5</v>
      </c>
      <c r="W168" s="39">
        <v>5</v>
      </c>
      <c r="X168" s="794">
        <v>5</v>
      </c>
      <c r="Y168" s="192">
        <v>0</v>
      </c>
      <c r="Z168" s="493">
        <v>0</v>
      </c>
      <c r="AA168" s="714">
        <v>0</v>
      </c>
      <c r="AB168" s="238">
        <v>0</v>
      </c>
      <c r="AC168" s="714">
        <v>0</v>
      </c>
      <c r="AD168" s="713"/>
      <c r="AE168" s="713"/>
      <c r="AF168" s="715"/>
      <c r="AG168" s="493"/>
      <c r="AH168" s="714"/>
      <c r="AI168" s="713"/>
      <c r="AJ168" s="717"/>
      <c r="AK168" s="713"/>
      <c r="AL168" s="714"/>
      <c r="AM168" s="714"/>
      <c r="AN168" s="718"/>
      <c r="AO168" s="719"/>
      <c r="AP168" s="720">
        <f>SUM(I168:AL168)</f>
        <v>20</v>
      </c>
      <c r="AQ168" s="519"/>
      <c r="AR168" s="1338"/>
      <c r="AS168" s="1316"/>
      <c r="AT168" s="510"/>
      <c r="AU168" s="457"/>
      <c r="AV168" s="457"/>
      <c r="AW168" s="457"/>
      <c r="AX168" s="457"/>
      <c r="AY168" s="457"/>
      <c r="AZ168" s="457"/>
      <c r="BA168" s="457"/>
      <c r="BB168" s="457"/>
      <c r="BC168" s="457"/>
      <c r="BD168" s="457"/>
    </row>
    <row r="169" spans="1:104" ht="60" customHeight="1" thickBot="1" x14ac:dyDescent="0.25">
      <c r="A169" s="448"/>
      <c r="B169" s="1286"/>
      <c r="C169" s="1302"/>
      <c r="D169" s="1207"/>
      <c r="E169" s="1303"/>
      <c r="F169" s="1200"/>
      <c r="G169" s="694" t="s">
        <v>23</v>
      </c>
      <c r="H169" s="597"/>
      <c r="I169" s="78"/>
      <c r="J169" s="799"/>
      <c r="K169" s="199"/>
      <c r="L169" s="199"/>
      <c r="M169" s="199"/>
      <c r="N169" s="799"/>
      <c r="O169" s="244"/>
      <c r="P169" s="78"/>
      <c r="Q169" s="244"/>
      <c r="R169" s="78">
        <v>5</v>
      </c>
      <c r="S169" s="799">
        <v>5</v>
      </c>
      <c r="T169" s="199">
        <v>5</v>
      </c>
      <c r="U169" s="78">
        <v>5</v>
      </c>
      <c r="V169" s="244"/>
      <c r="W169" s="78"/>
      <c r="X169" s="799"/>
      <c r="Y169" s="199"/>
      <c r="Z169" s="618"/>
      <c r="AA169" s="685"/>
      <c r="AB169" s="244"/>
      <c r="AC169" s="685"/>
      <c r="AD169" s="616"/>
      <c r="AE169" s="616"/>
      <c r="AF169" s="657"/>
      <c r="AG169" s="618"/>
      <c r="AH169" s="690"/>
      <c r="AI169" s="497"/>
      <c r="AJ169" s="691"/>
      <c r="AK169" s="499"/>
      <c r="AL169" s="500"/>
      <c r="AM169" s="503"/>
      <c r="AN169" s="619"/>
      <c r="AO169" s="502"/>
      <c r="AP169" s="541">
        <f>SUM(G169:AK169)</f>
        <v>20</v>
      </c>
      <c r="AQ169" s="519"/>
      <c r="AR169" s="1338"/>
      <c r="AS169" s="1316"/>
      <c r="AT169" s="510"/>
      <c r="AU169" s="457"/>
      <c r="AV169" s="457"/>
      <c r="AW169" s="457"/>
      <c r="AX169" s="457"/>
      <c r="AY169" s="457"/>
      <c r="AZ169" s="457"/>
      <c r="BA169" s="457"/>
      <c r="BB169" s="457"/>
      <c r="BC169" s="457"/>
      <c r="BD169" s="457"/>
    </row>
    <row r="170" spans="1:104" s="36" customFormat="1" ht="60" hidden="1" customHeight="1" thickTop="1" x14ac:dyDescent="0.2">
      <c r="A170" s="437"/>
      <c r="B170" s="1285">
        <v>3</v>
      </c>
      <c r="C170" s="1301" t="s">
        <v>143</v>
      </c>
      <c r="D170" s="1312" t="s">
        <v>154</v>
      </c>
      <c r="E170" s="1299" t="s">
        <v>38</v>
      </c>
      <c r="F170" s="1217">
        <v>180</v>
      </c>
      <c r="G170" s="458" t="s">
        <v>20</v>
      </c>
      <c r="H170" s="596"/>
      <c r="I170" s="938"/>
      <c r="J170" s="813"/>
      <c r="K170" s="222"/>
      <c r="L170" s="222"/>
      <c r="M170" s="222"/>
      <c r="N170" s="813"/>
      <c r="O170" s="257"/>
      <c r="P170" s="70"/>
      <c r="Q170" s="257"/>
      <c r="R170" s="70"/>
      <c r="S170" s="813"/>
      <c r="T170" s="222"/>
      <c r="U170" s="70"/>
      <c r="V170" s="257"/>
      <c r="W170" s="70"/>
      <c r="X170" s="813"/>
      <c r="Y170" s="222"/>
      <c r="Z170" s="607"/>
      <c r="AA170" s="611"/>
      <c r="AB170" s="257"/>
      <c r="AC170" s="611"/>
      <c r="AD170" s="609"/>
      <c r="AE170" s="609"/>
      <c r="AF170" s="658"/>
      <c r="AG170" s="607"/>
      <c r="AH170" s="611"/>
      <c r="AI170" s="609"/>
      <c r="AJ170" s="686"/>
      <c r="AK170" s="609"/>
      <c r="AL170" s="611"/>
      <c r="AM170" s="611"/>
      <c r="AN170" s="612"/>
      <c r="AO170" s="613"/>
      <c r="AP170" s="614">
        <f>SUM(I170:AL170)</f>
        <v>0</v>
      </c>
      <c r="AQ170" s="465"/>
      <c r="AR170" s="1339"/>
      <c r="AS170" s="1316"/>
      <c r="AT170" s="1313"/>
      <c r="AU170" s="467"/>
      <c r="AV170" s="467"/>
      <c r="AW170" s="467"/>
      <c r="AX170" s="467"/>
      <c r="AY170" s="467"/>
      <c r="AZ170" s="467"/>
      <c r="BA170" s="467"/>
      <c r="BB170" s="467"/>
      <c r="BC170" s="467"/>
      <c r="BD170" s="467"/>
      <c r="BE170" s="468">
        <v>12</v>
      </c>
      <c r="BF170" s="469"/>
      <c r="BG170" s="1309"/>
      <c r="BH170" s="469"/>
      <c r="BI170" s="469"/>
      <c r="BJ170" s="469"/>
    </row>
    <row r="171" spans="1:104" s="36" customFormat="1" ht="60" hidden="1" customHeight="1" thickBot="1" x14ac:dyDescent="0.25">
      <c r="A171" s="437"/>
      <c r="B171" s="1286"/>
      <c r="C171" s="1302"/>
      <c r="D171" s="1207"/>
      <c r="E171" s="1303"/>
      <c r="F171" s="1200"/>
      <c r="G171" s="470" t="s">
        <v>23</v>
      </c>
      <c r="H171" s="597"/>
      <c r="I171" s="94"/>
      <c r="J171" s="803"/>
      <c r="K171" s="203"/>
      <c r="L171" s="203"/>
      <c r="M171" s="203"/>
      <c r="N171" s="803"/>
      <c r="O171" s="248"/>
      <c r="P171" s="94"/>
      <c r="Q171" s="248"/>
      <c r="R171" s="94"/>
      <c r="S171" s="803"/>
      <c r="T171" s="203"/>
      <c r="U171" s="94"/>
      <c r="V171" s="248"/>
      <c r="W171" s="94"/>
      <c r="X171" s="803"/>
      <c r="Y171" s="203"/>
      <c r="Z171" s="513"/>
      <c r="AA171" s="687"/>
      <c r="AB171" s="248"/>
      <c r="AC171" s="687"/>
      <c r="AD171" s="471"/>
      <c r="AE171" s="471"/>
      <c r="AF171" s="659"/>
      <c r="AG171" s="513"/>
      <c r="AH171" s="692"/>
      <c r="AI171" s="515"/>
      <c r="AJ171" s="693"/>
      <c r="AK171" s="645"/>
      <c r="AL171" s="473"/>
      <c r="AM171" s="474"/>
      <c r="AN171" s="475"/>
      <c r="AO171" s="476"/>
      <c r="AP171" s="472">
        <f>SUM(G171:AK171)</f>
        <v>0</v>
      </c>
      <c r="AQ171" s="477"/>
      <c r="AR171" s="1339"/>
      <c r="AS171" s="1316"/>
      <c r="AT171" s="1313"/>
      <c r="AU171" s="467"/>
      <c r="AV171" s="467"/>
      <c r="AW171" s="467"/>
      <c r="AX171" s="467"/>
      <c r="AY171" s="467"/>
      <c r="AZ171" s="467"/>
      <c r="BA171" s="467"/>
      <c r="BB171" s="467"/>
      <c r="BC171" s="467"/>
      <c r="BD171" s="467"/>
      <c r="BE171" s="468"/>
      <c r="BF171" s="469"/>
      <c r="BG171" s="1309"/>
      <c r="BH171" s="469"/>
      <c r="BI171" s="469"/>
      <c r="BJ171" s="469"/>
    </row>
    <row r="172" spans="1:104" s="36" customFormat="1" ht="58.75" hidden="1" customHeight="1" thickTop="1" x14ac:dyDescent="0.2">
      <c r="A172" s="437"/>
      <c r="B172" s="1285">
        <v>2</v>
      </c>
      <c r="C172" s="1310" t="s">
        <v>115</v>
      </c>
      <c r="D172" s="1312" t="s">
        <v>144</v>
      </c>
      <c r="E172" s="1299" t="s">
        <v>38</v>
      </c>
      <c r="F172" s="1217">
        <v>180</v>
      </c>
      <c r="G172" s="458" t="s">
        <v>146</v>
      </c>
      <c r="H172" s="596"/>
      <c r="I172" s="485"/>
      <c r="J172" s="921"/>
      <c r="K172" s="517"/>
      <c r="L172" s="517"/>
      <c r="M172" s="517"/>
      <c r="N172" s="921"/>
      <c r="O172" s="486"/>
      <c r="P172" s="485"/>
      <c r="Q172" s="486"/>
      <c r="R172" s="485"/>
      <c r="S172" s="829"/>
      <c r="T172" s="517"/>
      <c r="U172" s="485"/>
      <c r="V172" s="486"/>
      <c r="W172" s="485"/>
      <c r="X172" s="921"/>
      <c r="Y172" s="233"/>
      <c r="Z172" s="941"/>
      <c r="AA172" s="1119"/>
      <c r="AB172" s="250"/>
      <c r="AC172" s="688"/>
      <c r="AD172" s="487"/>
      <c r="AE172" s="487"/>
      <c r="AF172" s="489"/>
      <c r="AG172" s="564"/>
      <c r="AH172" s="688"/>
      <c r="AI172" s="487"/>
      <c r="AJ172" s="689"/>
      <c r="AK172" s="487"/>
      <c r="AL172" s="490"/>
      <c r="AM172" s="491"/>
      <c r="AN172" s="488"/>
      <c r="AO172" s="487">
        <v>0</v>
      </c>
      <c r="AP172" s="492">
        <f>SUM(H172:AK172)</f>
        <v>0</v>
      </c>
      <c r="AQ172" s="493"/>
      <c r="AR172" s="1340"/>
      <c r="AS172" s="1316"/>
      <c r="AT172" s="1313"/>
      <c r="AU172" s="467"/>
      <c r="AV172" s="467"/>
      <c r="AW172" s="467"/>
      <c r="AX172" s="467"/>
      <c r="AY172" s="467"/>
      <c r="AZ172" s="467"/>
      <c r="BA172" s="467"/>
      <c r="BB172" s="467"/>
      <c r="BC172" s="467"/>
      <c r="BD172" s="467"/>
      <c r="BE172" s="468"/>
      <c r="BF172" s="469"/>
      <c r="BG172" s="1309"/>
      <c r="BH172" s="469"/>
      <c r="BI172" s="469"/>
      <c r="BJ172" s="469"/>
    </row>
    <row r="173" spans="1:104" ht="59.25" hidden="1" customHeight="1" thickBot="1" x14ac:dyDescent="0.25">
      <c r="A173" s="448"/>
      <c r="B173" s="1287"/>
      <c r="C173" s="1311"/>
      <c r="D173" s="1212"/>
      <c r="E173" s="1300"/>
      <c r="F173" s="1209"/>
      <c r="G173" s="494" t="s">
        <v>147</v>
      </c>
      <c r="H173" s="599"/>
      <c r="I173" s="63"/>
      <c r="J173" s="849"/>
      <c r="K173" s="518"/>
      <c r="L173" s="518"/>
      <c r="M173" s="518"/>
      <c r="N173" s="849"/>
      <c r="O173" s="496"/>
      <c r="P173" s="63"/>
      <c r="Q173" s="496"/>
      <c r="R173" s="63"/>
      <c r="S173" s="849"/>
      <c r="T173" s="518"/>
      <c r="U173" s="63"/>
      <c r="V173" s="496"/>
      <c r="W173" s="63"/>
      <c r="X173" s="799"/>
      <c r="Y173" s="518"/>
      <c r="Z173" s="942"/>
      <c r="AA173" s="690"/>
      <c r="AB173" s="496"/>
      <c r="AC173" s="690"/>
      <c r="AD173" s="497"/>
      <c r="AE173" s="497"/>
      <c r="AF173" s="498"/>
      <c r="AG173" s="565"/>
      <c r="AH173" s="500"/>
      <c r="AI173" s="499"/>
      <c r="AJ173" s="691"/>
      <c r="AK173" s="499"/>
      <c r="AL173" s="502"/>
      <c r="AM173" s="503"/>
      <c r="AN173" s="504"/>
      <c r="AO173" s="502"/>
      <c r="AP173" s="505">
        <f>SUM(G173:AI173)</f>
        <v>0</v>
      </c>
      <c r="AQ173" s="480"/>
      <c r="AR173" s="1341"/>
      <c r="AS173" s="1316"/>
      <c r="AT173" s="1313"/>
      <c r="AU173" s="506"/>
      <c r="AV173" s="481"/>
      <c r="AW173" s="481"/>
      <c r="AX173" s="481"/>
      <c r="AY173" s="481"/>
      <c r="AZ173" s="481"/>
      <c r="BA173" s="481"/>
      <c r="BB173" s="481"/>
      <c r="BC173" s="481"/>
      <c r="BD173" s="481"/>
      <c r="BE173" s="482"/>
      <c r="BF173" s="483"/>
      <c r="BG173" s="1309"/>
      <c r="BH173" s="483"/>
      <c r="BI173" s="483"/>
      <c r="BJ173" s="483"/>
    </row>
    <row r="174" spans="1:104" s="36" customFormat="1" ht="65.5" thickTop="1" thickBot="1" x14ac:dyDescent="0.25">
      <c r="B174" s="1262" t="s">
        <v>112</v>
      </c>
      <c r="C174" s="1263"/>
      <c r="D174" s="1263"/>
      <c r="E174" s="1263"/>
      <c r="F174" s="1263"/>
      <c r="G174" s="1314"/>
      <c r="H174" s="1084">
        <f>SUM(H165,H169,H173)</f>
        <v>132</v>
      </c>
      <c r="I174" s="169">
        <f t="shared" ref="I174:AI174" si="18">SUM(I171,I173,I165)</f>
        <v>127</v>
      </c>
      <c r="J174" s="228">
        <f t="shared" si="18"/>
        <v>127</v>
      </c>
      <c r="K174" s="227">
        <f t="shared" si="18"/>
        <v>127</v>
      </c>
      <c r="L174" s="227">
        <f t="shared" si="18"/>
        <v>127</v>
      </c>
      <c r="M174" s="227">
        <f t="shared" si="18"/>
        <v>137</v>
      </c>
      <c r="N174" s="228">
        <f t="shared" si="18"/>
        <v>127</v>
      </c>
      <c r="O174" s="270">
        <f t="shared" si="18"/>
        <v>131</v>
      </c>
      <c r="P174" s="169">
        <f t="shared" si="18"/>
        <v>109</v>
      </c>
      <c r="Q174" s="270">
        <f t="shared" si="18"/>
        <v>123</v>
      </c>
      <c r="R174" s="169">
        <f t="shared" si="18"/>
        <v>137</v>
      </c>
      <c r="S174" s="228">
        <f t="shared" si="18"/>
        <v>134</v>
      </c>
      <c r="T174" s="227">
        <f t="shared" si="18"/>
        <v>133</v>
      </c>
      <c r="U174" s="169">
        <f t="shared" si="18"/>
        <v>93</v>
      </c>
      <c r="V174" s="270">
        <f t="shared" si="18"/>
        <v>128</v>
      </c>
      <c r="W174" s="169">
        <f t="shared" si="18"/>
        <v>128</v>
      </c>
      <c r="X174" s="228">
        <f t="shared" si="18"/>
        <v>128</v>
      </c>
      <c r="Y174" s="227">
        <f t="shared" si="18"/>
        <v>127</v>
      </c>
      <c r="Z174" s="170">
        <f t="shared" si="18"/>
        <v>132</v>
      </c>
      <c r="AA174" s="169">
        <f t="shared" si="18"/>
        <v>0</v>
      </c>
      <c r="AB174" s="270">
        <f t="shared" si="18"/>
        <v>0</v>
      </c>
      <c r="AC174" s="169">
        <f t="shared" si="18"/>
        <v>0</v>
      </c>
      <c r="AD174" s="227">
        <f t="shared" si="18"/>
        <v>0</v>
      </c>
      <c r="AE174" s="227">
        <f t="shared" si="18"/>
        <v>0</v>
      </c>
      <c r="AF174" s="270">
        <f t="shared" si="18"/>
        <v>0</v>
      </c>
      <c r="AG174" s="170">
        <f t="shared" si="18"/>
        <v>0</v>
      </c>
      <c r="AH174" s="169">
        <f t="shared" si="18"/>
        <v>0</v>
      </c>
      <c r="AI174" s="227">
        <f t="shared" si="18"/>
        <v>0</v>
      </c>
      <c r="AJ174" s="360">
        <f>SUM(AJ171,AJ173)</f>
        <v>0</v>
      </c>
      <c r="AK174" s="227">
        <f>SUM(AK171,AK173)</f>
        <v>0</v>
      </c>
      <c r="AL174" s="169">
        <f>SUM(AL171,AL173)</f>
        <v>0</v>
      </c>
      <c r="AM174" s="169">
        <f>AM240</f>
        <v>0</v>
      </c>
      <c r="AN174" s="228">
        <f>AN240</f>
        <v>0</v>
      </c>
      <c r="AO174" s="227">
        <f>AO240</f>
        <v>0</v>
      </c>
      <c r="AP174" s="171">
        <f>SUM(AP165,AP173,AP167,AP169,AP171)</f>
        <v>2431</v>
      </c>
      <c r="AS174" s="1317"/>
      <c r="AT174" s="1313"/>
      <c r="AV174" s="469"/>
      <c r="AW174" s="469"/>
      <c r="AX174" s="469"/>
      <c r="AY174" s="469"/>
      <c r="AZ174" s="469"/>
      <c r="BA174" s="469"/>
      <c r="BB174" s="469"/>
      <c r="BC174" s="469"/>
      <c r="BD174" s="469"/>
      <c r="BE174" s="469"/>
      <c r="BF174" s="469"/>
      <c r="BG174" s="469"/>
      <c r="BH174" s="469"/>
      <c r="BI174" s="469"/>
      <c r="BJ174" s="469"/>
    </row>
    <row r="175" spans="1:104" ht="48.5" thickTop="1" x14ac:dyDescent="0.2">
      <c r="V175" s="5"/>
      <c r="AH175" s="280"/>
    </row>
    <row r="176" spans="1:104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279"/>
      <c r="AG176" s="279"/>
      <c r="AH176" s="279"/>
      <c r="AI176" s="279"/>
      <c r="AJ176" s="279"/>
      <c r="AK176" s="279"/>
      <c r="AL176" s="279"/>
      <c r="AM176" s="279"/>
      <c r="AN176" s="280"/>
      <c r="AO176" s="280"/>
      <c r="AP176" s="184"/>
      <c r="AQ176" s="184"/>
      <c r="AR176" s="184"/>
      <c r="AS176" s="184"/>
    </row>
    <row r="177" spans="2:45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362"/>
      <c r="AE177" s="362"/>
      <c r="AF177" s="279"/>
      <c r="AG177" s="279"/>
      <c r="AH177" s="279"/>
      <c r="AI177" s="279"/>
      <c r="AJ177" s="279"/>
      <c r="AK177" s="279"/>
      <c r="AL177" s="279"/>
      <c r="AM177" s="279"/>
      <c r="AN177" s="280"/>
      <c r="AO177" s="280"/>
      <c r="AP177" s="184"/>
      <c r="AQ177" s="184"/>
      <c r="AR177" s="184"/>
      <c r="AS177" s="184"/>
    </row>
    <row r="178" spans="2:45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279"/>
      <c r="AG178" s="279"/>
      <c r="AH178" s="279"/>
      <c r="AI178" s="279"/>
      <c r="AJ178" s="279"/>
      <c r="AK178" s="279"/>
      <c r="AL178" s="279"/>
      <c r="AM178" s="279"/>
      <c r="AN178" s="280"/>
      <c r="AO178" s="280"/>
      <c r="AP178" s="184"/>
      <c r="AQ178" s="184"/>
      <c r="AR178" s="184"/>
      <c r="AS178" s="184"/>
    </row>
    <row r="179" spans="2:45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362"/>
      <c r="AE179" s="362"/>
      <c r="AF179" s="279"/>
      <c r="AG179" s="279"/>
      <c r="AH179" s="279"/>
      <c r="AI179" s="279"/>
      <c r="AJ179" s="279"/>
      <c r="AK179" s="279"/>
      <c r="AL179" s="279"/>
      <c r="AM179" s="279"/>
      <c r="AN179" s="280"/>
      <c r="AO179" s="280"/>
      <c r="AP179" s="184"/>
      <c r="AQ179" s="184"/>
      <c r="AR179" s="184"/>
      <c r="AS179" s="184"/>
    </row>
    <row r="180" spans="2:45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362"/>
      <c r="AE180" s="362"/>
      <c r="AF180" s="279"/>
      <c r="AG180" s="279"/>
      <c r="AH180" s="279"/>
      <c r="AI180" s="279"/>
      <c r="AJ180" s="279"/>
      <c r="AK180" s="279"/>
      <c r="AL180" s="279"/>
      <c r="AM180" s="279"/>
      <c r="AN180" s="280"/>
      <c r="AO180" s="280"/>
      <c r="AP180" s="184"/>
      <c r="AQ180" s="184"/>
      <c r="AR180" s="184"/>
      <c r="AS180" s="184"/>
    </row>
    <row r="181" spans="2:45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362"/>
      <c r="AE181" s="362"/>
      <c r="AF181" s="279"/>
      <c r="AG181" s="279"/>
      <c r="AH181" s="279"/>
      <c r="AI181" s="279"/>
      <c r="AJ181" s="279"/>
      <c r="AK181" s="279"/>
      <c r="AL181" s="279"/>
      <c r="AM181" s="279"/>
      <c r="AN181" s="280"/>
      <c r="AO181" s="280"/>
      <c r="AP181" s="184"/>
      <c r="AQ181" s="184"/>
      <c r="AR181" s="184"/>
      <c r="AS181" s="184"/>
    </row>
    <row r="182" spans="2:45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279"/>
      <c r="AG182" s="279"/>
      <c r="AH182" s="279"/>
      <c r="AI182" s="279"/>
      <c r="AJ182" s="279"/>
      <c r="AK182" s="279"/>
      <c r="AL182" s="279"/>
      <c r="AM182" s="279"/>
      <c r="AN182" s="280"/>
      <c r="AO182" s="280"/>
      <c r="AP182" s="184"/>
      <c r="AQ182" s="184"/>
      <c r="AR182" s="184"/>
      <c r="AS182" s="184"/>
    </row>
    <row r="183" spans="2:45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362"/>
      <c r="AE183" s="362"/>
      <c r="AF183" s="279"/>
      <c r="AG183" s="279"/>
      <c r="AH183" s="279"/>
      <c r="AI183" s="279"/>
      <c r="AJ183" s="279"/>
      <c r="AK183" s="279"/>
      <c r="AL183" s="279"/>
      <c r="AM183" s="279"/>
      <c r="AN183" s="280"/>
      <c r="AO183" s="280"/>
      <c r="AP183" s="184"/>
      <c r="AQ183" s="184"/>
      <c r="AR183" s="184"/>
      <c r="AS183" s="184"/>
    </row>
    <row r="184" spans="2:45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362"/>
      <c r="AE184" s="362"/>
      <c r="AF184" s="279"/>
      <c r="AG184" s="279"/>
      <c r="AH184" s="279"/>
      <c r="AI184" s="279"/>
      <c r="AJ184" s="279"/>
      <c r="AK184" s="279"/>
      <c r="AL184" s="279"/>
      <c r="AM184" s="279"/>
      <c r="AN184" s="280"/>
      <c r="AO184" s="280"/>
      <c r="AP184" s="184"/>
      <c r="AQ184" s="184"/>
      <c r="AR184" s="184"/>
      <c r="AS184" s="184"/>
    </row>
    <row r="185" spans="2:45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362"/>
      <c r="AE185" s="362"/>
      <c r="AF185" s="279"/>
      <c r="AG185" s="279"/>
      <c r="AH185" s="279"/>
      <c r="AI185" s="279"/>
      <c r="AJ185" s="279"/>
      <c r="AK185" s="279"/>
      <c r="AL185" s="279"/>
      <c r="AM185" s="279"/>
      <c r="AN185" s="280"/>
      <c r="AO185" s="280"/>
      <c r="AP185" s="184"/>
      <c r="AQ185" s="184"/>
      <c r="AR185" s="184"/>
      <c r="AS185" s="184"/>
    </row>
    <row r="186" spans="2:45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362"/>
      <c r="AE186" s="362"/>
      <c r="AF186" s="279"/>
      <c r="AG186" s="279"/>
      <c r="AH186" s="279"/>
      <c r="AI186" s="279"/>
      <c r="AJ186" s="279"/>
      <c r="AK186" s="279"/>
      <c r="AL186" s="279"/>
      <c r="AM186" s="279"/>
      <c r="AN186" s="280"/>
      <c r="AO186" s="280"/>
      <c r="AP186" s="184"/>
      <c r="AQ186" s="184"/>
      <c r="AR186" s="184"/>
      <c r="AS186" s="184"/>
    </row>
    <row r="187" spans="2:45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362"/>
      <c r="AE187" s="362"/>
      <c r="AF187" s="279"/>
      <c r="AG187" s="279"/>
      <c r="AH187" s="279"/>
      <c r="AI187" s="279"/>
      <c r="AJ187" s="279"/>
      <c r="AK187" s="279"/>
      <c r="AL187" s="279"/>
      <c r="AM187" s="279"/>
      <c r="AN187" s="280"/>
      <c r="AO187" s="280"/>
      <c r="AP187" s="184"/>
      <c r="AQ187" s="184"/>
      <c r="AR187" s="184"/>
      <c r="AS187" s="184"/>
    </row>
    <row r="188" spans="2:45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362"/>
      <c r="AE188" s="362"/>
      <c r="AF188" s="279"/>
      <c r="AG188" s="279"/>
      <c r="AH188" s="279"/>
      <c r="AI188" s="279"/>
      <c r="AJ188" s="279"/>
      <c r="AK188" s="279"/>
      <c r="AL188" s="279"/>
      <c r="AM188" s="279"/>
      <c r="AN188" s="280"/>
      <c r="AO188" s="280"/>
      <c r="AP188" s="184"/>
      <c r="AQ188" s="184"/>
      <c r="AR188" s="184"/>
      <c r="AS188" s="184"/>
    </row>
    <row r="189" spans="2:45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362"/>
      <c r="AE189" s="362"/>
      <c r="AF189" s="279"/>
      <c r="AG189" s="279"/>
      <c r="AH189" s="279"/>
      <c r="AI189" s="279"/>
      <c r="AJ189" s="279"/>
      <c r="AK189" s="279"/>
      <c r="AL189" s="279"/>
      <c r="AM189" s="279"/>
      <c r="AN189" s="280"/>
      <c r="AO189" s="280"/>
      <c r="AP189" s="184"/>
      <c r="AQ189" s="184"/>
      <c r="AR189" s="184"/>
      <c r="AS189" s="184"/>
    </row>
    <row r="190" spans="2:45" ht="69" customHeight="1" x14ac:dyDescent="0.2">
      <c r="B190" s="178"/>
      <c r="C190" s="122"/>
      <c r="D190" s="122"/>
      <c r="E190" s="122"/>
      <c r="F190" s="122"/>
      <c r="G190" s="122"/>
      <c r="H190" s="122"/>
      <c r="I190" s="278"/>
      <c r="J190" s="362"/>
      <c r="K190" s="362"/>
      <c r="L190" s="362"/>
      <c r="M190" s="362"/>
      <c r="N190" s="362"/>
      <c r="O190" s="362"/>
      <c r="P190" s="362"/>
      <c r="Q190" s="362"/>
      <c r="R190" s="362"/>
      <c r="S190" s="362"/>
      <c r="T190" s="362"/>
      <c r="U190" s="362"/>
      <c r="V190" s="362"/>
      <c r="W190" s="362"/>
      <c r="X190" s="362"/>
      <c r="Y190" s="362"/>
      <c r="Z190" s="362"/>
      <c r="AA190" s="362"/>
      <c r="AB190" s="362"/>
      <c r="AC190" s="362"/>
      <c r="AD190" s="362"/>
      <c r="AE190" s="362"/>
      <c r="AF190" s="279"/>
      <c r="AG190" s="279"/>
      <c r="AH190" s="279"/>
      <c r="AI190" s="279"/>
      <c r="AJ190" s="279"/>
      <c r="AK190" s="279"/>
      <c r="AL190" s="279"/>
      <c r="AM190" s="279"/>
      <c r="AN190" s="280"/>
      <c r="AO190" s="280"/>
      <c r="AP190" s="184"/>
      <c r="AQ190" s="184"/>
      <c r="AR190" s="184"/>
      <c r="AS190" s="184"/>
    </row>
    <row r="191" spans="2:45" ht="69" customHeight="1" x14ac:dyDescent="0.2">
      <c r="B191" s="178"/>
      <c r="C191" s="122"/>
      <c r="D191" s="122"/>
      <c r="E191" s="122"/>
      <c r="F191" s="122"/>
      <c r="G191" s="122"/>
      <c r="H191" s="122"/>
      <c r="I191" s="278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279"/>
      <c r="AG191" s="279"/>
      <c r="AH191" s="279"/>
      <c r="AI191" s="279"/>
      <c r="AJ191" s="279"/>
      <c r="AK191" s="279"/>
      <c r="AL191" s="279"/>
      <c r="AM191" s="279"/>
      <c r="AN191" s="280"/>
      <c r="AO191" s="280"/>
      <c r="AP191" s="184"/>
      <c r="AQ191" s="184"/>
      <c r="AR191" s="184"/>
      <c r="AS191" s="184"/>
    </row>
    <row r="192" spans="2:45" ht="69" customHeight="1" x14ac:dyDescent="0.2">
      <c r="B192" s="178"/>
      <c r="C192" s="122"/>
      <c r="D192" s="122"/>
      <c r="E192" s="122"/>
      <c r="F192" s="122"/>
      <c r="G192" s="122"/>
      <c r="H192" s="122"/>
      <c r="I192" s="278"/>
      <c r="J192" s="362"/>
      <c r="K192" s="362"/>
      <c r="L192" s="362"/>
      <c r="M192" s="362"/>
      <c r="N192" s="362"/>
      <c r="O192" s="362"/>
      <c r="P192" s="362"/>
      <c r="Q192" s="362"/>
      <c r="R192" s="362"/>
      <c r="S192" s="362"/>
      <c r="T192" s="362"/>
      <c r="U192" s="362"/>
      <c r="V192" s="362"/>
      <c r="W192" s="362"/>
      <c r="X192" s="362"/>
      <c r="Y192" s="362"/>
      <c r="Z192" s="362"/>
      <c r="AA192" s="362"/>
      <c r="AB192" s="362"/>
      <c r="AC192" s="362"/>
      <c r="AD192" s="362"/>
      <c r="AE192" s="362"/>
      <c r="AF192" s="279"/>
      <c r="AG192" s="279"/>
      <c r="AH192" s="279"/>
      <c r="AI192" s="279"/>
      <c r="AJ192" s="279"/>
      <c r="AK192" s="279"/>
      <c r="AL192" s="279"/>
      <c r="AM192" s="279"/>
      <c r="AN192" s="280"/>
      <c r="AO192" s="280"/>
      <c r="AP192" s="184"/>
      <c r="AQ192" s="184"/>
      <c r="AR192" s="184"/>
      <c r="AS192" s="184"/>
    </row>
    <row r="193" spans="2:47" ht="69" customHeight="1" x14ac:dyDescent="0.2">
      <c r="B193" s="178"/>
      <c r="C193" s="122"/>
      <c r="D193" s="122"/>
      <c r="E193" s="122"/>
      <c r="F193" s="122"/>
      <c r="G193" s="122"/>
      <c r="H193" s="122"/>
      <c r="I193" s="278"/>
      <c r="J193" s="362"/>
      <c r="K193" s="362"/>
      <c r="L193" s="362"/>
      <c r="M193" s="362"/>
      <c r="N193" s="362"/>
      <c r="O193" s="362"/>
      <c r="P193" s="362"/>
      <c r="Q193" s="362"/>
      <c r="R193" s="362"/>
      <c r="S193" s="362"/>
      <c r="T193" s="362"/>
      <c r="U193" s="362"/>
      <c r="V193" s="362"/>
      <c r="W193" s="362"/>
      <c r="X193" s="362"/>
      <c r="Y193" s="362"/>
      <c r="Z193" s="362"/>
      <c r="AA193" s="362"/>
      <c r="AB193" s="362"/>
      <c r="AC193" s="362"/>
      <c r="AD193" s="362"/>
      <c r="AE193" s="362"/>
      <c r="AF193" s="279"/>
      <c r="AG193" s="279"/>
      <c r="AH193" s="559"/>
      <c r="AI193" s="279"/>
      <c r="AJ193" s="279"/>
      <c r="AK193" s="279"/>
      <c r="AL193" s="279"/>
      <c r="AM193" s="279"/>
      <c r="AN193" s="280"/>
      <c r="AO193" s="280"/>
      <c r="AP193" s="184"/>
      <c r="AQ193" s="184"/>
      <c r="AR193" s="184"/>
      <c r="AS193" s="184"/>
    </row>
    <row r="194" spans="2:47" s="36" customFormat="1" ht="37.5" x14ac:dyDescent="0.2">
      <c r="B194" s="91"/>
      <c r="H194" s="36" t="e">
        <f>SUM(#REF!,#REF!)</f>
        <v>#REF!</v>
      </c>
      <c r="I194" s="36" t="e">
        <f>SUM(#REF!,#REF!)</f>
        <v>#REF!</v>
      </c>
      <c r="AH194" s="560"/>
      <c r="AQ194" s="36" t="e">
        <f>SUM(AQ37,AQ35,AQ33,AQ31,AQ28,AQ26,AQ22,AQ20,AQ18,#REF!,AQ11,AQ7)</f>
        <v>#REF!</v>
      </c>
    </row>
    <row r="195" spans="2:47" s="11" customFormat="1" ht="122.4" customHeight="1" x14ac:dyDescent="1.05">
      <c r="B195" s="179"/>
      <c r="AH195" s="561"/>
      <c r="AM195" s="180"/>
      <c r="AN195" s="180"/>
      <c r="AO195" s="180"/>
    </row>
    <row r="196" spans="2:47" s="36" customFormat="1" ht="37.5" x14ac:dyDescent="0.2">
      <c r="B196" s="91"/>
      <c r="G196" s="36" t="s">
        <v>116</v>
      </c>
      <c r="H196" s="36">
        <f t="shared" ref="H196:AQ196" si="19">160*(H56+H53)</f>
        <v>0</v>
      </c>
      <c r="I196" s="36">
        <f t="shared" si="19"/>
        <v>0</v>
      </c>
      <c r="J196" s="36">
        <f t="shared" si="19"/>
        <v>0</v>
      </c>
      <c r="K196" s="36">
        <f t="shared" si="19"/>
        <v>0</v>
      </c>
      <c r="L196" s="36">
        <f t="shared" si="19"/>
        <v>0</v>
      </c>
      <c r="M196" s="36">
        <f t="shared" si="19"/>
        <v>0</v>
      </c>
      <c r="N196" s="36">
        <f t="shared" si="19"/>
        <v>0</v>
      </c>
      <c r="O196" s="36">
        <f t="shared" si="19"/>
        <v>0</v>
      </c>
      <c r="P196" s="36">
        <f t="shared" si="19"/>
        <v>0</v>
      </c>
      <c r="Q196" s="36">
        <f t="shared" si="19"/>
        <v>0</v>
      </c>
      <c r="R196" s="36">
        <f t="shared" si="19"/>
        <v>0</v>
      </c>
      <c r="S196" s="36">
        <f t="shared" si="19"/>
        <v>0</v>
      </c>
      <c r="T196" s="36">
        <f t="shared" si="19"/>
        <v>0</v>
      </c>
      <c r="U196" s="36">
        <f t="shared" si="19"/>
        <v>0</v>
      </c>
      <c r="V196" s="36">
        <f t="shared" si="19"/>
        <v>0</v>
      </c>
      <c r="W196" s="36">
        <f t="shared" si="19"/>
        <v>0</v>
      </c>
      <c r="X196" s="36">
        <f t="shared" si="19"/>
        <v>0</v>
      </c>
      <c r="Y196" s="36">
        <f t="shared" si="19"/>
        <v>0</v>
      </c>
      <c r="Z196" s="36">
        <f t="shared" si="19"/>
        <v>0</v>
      </c>
      <c r="AA196" s="36">
        <f t="shared" si="19"/>
        <v>0</v>
      </c>
      <c r="AB196" s="36">
        <f t="shared" si="19"/>
        <v>0</v>
      </c>
      <c r="AC196" s="36">
        <f t="shared" si="19"/>
        <v>0</v>
      </c>
      <c r="AD196" s="36">
        <f t="shared" si="19"/>
        <v>0</v>
      </c>
      <c r="AE196" s="36">
        <f t="shared" si="19"/>
        <v>0</v>
      </c>
      <c r="AF196" s="36">
        <f t="shared" si="19"/>
        <v>0</v>
      </c>
      <c r="AG196" s="36">
        <f t="shared" si="19"/>
        <v>0</v>
      </c>
      <c r="AH196" s="36">
        <f t="shared" si="19"/>
        <v>0</v>
      </c>
      <c r="AI196" s="36">
        <f t="shared" si="19"/>
        <v>0</v>
      </c>
      <c r="AJ196" s="36">
        <f t="shared" si="19"/>
        <v>0</v>
      </c>
      <c r="AK196" s="36">
        <f t="shared" si="19"/>
        <v>0</v>
      </c>
      <c r="AL196" s="36">
        <f t="shared" si="19"/>
        <v>0</v>
      </c>
      <c r="AM196" s="36">
        <f t="shared" si="19"/>
        <v>0</v>
      </c>
      <c r="AN196" s="36">
        <f t="shared" si="19"/>
        <v>0</v>
      </c>
      <c r="AO196" s="36">
        <f t="shared" si="19"/>
        <v>0</v>
      </c>
      <c r="AP196" s="36">
        <f t="shared" si="19"/>
        <v>0</v>
      </c>
      <c r="AQ196" s="36">
        <f t="shared" si="19"/>
        <v>0</v>
      </c>
    </row>
    <row r="197" spans="2:47" s="36" customFormat="1" ht="107.25" customHeight="1" x14ac:dyDescent="0.2">
      <c r="B197" s="91"/>
      <c r="G197" s="36" t="s">
        <v>117</v>
      </c>
      <c r="H197" s="36">
        <f t="shared" ref="H197:AQ197" si="20">120*(H98+H104+H101)</f>
        <v>0</v>
      </c>
      <c r="I197" s="36">
        <f t="shared" si="20"/>
        <v>0</v>
      </c>
      <c r="J197" s="36">
        <f t="shared" si="20"/>
        <v>0</v>
      </c>
      <c r="K197" s="36">
        <f t="shared" si="20"/>
        <v>0</v>
      </c>
      <c r="L197" s="36">
        <f t="shared" si="20"/>
        <v>0</v>
      </c>
      <c r="M197" s="36">
        <f t="shared" si="20"/>
        <v>0</v>
      </c>
      <c r="N197" s="36">
        <f t="shared" si="20"/>
        <v>0</v>
      </c>
      <c r="O197" s="36">
        <f t="shared" si="20"/>
        <v>0</v>
      </c>
      <c r="P197" s="36">
        <f t="shared" si="20"/>
        <v>0</v>
      </c>
      <c r="Q197" s="36">
        <f t="shared" si="20"/>
        <v>0</v>
      </c>
      <c r="R197" s="36">
        <f t="shared" si="20"/>
        <v>0</v>
      </c>
      <c r="S197" s="36">
        <f t="shared" si="20"/>
        <v>0</v>
      </c>
      <c r="T197" s="36">
        <f t="shared" si="20"/>
        <v>0</v>
      </c>
      <c r="U197" s="36">
        <f t="shared" si="20"/>
        <v>0</v>
      </c>
      <c r="V197" s="36">
        <f t="shared" si="20"/>
        <v>0</v>
      </c>
      <c r="W197" s="36">
        <f t="shared" si="20"/>
        <v>0</v>
      </c>
      <c r="X197" s="36">
        <f t="shared" si="20"/>
        <v>0</v>
      </c>
      <c r="Y197" s="36">
        <f t="shared" si="20"/>
        <v>0</v>
      </c>
      <c r="Z197" s="36">
        <f t="shared" si="20"/>
        <v>0</v>
      </c>
      <c r="AA197" s="36">
        <f t="shared" si="20"/>
        <v>0</v>
      </c>
      <c r="AB197" s="36">
        <f t="shared" si="20"/>
        <v>0</v>
      </c>
      <c r="AC197" s="36">
        <f t="shared" si="20"/>
        <v>0</v>
      </c>
      <c r="AD197" s="36">
        <f t="shared" si="20"/>
        <v>0</v>
      </c>
      <c r="AE197" s="36">
        <f t="shared" si="20"/>
        <v>0</v>
      </c>
      <c r="AF197" s="36">
        <f t="shared" si="20"/>
        <v>0</v>
      </c>
      <c r="AG197" s="36">
        <f t="shared" si="20"/>
        <v>0</v>
      </c>
      <c r="AH197" s="36">
        <f t="shared" si="20"/>
        <v>0</v>
      </c>
      <c r="AI197" s="36">
        <f t="shared" si="20"/>
        <v>0</v>
      </c>
      <c r="AJ197" s="36">
        <f t="shared" si="20"/>
        <v>0</v>
      </c>
      <c r="AK197" s="36">
        <f t="shared" si="20"/>
        <v>0</v>
      </c>
      <c r="AL197" s="36">
        <f t="shared" si="20"/>
        <v>0</v>
      </c>
      <c r="AM197" s="36">
        <f t="shared" si="20"/>
        <v>0</v>
      </c>
      <c r="AN197" s="36">
        <f t="shared" si="20"/>
        <v>0</v>
      </c>
      <c r="AO197" s="36">
        <f t="shared" si="20"/>
        <v>0</v>
      </c>
      <c r="AP197" s="36">
        <f t="shared" si="20"/>
        <v>0</v>
      </c>
      <c r="AQ197" s="36">
        <f t="shared" si="20"/>
        <v>0</v>
      </c>
    </row>
    <row r="198" spans="2:47" s="36" customFormat="1" ht="52.5" customHeight="1" x14ac:dyDescent="0.2">
      <c r="B198" s="91"/>
      <c r="G198" s="36" t="s">
        <v>132</v>
      </c>
      <c r="H198" s="36">
        <f t="shared" ref="H198:AP198" si="21">160*(H26+H28+H117+H111+H114)</f>
        <v>0</v>
      </c>
      <c r="I198" s="36">
        <f t="shared" si="21"/>
        <v>0</v>
      </c>
      <c r="J198" s="36">
        <f t="shared" si="21"/>
        <v>0</v>
      </c>
      <c r="K198" s="36">
        <f t="shared" si="21"/>
        <v>0</v>
      </c>
      <c r="L198" s="36">
        <f t="shared" si="21"/>
        <v>0</v>
      </c>
      <c r="M198" s="36">
        <f t="shared" si="21"/>
        <v>0</v>
      </c>
      <c r="N198" s="36">
        <f t="shared" si="21"/>
        <v>0</v>
      </c>
      <c r="O198" s="36">
        <f t="shared" si="21"/>
        <v>0</v>
      </c>
      <c r="P198" s="36">
        <f t="shared" si="21"/>
        <v>0</v>
      </c>
      <c r="Q198" s="36">
        <f t="shared" si="21"/>
        <v>0</v>
      </c>
      <c r="R198" s="36">
        <f t="shared" si="21"/>
        <v>0</v>
      </c>
      <c r="S198" s="36">
        <f t="shared" si="21"/>
        <v>0</v>
      </c>
      <c r="T198" s="36">
        <f t="shared" si="21"/>
        <v>0</v>
      </c>
      <c r="U198" s="36">
        <f t="shared" si="21"/>
        <v>0</v>
      </c>
      <c r="V198" s="36">
        <f t="shared" si="21"/>
        <v>0</v>
      </c>
      <c r="W198" s="36">
        <f t="shared" si="21"/>
        <v>0</v>
      </c>
      <c r="X198" s="36">
        <f t="shared" si="21"/>
        <v>0</v>
      </c>
      <c r="Y198" s="36">
        <f t="shared" si="21"/>
        <v>0</v>
      </c>
      <c r="Z198" s="36">
        <f t="shared" si="21"/>
        <v>0</v>
      </c>
      <c r="AA198" s="36">
        <f t="shared" si="21"/>
        <v>0</v>
      </c>
      <c r="AB198" s="36">
        <f t="shared" si="21"/>
        <v>0</v>
      </c>
      <c r="AC198" s="36">
        <f t="shared" si="21"/>
        <v>0</v>
      </c>
      <c r="AD198" s="36">
        <f t="shared" si="21"/>
        <v>0</v>
      </c>
      <c r="AE198" s="36">
        <f t="shared" si="21"/>
        <v>0</v>
      </c>
      <c r="AF198" s="36">
        <f t="shared" si="21"/>
        <v>0</v>
      </c>
      <c r="AG198" s="36">
        <f t="shared" si="21"/>
        <v>0</v>
      </c>
      <c r="AH198" s="36">
        <f t="shared" si="21"/>
        <v>0</v>
      </c>
      <c r="AI198" s="36">
        <f t="shared" si="21"/>
        <v>0</v>
      </c>
      <c r="AJ198" s="36">
        <f t="shared" si="21"/>
        <v>0</v>
      </c>
      <c r="AK198" s="36">
        <f t="shared" si="21"/>
        <v>0</v>
      </c>
      <c r="AL198" s="36">
        <f t="shared" si="21"/>
        <v>0</v>
      </c>
      <c r="AM198" s="36">
        <f t="shared" si="21"/>
        <v>0</v>
      </c>
      <c r="AN198" s="36">
        <f t="shared" si="21"/>
        <v>0</v>
      </c>
      <c r="AO198" s="36">
        <f t="shared" si="21"/>
        <v>0</v>
      </c>
      <c r="AP198" s="36">
        <f t="shared" si="21"/>
        <v>0</v>
      </c>
    </row>
    <row r="199" spans="2:47" s="36" customFormat="1" ht="107.25" customHeight="1" x14ac:dyDescent="0.2">
      <c r="B199" s="91"/>
      <c r="D199" s="11"/>
      <c r="G199" s="36" t="s">
        <v>118</v>
      </c>
      <c r="H199" s="36">
        <f t="shared" ref="H199:AP199" si="22">250*(H44+H41)</f>
        <v>0</v>
      </c>
      <c r="I199" s="36">
        <f t="shared" si="22"/>
        <v>0</v>
      </c>
      <c r="J199" s="36">
        <f t="shared" si="22"/>
        <v>0</v>
      </c>
      <c r="K199" s="36">
        <f t="shared" si="22"/>
        <v>0</v>
      </c>
      <c r="L199" s="36">
        <f t="shared" si="22"/>
        <v>0</v>
      </c>
      <c r="M199" s="36">
        <f t="shared" si="22"/>
        <v>0</v>
      </c>
      <c r="N199" s="36">
        <f t="shared" si="22"/>
        <v>0</v>
      </c>
      <c r="O199" s="36">
        <f t="shared" si="22"/>
        <v>0</v>
      </c>
      <c r="P199" s="36">
        <f t="shared" si="22"/>
        <v>0</v>
      </c>
      <c r="Q199" s="36">
        <f t="shared" si="22"/>
        <v>0</v>
      </c>
      <c r="R199" s="36">
        <f t="shared" si="22"/>
        <v>0</v>
      </c>
      <c r="S199" s="36">
        <f t="shared" si="22"/>
        <v>0</v>
      </c>
      <c r="T199" s="36">
        <f t="shared" si="22"/>
        <v>0</v>
      </c>
      <c r="U199" s="36">
        <f t="shared" si="22"/>
        <v>0</v>
      </c>
      <c r="V199" s="36">
        <f t="shared" si="22"/>
        <v>0</v>
      </c>
      <c r="W199" s="36">
        <f t="shared" si="22"/>
        <v>0</v>
      </c>
      <c r="X199" s="36">
        <f t="shared" si="22"/>
        <v>0</v>
      </c>
      <c r="Y199" s="36">
        <f t="shared" si="22"/>
        <v>0</v>
      </c>
      <c r="Z199" s="36">
        <f t="shared" si="22"/>
        <v>0</v>
      </c>
      <c r="AA199" s="36">
        <f t="shared" si="22"/>
        <v>0</v>
      </c>
      <c r="AB199" s="36">
        <f t="shared" si="22"/>
        <v>0</v>
      </c>
      <c r="AC199" s="36">
        <f t="shared" si="22"/>
        <v>0</v>
      </c>
      <c r="AD199" s="36">
        <f t="shared" si="22"/>
        <v>0</v>
      </c>
      <c r="AE199" s="36">
        <f t="shared" si="22"/>
        <v>0</v>
      </c>
      <c r="AF199" s="36">
        <f t="shared" si="22"/>
        <v>0</v>
      </c>
      <c r="AG199" s="36">
        <f t="shared" si="22"/>
        <v>0</v>
      </c>
      <c r="AH199" s="36">
        <f t="shared" si="22"/>
        <v>0</v>
      </c>
      <c r="AI199" s="36">
        <f t="shared" si="22"/>
        <v>0</v>
      </c>
      <c r="AJ199" s="36">
        <f t="shared" si="22"/>
        <v>0</v>
      </c>
      <c r="AK199" s="36">
        <f t="shared" si="22"/>
        <v>0</v>
      </c>
      <c r="AL199" s="36">
        <f t="shared" si="22"/>
        <v>0</v>
      </c>
      <c r="AM199" s="36">
        <f t="shared" si="22"/>
        <v>0</v>
      </c>
      <c r="AN199" s="36">
        <f t="shared" si="22"/>
        <v>0</v>
      </c>
      <c r="AO199" s="36">
        <f t="shared" si="22"/>
        <v>0</v>
      </c>
      <c r="AP199" s="36">
        <f t="shared" si="22"/>
        <v>0</v>
      </c>
    </row>
    <row r="200" spans="2:47" s="36" customFormat="1" ht="107.25" customHeight="1" x14ac:dyDescent="0.2">
      <c r="B200" s="91"/>
      <c r="D200" s="11"/>
      <c r="G200" s="36" t="s">
        <v>119</v>
      </c>
      <c r="H200" s="36">
        <f t="shared" ref="H200:AP200" si="23">250*(H50+H47)</f>
        <v>0</v>
      </c>
      <c r="I200" s="36">
        <f t="shared" si="23"/>
        <v>0</v>
      </c>
      <c r="J200" s="36">
        <f t="shared" si="23"/>
        <v>0</v>
      </c>
      <c r="K200" s="36">
        <f t="shared" si="23"/>
        <v>0</v>
      </c>
      <c r="L200" s="36">
        <f t="shared" si="23"/>
        <v>0</v>
      </c>
      <c r="M200" s="36">
        <f t="shared" si="23"/>
        <v>0</v>
      </c>
      <c r="N200" s="36">
        <f t="shared" si="23"/>
        <v>0</v>
      </c>
      <c r="O200" s="36">
        <f t="shared" si="23"/>
        <v>0</v>
      </c>
      <c r="P200" s="36">
        <f t="shared" si="23"/>
        <v>0</v>
      </c>
      <c r="Q200" s="36">
        <f t="shared" si="23"/>
        <v>0</v>
      </c>
      <c r="R200" s="36">
        <f t="shared" si="23"/>
        <v>0</v>
      </c>
      <c r="S200" s="36">
        <f t="shared" si="23"/>
        <v>0</v>
      </c>
      <c r="T200" s="36">
        <f t="shared" si="23"/>
        <v>0</v>
      </c>
      <c r="U200" s="36">
        <f t="shared" si="23"/>
        <v>0</v>
      </c>
      <c r="V200" s="36">
        <f t="shared" si="23"/>
        <v>0</v>
      </c>
      <c r="W200" s="36">
        <f t="shared" si="23"/>
        <v>0</v>
      </c>
      <c r="X200" s="36">
        <f t="shared" si="23"/>
        <v>0</v>
      </c>
      <c r="Y200" s="36">
        <f t="shared" si="23"/>
        <v>0</v>
      </c>
      <c r="Z200" s="36">
        <f t="shared" si="23"/>
        <v>0</v>
      </c>
      <c r="AA200" s="36">
        <f t="shared" si="23"/>
        <v>0</v>
      </c>
      <c r="AB200" s="36">
        <f t="shared" si="23"/>
        <v>0</v>
      </c>
      <c r="AC200" s="36">
        <f t="shared" si="23"/>
        <v>0</v>
      </c>
      <c r="AD200" s="36">
        <f t="shared" si="23"/>
        <v>0</v>
      </c>
      <c r="AE200" s="36">
        <f t="shared" si="23"/>
        <v>0</v>
      </c>
      <c r="AF200" s="36">
        <f t="shared" si="23"/>
        <v>0</v>
      </c>
      <c r="AG200" s="36">
        <f t="shared" si="23"/>
        <v>0</v>
      </c>
      <c r="AH200" s="36">
        <f t="shared" si="23"/>
        <v>0</v>
      </c>
      <c r="AI200" s="36">
        <f t="shared" si="23"/>
        <v>0</v>
      </c>
      <c r="AJ200" s="36">
        <f t="shared" si="23"/>
        <v>0</v>
      </c>
      <c r="AK200" s="36">
        <f t="shared" si="23"/>
        <v>0</v>
      </c>
      <c r="AL200" s="36">
        <f t="shared" si="23"/>
        <v>0</v>
      </c>
      <c r="AM200" s="36">
        <f t="shared" si="23"/>
        <v>0</v>
      </c>
      <c r="AN200" s="36">
        <f t="shared" si="23"/>
        <v>0</v>
      </c>
      <c r="AO200" s="36">
        <f t="shared" si="23"/>
        <v>0</v>
      </c>
      <c r="AP200" s="36">
        <f t="shared" si="23"/>
        <v>0</v>
      </c>
      <c r="AU200" s="36" cm="1">
        <f t="array" aca="1" ref="AU200" ca="1">+AU200:AU201</f>
        <v>0</v>
      </c>
    </row>
    <row r="201" spans="2:47" s="36" customFormat="1" ht="52.5" customHeight="1" x14ac:dyDescent="0.2">
      <c r="B201" s="91"/>
      <c r="G201" s="36" t="s">
        <v>115</v>
      </c>
      <c r="H201" s="36">
        <f>120*(H93+H95+H90)</f>
        <v>0</v>
      </c>
      <c r="I201" s="36">
        <f t="shared" ref="I201:AQ201" si="24">120*(I93+I95+I90)</f>
        <v>0</v>
      </c>
      <c r="J201" s="36">
        <f t="shared" si="24"/>
        <v>0</v>
      </c>
      <c r="K201" s="36">
        <f t="shared" si="24"/>
        <v>0</v>
      </c>
      <c r="L201" s="36">
        <f t="shared" si="24"/>
        <v>0</v>
      </c>
      <c r="M201" s="36">
        <f t="shared" si="24"/>
        <v>0</v>
      </c>
      <c r="N201" s="36">
        <f t="shared" si="24"/>
        <v>0</v>
      </c>
      <c r="O201" s="36">
        <f t="shared" si="24"/>
        <v>0</v>
      </c>
      <c r="P201" s="36">
        <f t="shared" si="24"/>
        <v>0</v>
      </c>
      <c r="Q201" s="36">
        <f t="shared" si="24"/>
        <v>0</v>
      </c>
      <c r="R201" s="36">
        <f t="shared" si="24"/>
        <v>0</v>
      </c>
      <c r="S201" s="36">
        <f t="shared" si="24"/>
        <v>0</v>
      </c>
      <c r="T201" s="36">
        <f t="shared" si="24"/>
        <v>0</v>
      </c>
      <c r="U201" s="36">
        <f t="shared" si="24"/>
        <v>0</v>
      </c>
      <c r="V201" s="36">
        <f t="shared" si="24"/>
        <v>0</v>
      </c>
      <c r="W201" s="36">
        <f t="shared" si="24"/>
        <v>0</v>
      </c>
      <c r="X201" s="36">
        <f t="shared" si="24"/>
        <v>0</v>
      </c>
      <c r="Y201" s="36">
        <f t="shared" si="24"/>
        <v>0</v>
      </c>
      <c r="Z201" s="36">
        <f t="shared" si="24"/>
        <v>0</v>
      </c>
      <c r="AA201" s="36">
        <f t="shared" si="24"/>
        <v>0</v>
      </c>
      <c r="AB201" s="36">
        <f t="shared" si="24"/>
        <v>0</v>
      </c>
      <c r="AC201" s="36">
        <f t="shared" si="24"/>
        <v>0</v>
      </c>
      <c r="AD201" s="36">
        <f t="shared" si="24"/>
        <v>0</v>
      </c>
      <c r="AE201" s="36">
        <f t="shared" si="24"/>
        <v>0</v>
      </c>
      <c r="AF201" s="36">
        <f t="shared" si="24"/>
        <v>0</v>
      </c>
      <c r="AG201" s="36">
        <f t="shared" si="24"/>
        <v>0</v>
      </c>
      <c r="AH201" s="36">
        <f t="shared" si="24"/>
        <v>0</v>
      </c>
      <c r="AI201" s="36">
        <f t="shared" si="24"/>
        <v>0</v>
      </c>
      <c r="AJ201" s="36">
        <f t="shared" si="24"/>
        <v>0</v>
      </c>
      <c r="AK201" s="36">
        <f t="shared" si="24"/>
        <v>0</v>
      </c>
      <c r="AL201" s="36">
        <f t="shared" si="24"/>
        <v>0</v>
      </c>
      <c r="AM201" s="36">
        <f t="shared" si="24"/>
        <v>0</v>
      </c>
      <c r="AN201" s="36">
        <f t="shared" si="24"/>
        <v>0</v>
      </c>
      <c r="AO201" s="36">
        <f t="shared" si="24"/>
        <v>0</v>
      </c>
      <c r="AP201" s="36">
        <f t="shared" si="24"/>
        <v>0</v>
      </c>
      <c r="AQ201" s="36">
        <f t="shared" si="24"/>
        <v>0</v>
      </c>
    </row>
    <row r="202" spans="2:47" s="36" customFormat="1" ht="52.5" customHeight="1" x14ac:dyDescent="0.2">
      <c r="B202" s="91"/>
      <c r="G202" s="36" t="s">
        <v>120</v>
      </c>
      <c r="H202" s="36">
        <f t="shared" ref="H202:AP202" si="25">180*(H13+H9+H7+H11)</f>
        <v>0</v>
      </c>
      <c r="I202" s="36">
        <f t="shared" si="25"/>
        <v>0</v>
      </c>
      <c r="J202" s="36">
        <f t="shared" si="25"/>
        <v>0</v>
      </c>
      <c r="K202" s="36">
        <f t="shared" si="25"/>
        <v>0</v>
      </c>
      <c r="L202" s="36">
        <f t="shared" si="25"/>
        <v>0</v>
      </c>
      <c r="M202" s="36">
        <f t="shared" si="25"/>
        <v>0</v>
      </c>
      <c r="N202" s="36">
        <f t="shared" si="25"/>
        <v>0</v>
      </c>
      <c r="O202" s="36">
        <f t="shared" si="25"/>
        <v>0</v>
      </c>
      <c r="P202" s="36">
        <f t="shared" si="25"/>
        <v>0</v>
      </c>
      <c r="Q202" s="36">
        <f t="shared" si="25"/>
        <v>0</v>
      </c>
      <c r="R202" s="36">
        <f t="shared" si="25"/>
        <v>0</v>
      </c>
      <c r="S202" s="36">
        <f t="shared" si="25"/>
        <v>0</v>
      </c>
      <c r="T202" s="36">
        <f t="shared" si="25"/>
        <v>0</v>
      </c>
      <c r="U202" s="36">
        <f t="shared" si="25"/>
        <v>0</v>
      </c>
      <c r="V202" s="36">
        <f t="shared" si="25"/>
        <v>0</v>
      </c>
      <c r="W202" s="36">
        <f t="shared" si="25"/>
        <v>0</v>
      </c>
      <c r="X202" s="36">
        <f t="shared" si="25"/>
        <v>0</v>
      </c>
      <c r="Y202" s="36">
        <f t="shared" si="25"/>
        <v>0</v>
      </c>
      <c r="Z202" s="36">
        <f t="shared" si="25"/>
        <v>0</v>
      </c>
      <c r="AA202" s="36">
        <f t="shared" si="25"/>
        <v>0</v>
      </c>
      <c r="AB202" s="36">
        <f t="shared" si="25"/>
        <v>0</v>
      </c>
      <c r="AC202" s="36">
        <f t="shared" si="25"/>
        <v>0</v>
      </c>
      <c r="AD202" s="36">
        <f t="shared" si="25"/>
        <v>0</v>
      </c>
      <c r="AE202" s="36">
        <f t="shared" si="25"/>
        <v>0</v>
      </c>
      <c r="AF202" s="36">
        <f t="shared" si="25"/>
        <v>0</v>
      </c>
      <c r="AG202" s="36">
        <f t="shared" si="25"/>
        <v>0</v>
      </c>
      <c r="AH202" s="36">
        <f t="shared" si="25"/>
        <v>0</v>
      </c>
      <c r="AI202" s="36">
        <f t="shared" si="25"/>
        <v>0</v>
      </c>
      <c r="AJ202" s="36">
        <f t="shared" si="25"/>
        <v>0</v>
      </c>
      <c r="AK202" s="36">
        <f t="shared" si="25"/>
        <v>0</v>
      </c>
      <c r="AL202" s="36">
        <f t="shared" si="25"/>
        <v>0</v>
      </c>
      <c r="AM202" s="36">
        <f t="shared" si="25"/>
        <v>0</v>
      </c>
      <c r="AN202" s="36">
        <f t="shared" si="25"/>
        <v>0</v>
      </c>
      <c r="AO202" s="36">
        <f t="shared" si="25"/>
        <v>0</v>
      </c>
      <c r="AP202" s="36">
        <f t="shared" si="25"/>
        <v>0</v>
      </c>
    </row>
    <row r="203" spans="2:47" s="36" customFormat="1" ht="52.5" customHeight="1" x14ac:dyDescent="0.2">
      <c r="B203" s="91"/>
      <c r="G203" s="36" t="s">
        <v>121</v>
      </c>
      <c r="H203" s="36">
        <f t="shared" ref="H203:AP203" si="26">130*H30</f>
        <v>0</v>
      </c>
      <c r="I203" s="36">
        <f t="shared" si="26"/>
        <v>0</v>
      </c>
      <c r="J203" s="36">
        <f t="shared" si="26"/>
        <v>0</v>
      </c>
      <c r="K203" s="36">
        <f t="shared" si="26"/>
        <v>0</v>
      </c>
      <c r="L203" s="36">
        <f t="shared" si="26"/>
        <v>0</v>
      </c>
      <c r="M203" s="36">
        <f t="shared" si="26"/>
        <v>0</v>
      </c>
      <c r="N203" s="36">
        <f t="shared" si="26"/>
        <v>0</v>
      </c>
      <c r="O203" s="36">
        <f t="shared" si="26"/>
        <v>0</v>
      </c>
      <c r="P203" s="36">
        <f t="shared" si="26"/>
        <v>0</v>
      </c>
      <c r="Q203" s="36">
        <f t="shared" si="26"/>
        <v>0</v>
      </c>
      <c r="R203" s="36">
        <f t="shared" si="26"/>
        <v>0</v>
      </c>
      <c r="S203" s="36">
        <f t="shared" si="26"/>
        <v>0</v>
      </c>
      <c r="T203" s="36">
        <f t="shared" si="26"/>
        <v>0</v>
      </c>
      <c r="U203" s="36">
        <f t="shared" si="26"/>
        <v>0</v>
      </c>
      <c r="V203" s="36">
        <f t="shared" si="26"/>
        <v>0</v>
      </c>
      <c r="W203" s="36">
        <f t="shared" si="26"/>
        <v>0</v>
      </c>
      <c r="X203" s="36">
        <f t="shared" si="26"/>
        <v>0</v>
      </c>
      <c r="Y203" s="36">
        <f t="shared" si="26"/>
        <v>0</v>
      </c>
      <c r="Z203" s="36">
        <f t="shared" si="26"/>
        <v>0</v>
      </c>
      <c r="AA203" s="36">
        <f t="shared" si="26"/>
        <v>0</v>
      </c>
      <c r="AB203" s="36">
        <f t="shared" si="26"/>
        <v>0</v>
      </c>
      <c r="AC203" s="36">
        <f t="shared" si="26"/>
        <v>0</v>
      </c>
      <c r="AD203" s="36">
        <f t="shared" si="26"/>
        <v>0</v>
      </c>
      <c r="AE203" s="36">
        <f t="shared" si="26"/>
        <v>0</v>
      </c>
      <c r="AF203" s="36">
        <f t="shared" si="26"/>
        <v>0</v>
      </c>
      <c r="AG203" s="36">
        <f t="shared" si="26"/>
        <v>0</v>
      </c>
      <c r="AH203" s="36">
        <f t="shared" si="26"/>
        <v>0</v>
      </c>
      <c r="AI203" s="36">
        <f t="shared" si="26"/>
        <v>0</v>
      </c>
      <c r="AJ203" s="36">
        <f t="shared" si="26"/>
        <v>0</v>
      </c>
      <c r="AK203" s="36">
        <f t="shared" si="26"/>
        <v>0</v>
      </c>
      <c r="AL203" s="36">
        <f t="shared" si="26"/>
        <v>0</v>
      </c>
      <c r="AM203" s="36">
        <f t="shared" si="26"/>
        <v>0</v>
      </c>
      <c r="AN203" s="36">
        <f t="shared" si="26"/>
        <v>0</v>
      </c>
      <c r="AO203" s="36">
        <f t="shared" si="26"/>
        <v>0</v>
      </c>
      <c r="AP203" s="36">
        <f t="shared" si="26"/>
        <v>0</v>
      </c>
      <c r="AQ203" s="36">
        <f>130*AQ31</f>
        <v>0</v>
      </c>
    </row>
    <row r="204" spans="2:47" s="36" customFormat="1" ht="52.5" customHeight="1" x14ac:dyDescent="0.2">
      <c r="B204" s="91"/>
      <c r="G204" s="36" t="s">
        <v>122</v>
      </c>
      <c r="H204" s="36">
        <f t="shared" ref="H204:AP204" si="27">120*(H37+H35)</f>
        <v>0</v>
      </c>
      <c r="I204" s="36">
        <f t="shared" si="27"/>
        <v>0</v>
      </c>
      <c r="J204" s="36">
        <f t="shared" si="27"/>
        <v>0</v>
      </c>
      <c r="K204" s="36">
        <f t="shared" si="27"/>
        <v>0</v>
      </c>
      <c r="L204" s="36">
        <f t="shared" si="27"/>
        <v>0</v>
      </c>
      <c r="M204" s="36">
        <f t="shared" si="27"/>
        <v>0</v>
      </c>
      <c r="N204" s="36">
        <f t="shared" si="27"/>
        <v>0</v>
      </c>
      <c r="O204" s="36">
        <f t="shared" si="27"/>
        <v>0</v>
      </c>
      <c r="P204" s="36">
        <f t="shared" si="27"/>
        <v>0</v>
      </c>
      <c r="Q204" s="36">
        <f t="shared" si="27"/>
        <v>0</v>
      </c>
      <c r="R204" s="36">
        <f t="shared" si="27"/>
        <v>0</v>
      </c>
      <c r="S204" s="36">
        <f t="shared" si="27"/>
        <v>0</v>
      </c>
      <c r="T204" s="36">
        <f t="shared" si="27"/>
        <v>0</v>
      </c>
      <c r="U204" s="36">
        <f t="shared" si="27"/>
        <v>0</v>
      </c>
      <c r="V204" s="36">
        <f t="shared" si="27"/>
        <v>0</v>
      </c>
      <c r="W204" s="36">
        <f t="shared" si="27"/>
        <v>0</v>
      </c>
      <c r="X204" s="36">
        <f t="shared" si="27"/>
        <v>0</v>
      </c>
      <c r="Y204" s="36">
        <f t="shared" si="27"/>
        <v>0</v>
      </c>
      <c r="Z204" s="36">
        <f t="shared" si="27"/>
        <v>0</v>
      </c>
      <c r="AA204" s="36">
        <f t="shared" si="27"/>
        <v>0</v>
      </c>
      <c r="AB204" s="36">
        <f t="shared" si="27"/>
        <v>0</v>
      </c>
      <c r="AC204" s="36">
        <f t="shared" si="27"/>
        <v>0</v>
      </c>
      <c r="AD204" s="36">
        <f t="shared" si="27"/>
        <v>0</v>
      </c>
      <c r="AE204" s="36">
        <f t="shared" si="27"/>
        <v>0</v>
      </c>
      <c r="AF204" s="36">
        <f t="shared" si="27"/>
        <v>0</v>
      </c>
      <c r="AG204" s="36">
        <f t="shared" si="27"/>
        <v>0</v>
      </c>
      <c r="AH204" s="36">
        <f t="shared" si="27"/>
        <v>0</v>
      </c>
      <c r="AI204" s="36">
        <f t="shared" si="27"/>
        <v>0</v>
      </c>
      <c r="AJ204" s="36">
        <f t="shared" si="27"/>
        <v>0</v>
      </c>
      <c r="AK204" s="36">
        <f t="shared" si="27"/>
        <v>0</v>
      </c>
      <c r="AL204" s="36">
        <f t="shared" si="27"/>
        <v>0</v>
      </c>
      <c r="AM204" s="36">
        <f t="shared" si="27"/>
        <v>0</v>
      </c>
      <c r="AN204" s="36">
        <f t="shared" si="27"/>
        <v>0</v>
      </c>
      <c r="AO204" s="36">
        <f t="shared" si="27"/>
        <v>0</v>
      </c>
      <c r="AP204" s="36">
        <f t="shared" si="27"/>
        <v>0</v>
      </c>
    </row>
    <row r="205" spans="2:47" s="36" customFormat="1" ht="52.5" customHeight="1" x14ac:dyDescent="0.2">
      <c r="B205" s="91"/>
      <c r="G205" s="36" t="s">
        <v>123</v>
      </c>
      <c r="H205" s="36">
        <f t="shared" ref="H205:AP205" si="28">106*H59</f>
        <v>0</v>
      </c>
      <c r="I205" s="36">
        <f t="shared" si="28"/>
        <v>0</v>
      </c>
      <c r="J205" s="36">
        <f t="shared" si="28"/>
        <v>0</v>
      </c>
      <c r="K205" s="36">
        <f t="shared" si="28"/>
        <v>0</v>
      </c>
      <c r="L205" s="36">
        <f t="shared" si="28"/>
        <v>0</v>
      </c>
      <c r="M205" s="36">
        <f t="shared" si="28"/>
        <v>0</v>
      </c>
      <c r="N205" s="36">
        <f t="shared" si="28"/>
        <v>0</v>
      </c>
      <c r="O205" s="36">
        <f t="shared" si="28"/>
        <v>0</v>
      </c>
      <c r="P205" s="36">
        <f t="shared" si="28"/>
        <v>0</v>
      </c>
      <c r="Q205" s="36">
        <f t="shared" si="28"/>
        <v>0</v>
      </c>
      <c r="R205" s="36">
        <f t="shared" si="28"/>
        <v>0</v>
      </c>
      <c r="S205" s="36">
        <f t="shared" si="28"/>
        <v>0</v>
      </c>
      <c r="T205" s="36">
        <f t="shared" si="28"/>
        <v>0</v>
      </c>
      <c r="U205" s="36">
        <f t="shared" si="28"/>
        <v>0</v>
      </c>
      <c r="V205" s="36">
        <f t="shared" si="28"/>
        <v>0</v>
      </c>
      <c r="W205" s="36">
        <f t="shared" si="28"/>
        <v>0</v>
      </c>
      <c r="X205" s="36">
        <f t="shared" si="28"/>
        <v>0</v>
      </c>
      <c r="Y205" s="36">
        <f t="shared" si="28"/>
        <v>0</v>
      </c>
      <c r="Z205" s="36">
        <f t="shared" si="28"/>
        <v>0</v>
      </c>
      <c r="AA205" s="36">
        <f t="shared" si="28"/>
        <v>0</v>
      </c>
      <c r="AB205" s="36">
        <f t="shared" si="28"/>
        <v>0</v>
      </c>
      <c r="AC205" s="36">
        <f t="shared" si="28"/>
        <v>0</v>
      </c>
      <c r="AD205" s="36">
        <f t="shared" si="28"/>
        <v>0</v>
      </c>
      <c r="AE205" s="36">
        <f t="shared" si="28"/>
        <v>0</v>
      </c>
      <c r="AF205" s="36">
        <f t="shared" si="28"/>
        <v>0</v>
      </c>
      <c r="AG205" s="36">
        <f t="shared" si="28"/>
        <v>0</v>
      </c>
      <c r="AH205" s="36">
        <f t="shared" si="28"/>
        <v>0</v>
      </c>
      <c r="AI205" s="36">
        <f t="shared" si="28"/>
        <v>0</v>
      </c>
      <c r="AJ205" s="36">
        <f t="shared" si="28"/>
        <v>0</v>
      </c>
      <c r="AK205" s="36">
        <f t="shared" si="28"/>
        <v>0</v>
      </c>
      <c r="AL205" s="36">
        <f t="shared" si="28"/>
        <v>0</v>
      </c>
      <c r="AM205" s="36">
        <f t="shared" si="28"/>
        <v>0</v>
      </c>
      <c r="AN205" s="36">
        <f t="shared" si="28"/>
        <v>0</v>
      </c>
      <c r="AO205" s="36">
        <f t="shared" si="28"/>
        <v>0</v>
      </c>
      <c r="AP205" s="36">
        <f t="shared" si="28"/>
        <v>0</v>
      </c>
    </row>
    <row r="206" spans="2:47" s="36" customFormat="1" ht="52.5" customHeight="1" x14ac:dyDescent="0.2">
      <c r="B206" s="91"/>
      <c r="G206" s="36" t="s">
        <v>124</v>
      </c>
      <c r="H206" s="36">
        <f t="shared" ref="H206:AP206" si="29">150*H87</f>
        <v>0</v>
      </c>
      <c r="I206" s="36">
        <f t="shared" si="29"/>
        <v>0</v>
      </c>
      <c r="J206" s="36">
        <f t="shared" si="29"/>
        <v>0</v>
      </c>
      <c r="K206" s="36">
        <f t="shared" si="29"/>
        <v>0</v>
      </c>
      <c r="L206" s="36">
        <f t="shared" si="29"/>
        <v>0</v>
      </c>
      <c r="M206" s="36">
        <f t="shared" si="29"/>
        <v>0</v>
      </c>
      <c r="N206" s="36">
        <f t="shared" si="29"/>
        <v>0</v>
      </c>
      <c r="O206" s="36">
        <f t="shared" si="29"/>
        <v>0</v>
      </c>
      <c r="P206" s="36">
        <f t="shared" si="29"/>
        <v>0</v>
      </c>
      <c r="Q206" s="36">
        <f t="shared" si="29"/>
        <v>0</v>
      </c>
      <c r="R206" s="36">
        <f t="shared" si="29"/>
        <v>0</v>
      </c>
      <c r="S206" s="36">
        <f t="shared" si="29"/>
        <v>0</v>
      </c>
      <c r="T206" s="36">
        <f t="shared" si="29"/>
        <v>0</v>
      </c>
      <c r="U206" s="36">
        <f t="shared" si="29"/>
        <v>0</v>
      </c>
      <c r="V206" s="36">
        <f t="shared" si="29"/>
        <v>0</v>
      </c>
      <c r="W206" s="36">
        <f t="shared" si="29"/>
        <v>0</v>
      </c>
      <c r="X206" s="36">
        <f t="shared" si="29"/>
        <v>0</v>
      </c>
      <c r="Y206" s="36">
        <f t="shared" si="29"/>
        <v>0</v>
      </c>
      <c r="Z206" s="36">
        <f t="shared" si="29"/>
        <v>0</v>
      </c>
      <c r="AA206" s="36">
        <f t="shared" si="29"/>
        <v>0</v>
      </c>
      <c r="AB206" s="36">
        <f t="shared" si="29"/>
        <v>0</v>
      </c>
      <c r="AC206" s="36">
        <f t="shared" si="29"/>
        <v>0</v>
      </c>
      <c r="AD206" s="36">
        <f t="shared" si="29"/>
        <v>0</v>
      </c>
      <c r="AE206" s="36">
        <f t="shared" si="29"/>
        <v>0</v>
      </c>
      <c r="AF206" s="36">
        <f t="shared" si="29"/>
        <v>0</v>
      </c>
      <c r="AG206" s="36">
        <f t="shared" si="29"/>
        <v>0</v>
      </c>
      <c r="AH206" s="36">
        <f t="shared" si="29"/>
        <v>0</v>
      </c>
      <c r="AI206" s="36">
        <f t="shared" si="29"/>
        <v>0</v>
      </c>
      <c r="AJ206" s="36">
        <f t="shared" si="29"/>
        <v>0</v>
      </c>
      <c r="AK206" s="36">
        <f t="shared" si="29"/>
        <v>0</v>
      </c>
      <c r="AL206" s="36">
        <f t="shared" si="29"/>
        <v>0</v>
      </c>
      <c r="AM206" s="36">
        <f t="shared" si="29"/>
        <v>0</v>
      </c>
      <c r="AN206" s="36">
        <f t="shared" si="29"/>
        <v>0</v>
      </c>
      <c r="AO206" s="36">
        <f t="shared" si="29"/>
        <v>0</v>
      </c>
      <c r="AP206" s="36">
        <f t="shared" si="29"/>
        <v>0</v>
      </c>
    </row>
    <row r="207" spans="2:47" s="36" customFormat="1" ht="52.5" customHeight="1" x14ac:dyDescent="0.2">
      <c r="B207" s="91"/>
      <c r="G207" s="36" t="s">
        <v>125</v>
      </c>
      <c r="H207" s="36">
        <f t="shared" ref="H207:AP207" si="30">200*(H109+H107)</f>
        <v>0</v>
      </c>
      <c r="I207" s="36">
        <f t="shared" si="30"/>
        <v>0</v>
      </c>
      <c r="J207" s="36">
        <f t="shared" si="30"/>
        <v>0</v>
      </c>
      <c r="K207" s="36">
        <f t="shared" si="30"/>
        <v>0</v>
      </c>
      <c r="L207" s="36">
        <f t="shared" si="30"/>
        <v>0</v>
      </c>
      <c r="M207" s="36">
        <f t="shared" si="30"/>
        <v>0</v>
      </c>
      <c r="N207" s="36">
        <f t="shared" si="30"/>
        <v>0</v>
      </c>
      <c r="O207" s="36">
        <f t="shared" si="30"/>
        <v>0</v>
      </c>
      <c r="P207" s="36">
        <f t="shared" si="30"/>
        <v>0</v>
      </c>
      <c r="Q207" s="36">
        <f t="shared" si="30"/>
        <v>0</v>
      </c>
      <c r="R207" s="36">
        <f t="shared" si="30"/>
        <v>0</v>
      </c>
      <c r="S207" s="36">
        <f t="shared" si="30"/>
        <v>0</v>
      </c>
      <c r="T207" s="36">
        <f t="shared" si="30"/>
        <v>0</v>
      </c>
      <c r="U207" s="36">
        <f t="shared" si="30"/>
        <v>0</v>
      </c>
      <c r="V207" s="36">
        <f t="shared" si="30"/>
        <v>0</v>
      </c>
      <c r="W207" s="36">
        <f t="shared" si="30"/>
        <v>0</v>
      </c>
      <c r="X207" s="36">
        <f t="shared" si="30"/>
        <v>0</v>
      </c>
      <c r="Y207" s="36">
        <f t="shared" si="30"/>
        <v>0</v>
      </c>
      <c r="Z207" s="36">
        <f t="shared" si="30"/>
        <v>0</v>
      </c>
      <c r="AA207" s="36">
        <f t="shared" si="30"/>
        <v>0</v>
      </c>
      <c r="AB207" s="36">
        <f t="shared" si="30"/>
        <v>0</v>
      </c>
      <c r="AC207" s="36">
        <f t="shared" si="30"/>
        <v>0</v>
      </c>
      <c r="AD207" s="36">
        <f t="shared" si="30"/>
        <v>0</v>
      </c>
      <c r="AE207" s="36">
        <f t="shared" si="30"/>
        <v>0</v>
      </c>
      <c r="AF207" s="36">
        <f t="shared" si="30"/>
        <v>0</v>
      </c>
      <c r="AG207" s="36">
        <f t="shared" si="30"/>
        <v>0</v>
      </c>
      <c r="AH207" s="36">
        <f t="shared" si="30"/>
        <v>0</v>
      </c>
      <c r="AI207" s="36">
        <f t="shared" si="30"/>
        <v>0</v>
      </c>
      <c r="AJ207" s="36">
        <f t="shared" si="30"/>
        <v>0</v>
      </c>
      <c r="AK207" s="36">
        <f t="shared" si="30"/>
        <v>0</v>
      </c>
      <c r="AL207" s="36">
        <f t="shared" si="30"/>
        <v>0</v>
      </c>
      <c r="AM207" s="36">
        <f t="shared" si="30"/>
        <v>0</v>
      </c>
      <c r="AN207" s="36">
        <f t="shared" si="30"/>
        <v>0</v>
      </c>
      <c r="AO207" s="36">
        <f t="shared" si="30"/>
        <v>0</v>
      </c>
      <c r="AP207" s="36">
        <f t="shared" si="30"/>
        <v>0</v>
      </c>
    </row>
    <row r="208" spans="2:47" s="36" customFormat="1" ht="52.5" customHeight="1" x14ac:dyDescent="0.2">
      <c r="B208" s="91"/>
      <c r="G208" s="36" t="s">
        <v>114</v>
      </c>
      <c r="H208" s="36">
        <f t="shared" ref="H208:AP208" si="31">110*(H123+H126+H132+H129+H135)</f>
        <v>0</v>
      </c>
      <c r="I208" s="36">
        <f t="shared" si="31"/>
        <v>0</v>
      </c>
      <c r="J208" s="36">
        <f t="shared" si="31"/>
        <v>0</v>
      </c>
      <c r="K208" s="36">
        <f t="shared" si="31"/>
        <v>0</v>
      </c>
      <c r="L208" s="36">
        <f t="shared" si="31"/>
        <v>0</v>
      </c>
      <c r="M208" s="36">
        <f t="shared" si="31"/>
        <v>0</v>
      </c>
      <c r="N208" s="36">
        <f t="shared" si="31"/>
        <v>0</v>
      </c>
      <c r="O208" s="36">
        <f t="shared" si="31"/>
        <v>0</v>
      </c>
      <c r="P208" s="36">
        <f t="shared" si="31"/>
        <v>0</v>
      </c>
      <c r="Q208" s="36">
        <f t="shared" si="31"/>
        <v>0</v>
      </c>
      <c r="R208" s="36">
        <f t="shared" si="31"/>
        <v>0</v>
      </c>
      <c r="S208" s="36">
        <f t="shared" si="31"/>
        <v>0</v>
      </c>
      <c r="T208" s="36">
        <f t="shared" si="31"/>
        <v>0</v>
      </c>
      <c r="U208" s="36">
        <f t="shared" si="31"/>
        <v>0</v>
      </c>
      <c r="V208" s="36">
        <f t="shared" si="31"/>
        <v>0</v>
      </c>
      <c r="W208" s="36">
        <f t="shared" si="31"/>
        <v>0</v>
      </c>
      <c r="X208" s="36">
        <f t="shared" si="31"/>
        <v>0</v>
      </c>
      <c r="Y208" s="36">
        <f t="shared" si="31"/>
        <v>0</v>
      </c>
      <c r="Z208" s="36">
        <f t="shared" si="31"/>
        <v>0</v>
      </c>
      <c r="AA208" s="36">
        <f t="shared" si="31"/>
        <v>0</v>
      </c>
      <c r="AB208" s="36">
        <f t="shared" si="31"/>
        <v>0</v>
      </c>
      <c r="AC208" s="36">
        <f t="shared" si="31"/>
        <v>0</v>
      </c>
      <c r="AD208" s="36">
        <f t="shared" si="31"/>
        <v>0</v>
      </c>
      <c r="AE208" s="36">
        <f t="shared" si="31"/>
        <v>0</v>
      </c>
      <c r="AF208" s="36">
        <f t="shared" si="31"/>
        <v>0</v>
      </c>
      <c r="AG208" s="36">
        <f t="shared" si="31"/>
        <v>0</v>
      </c>
      <c r="AH208" s="36">
        <f t="shared" si="31"/>
        <v>0</v>
      </c>
      <c r="AI208" s="36">
        <f t="shared" si="31"/>
        <v>0</v>
      </c>
      <c r="AJ208" s="36">
        <f t="shared" si="31"/>
        <v>0</v>
      </c>
      <c r="AK208" s="36">
        <f t="shared" si="31"/>
        <v>0</v>
      </c>
      <c r="AL208" s="36">
        <f t="shared" si="31"/>
        <v>0</v>
      </c>
      <c r="AM208" s="36">
        <f t="shared" si="31"/>
        <v>0</v>
      </c>
      <c r="AN208" s="36">
        <f t="shared" si="31"/>
        <v>0</v>
      </c>
      <c r="AO208" s="36">
        <f t="shared" si="31"/>
        <v>0</v>
      </c>
      <c r="AP208" s="36">
        <f t="shared" si="31"/>
        <v>0</v>
      </c>
    </row>
    <row r="209" spans="2:42" s="36" customFormat="1" ht="52.5" customHeight="1" x14ac:dyDescent="0.2">
      <c r="B209" s="91"/>
    </row>
    <row r="210" spans="2:42" s="36" customFormat="1" ht="52.5" customHeight="1" x14ac:dyDescent="0.2">
      <c r="B210" s="91"/>
      <c r="H210" s="36">
        <f>SUM(H196:H208)</f>
        <v>0</v>
      </c>
      <c r="I210" s="36">
        <f>SUM(I196:I208)</f>
        <v>0</v>
      </c>
      <c r="J210" s="36">
        <f t="shared" ref="J210:AP210" si="32">SUM(J196:J208)</f>
        <v>0</v>
      </c>
      <c r="K210" s="36">
        <f t="shared" si="32"/>
        <v>0</v>
      </c>
      <c r="L210" s="36">
        <f t="shared" si="32"/>
        <v>0</v>
      </c>
      <c r="M210" s="36">
        <f t="shared" si="32"/>
        <v>0</v>
      </c>
      <c r="N210" s="36">
        <f t="shared" si="32"/>
        <v>0</v>
      </c>
      <c r="O210" s="36">
        <f t="shared" si="32"/>
        <v>0</v>
      </c>
      <c r="P210" s="36">
        <f t="shared" si="32"/>
        <v>0</v>
      </c>
      <c r="Q210" s="36">
        <f t="shared" si="32"/>
        <v>0</v>
      </c>
      <c r="R210" s="36">
        <f t="shared" si="32"/>
        <v>0</v>
      </c>
      <c r="S210" s="36">
        <f t="shared" si="32"/>
        <v>0</v>
      </c>
      <c r="T210" s="36">
        <f t="shared" si="32"/>
        <v>0</v>
      </c>
      <c r="U210" s="36">
        <f t="shared" si="32"/>
        <v>0</v>
      </c>
      <c r="V210" s="36">
        <f t="shared" si="32"/>
        <v>0</v>
      </c>
      <c r="W210" s="36">
        <f t="shared" si="32"/>
        <v>0</v>
      </c>
      <c r="X210" s="36">
        <f t="shared" si="32"/>
        <v>0</v>
      </c>
      <c r="Y210" s="36">
        <f t="shared" si="32"/>
        <v>0</v>
      </c>
      <c r="Z210" s="36">
        <f t="shared" si="32"/>
        <v>0</v>
      </c>
      <c r="AA210" s="36">
        <f t="shared" si="32"/>
        <v>0</v>
      </c>
      <c r="AB210" s="36">
        <f t="shared" si="32"/>
        <v>0</v>
      </c>
      <c r="AC210" s="36">
        <f t="shared" si="32"/>
        <v>0</v>
      </c>
      <c r="AD210" s="36">
        <f t="shared" si="32"/>
        <v>0</v>
      </c>
      <c r="AE210" s="36">
        <f t="shared" si="32"/>
        <v>0</v>
      </c>
      <c r="AF210" s="36">
        <f t="shared" si="32"/>
        <v>0</v>
      </c>
      <c r="AG210" s="36">
        <f t="shared" si="32"/>
        <v>0</v>
      </c>
      <c r="AH210" s="36">
        <f t="shared" si="32"/>
        <v>0</v>
      </c>
      <c r="AI210" s="36">
        <f t="shared" si="32"/>
        <v>0</v>
      </c>
      <c r="AJ210" s="36">
        <f t="shared" si="32"/>
        <v>0</v>
      </c>
      <c r="AK210" s="36">
        <f t="shared" si="32"/>
        <v>0</v>
      </c>
      <c r="AL210" s="36">
        <f t="shared" si="32"/>
        <v>0</v>
      </c>
      <c r="AM210" s="36">
        <f t="shared" si="32"/>
        <v>0</v>
      </c>
      <c r="AN210" s="36">
        <f t="shared" si="32"/>
        <v>0</v>
      </c>
      <c r="AO210" s="36">
        <f t="shared" si="32"/>
        <v>0</v>
      </c>
      <c r="AP210" s="36">
        <f t="shared" si="32"/>
        <v>0</v>
      </c>
    </row>
    <row r="211" spans="2:42" s="36" customFormat="1" ht="52.5" customHeight="1" x14ac:dyDescent="0.2">
      <c r="B211" s="91"/>
      <c r="G211" s="36" t="s">
        <v>126</v>
      </c>
      <c r="H211" s="36">
        <f>(H210/45000)</f>
        <v>0</v>
      </c>
      <c r="I211" s="36">
        <f>(I210/45000)</f>
        <v>0</v>
      </c>
      <c r="J211" s="36">
        <f t="shared" ref="J211:AP211" si="33">(J210/45000)</f>
        <v>0</v>
      </c>
      <c r="K211" s="36">
        <f t="shared" si="33"/>
        <v>0</v>
      </c>
      <c r="L211" s="36">
        <f t="shared" si="33"/>
        <v>0</v>
      </c>
      <c r="M211" s="36">
        <f t="shared" si="33"/>
        <v>0</v>
      </c>
      <c r="N211" s="36">
        <f t="shared" si="33"/>
        <v>0</v>
      </c>
      <c r="O211" s="36">
        <f t="shared" si="33"/>
        <v>0</v>
      </c>
      <c r="P211" s="36">
        <f t="shared" si="33"/>
        <v>0</v>
      </c>
      <c r="Q211" s="36">
        <f t="shared" si="33"/>
        <v>0</v>
      </c>
      <c r="R211" s="36">
        <f t="shared" si="33"/>
        <v>0</v>
      </c>
      <c r="S211" s="36">
        <f t="shared" si="33"/>
        <v>0</v>
      </c>
      <c r="T211" s="36">
        <f t="shared" si="33"/>
        <v>0</v>
      </c>
      <c r="U211" s="36">
        <f t="shared" si="33"/>
        <v>0</v>
      </c>
      <c r="V211" s="36">
        <f t="shared" si="33"/>
        <v>0</v>
      </c>
      <c r="W211" s="36">
        <f t="shared" si="33"/>
        <v>0</v>
      </c>
      <c r="X211" s="36">
        <f t="shared" si="33"/>
        <v>0</v>
      </c>
      <c r="Y211" s="36">
        <f t="shared" si="33"/>
        <v>0</v>
      </c>
      <c r="Z211" s="36">
        <f t="shared" si="33"/>
        <v>0</v>
      </c>
      <c r="AA211" s="36">
        <f t="shared" si="33"/>
        <v>0</v>
      </c>
      <c r="AB211" s="36">
        <f t="shared" si="33"/>
        <v>0</v>
      </c>
      <c r="AC211" s="36">
        <f t="shared" si="33"/>
        <v>0</v>
      </c>
      <c r="AD211" s="36">
        <f t="shared" si="33"/>
        <v>0</v>
      </c>
      <c r="AE211" s="36">
        <f t="shared" si="33"/>
        <v>0</v>
      </c>
      <c r="AF211" s="36">
        <f t="shared" si="33"/>
        <v>0</v>
      </c>
      <c r="AG211" s="36">
        <f t="shared" si="33"/>
        <v>0</v>
      </c>
      <c r="AH211" s="36">
        <f t="shared" si="33"/>
        <v>0</v>
      </c>
      <c r="AI211" s="36">
        <f t="shared" si="33"/>
        <v>0</v>
      </c>
      <c r="AJ211" s="36">
        <f t="shared" si="33"/>
        <v>0</v>
      </c>
      <c r="AK211" s="36">
        <f t="shared" si="33"/>
        <v>0</v>
      </c>
      <c r="AL211" s="36">
        <f t="shared" si="33"/>
        <v>0</v>
      </c>
      <c r="AM211" s="36">
        <f t="shared" si="33"/>
        <v>0</v>
      </c>
      <c r="AN211" s="36">
        <f t="shared" si="33"/>
        <v>0</v>
      </c>
      <c r="AO211" s="36">
        <f t="shared" si="33"/>
        <v>0</v>
      </c>
      <c r="AP211" s="36">
        <f t="shared" si="33"/>
        <v>0</v>
      </c>
    </row>
    <row r="212" spans="2:42" s="36" customFormat="1" ht="52.5" customHeight="1" x14ac:dyDescent="0.2">
      <c r="B212" s="91"/>
      <c r="G212" s="36" t="s">
        <v>8</v>
      </c>
      <c r="H212" s="36">
        <f t="shared" ref="H212:AP212" si="34">(H210/43400)</f>
        <v>0</v>
      </c>
      <c r="I212" s="36">
        <f t="shared" si="34"/>
        <v>0</v>
      </c>
      <c r="J212" s="36">
        <f t="shared" si="34"/>
        <v>0</v>
      </c>
      <c r="K212" s="36">
        <f t="shared" si="34"/>
        <v>0</v>
      </c>
      <c r="L212" s="36">
        <f t="shared" si="34"/>
        <v>0</v>
      </c>
      <c r="M212" s="36">
        <f t="shared" si="34"/>
        <v>0</v>
      </c>
      <c r="N212" s="36">
        <f t="shared" si="34"/>
        <v>0</v>
      </c>
      <c r="O212" s="36">
        <f t="shared" si="34"/>
        <v>0</v>
      </c>
      <c r="P212" s="36">
        <f t="shared" si="34"/>
        <v>0</v>
      </c>
      <c r="Q212" s="36">
        <f t="shared" si="34"/>
        <v>0</v>
      </c>
      <c r="R212" s="36">
        <f t="shared" si="34"/>
        <v>0</v>
      </c>
      <c r="S212" s="36">
        <f t="shared" si="34"/>
        <v>0</v>
      </c>
      <c r="T212" s="36">
        <f t="shared" si="34"/>
        <v>0</v>
      </c>
      <c r="U212" s="36">
        <f t="shared" si="34"/>
        <v>0</v>
      </c>
      <c r="V212" s="36">
        <f t="shared" si="34"/>
        <v>0</v>
      </c>
      <c r="W212" s="36">
        <f t="shared" si="34"/>
        <v>0</v>
      </c>
      <c r="X212" s="36">
        <f t="shared" si="34"/>
        <v>0</v>
      </c>
      <c r="Y212" s="36">
        <f t="shared" si="34"/>
        <v>0</v>
      </c>
      <c r="Z212" s="36">
        <f t="shared" si="34"/>
        <v>0</v>
      </c>
      <c r="AA212" s="36">
        <f t="shared" si="34"/>
        <v>0</v>
      </c>
      <c r="AB212" s="36">
        <f t="shared" si="34"/>
        <v>0</v>
      </c>
      <c r="AC212" s="36">
        <f t="shared" si="34"/>
        <v>0</v>
      </c>
      <c r="AD212" s="36">
        <f t="shared" si="34"/>
        <v>0</v>
      </c>
      <c r="AE212" s="36">
        <f t="shared" si="34"/>
        <v>0</v>
      </c>
      <c r="AF212" s="36">
        <f t="shared" si="34"/>
        <v>0</v>
      </c>
      <c r="AG212" s="36">
        <f t="shared" si="34"/>
        <v>0</v>
      </c>
      <c r="AH212" s="36">
        <f t="shared" si="34"/>
        <v>0</v>
      </c>
      <c r="AI212" s="36">
        <f t="shared" si="34"/>
        <v>0</v>
      </c>
      <c r="AJ212" s="36">
        <f t="shared" si="34"/>
        <v>0</v>
      </c>
      <c r="AK212" s="36">
        <f t="shared" si="34"/>
        <v>0</v>
      </c>
      <c r="AL212" s="36">
        <f t="shared" si="34"/>
        <v>0</v>
      </c>
      <c r="AM212" s="36">
        <f t="shared" si="34"/>
        <v>0</v>
      </c>
      <c r="AN212" s="36">
        <f t="shared" si="34"/>
        <v>0</v>
      </c>
      <c r="AO212" s="36">
        <f t="shared" si="34"/>
        <v>0</v>
      </c>
      <c r="AP212" s="36">
        <f t="shared" si="34"/>
        <v>0</v>
      </c>
    </row>
    <row r="213" spans="2:42" s="36" customFormat="1" ht="52.5" customHeight="1" x14ac:dyDescent="0.2">
      <c r="B213" s="91"/>
      <c r="G213" s="36" t="s">
        <v>127</v>
      </c>
      <c r="H213" s="36">
        <f t="shared" ref="H213:AP213" si="35">2*H211</f>
        <v>0</v>
      </c>
      <c r="I213" s="36">
        <f t="shared" si="35"/>
        <v>0</v>
      </c>
      <c r="J213" s="36">
        <f t="shared" si="35"/>
        <v>0</v>
      </c>
      <c r="K213" s="36">
        <f t="shared" si="35"/>
        <v>0</v>
      </c>
      <c r="L213" s="36">
        <f t="shared" si="35"/>
        <v>0</v>
      </c>
      <c r="M213" s="36">
        <f t="shared" si="35"/>
        <v>0</v>
      </c>
      <c r="N213" s="36">
        <f t="shared" si="35"/>
        <v>0</v>
      </c>
      <c r="O213" s="36">
        <f t="shared" si="35"/>
        <v>0</v>
      </c>
      <c r="P213" s="36">
        <f t="shared" si="35"/>
        <v>0</v>
      </c>
      <c r="Q213" s="36">
        <f t="shared" si="35"/>
        <v>0</v>
      </c>
      <c r="R213" s="36">
        <f t="shared" si="35"/>
        <v>0</v>
      </c>
      <c r="S213" s="36">
        <f t="shared" si="35"/>
        <v>0</v>
      </c>
      <c r="T213" s="36">
        <f t="shared" si="35"/>
        <v>0</v>
      </c>
      <c r="U213" s="36">
        <f t="shared" si="35"/>
        <v>0</v>
      </c>
      <c r="V213" s="36">
        <f t="shared" si="35"/>
        <v>0</v>
      </c>
      <c r="W213" s="36">
        <f t="shared" si="35"/>
        <v>0</v>
      </c>
      <c r="X213" s="36">
        <f t="shared" si="35"/>
        <v>0</v>
      </c>
      <c r="Y213" s="36">
        <f t="shared" si="35"/>
        <v>0</v>
      </c>
      <c r="Z213" s="36">
        <f t="shared" si="35"/>
        <v>0</v>
      </c>
      <c r="AA213" s="36">
        <f t="shared" si="35"/>
        <v>0</v>
      </c>
      <c r="AB213" s="36">
        <f t="shared" si="35"/>
        <v>0</v>
      </c>
      <c r="AC213" s="36">
        <f t="shared" si="35"/>
        <v>0</v>
      </c>
      <c r="AD213" s="36">
        <f t="shared" si="35"/>
        <v>0</v>
      </c>
      <c r="AE213" s="36">
        <f t="shared" si="35"/>
        <v>0</v>
      </c>
      <c r="AF213" s="36">
        <f t="shared" si="35"/>
        <v>0</v>
      </c>
      <c r="AG213" s="36">
        <f t="shared" si="35"/>
        <v>0</v>
      </c>
      <c r="AH213" s="36">
        <f t="shared" si="35"/>
        <v>0</v>
      </c>
      <c r="AI213" s="36">
        <f t="shared" si="35"/>
        <v>0</v>
      </c>
      <c r="AJ213" s="36">
        <f t="shared" si="35"/>
        <v>0</v>
      </c>
      <c r="AK213" s="36">
        <f t="shared" si="35"/>
        <v>0</v>
      </c>
      <c r="AL213" s="36">
        <f t="shared" si="35"/>
        <v>0</v>
      </c>
      <c r="AM213" s="36">
        <f t="shared" si="35"/>
        <v>0</v>
      </c>
      <c r="AN213" s="36">
        <f t="shared" si="35"/>
        <v>0</v>
      </c>
      <c r="AO213" s="36">
        <f t="shared" si="35"/>
        <v>0</v>
      </c>
      <c r="AP213" s="36">
        <f t="shared" si="35"/>
        <v>0</v>
      </c>
    </row>
    <row r="214" spans="2:42" s="36" customFormat="1" ht="56.25" customHeight="1" x14ac:dyDescent="0.2">
      <c r="B214" s="91"/>
      <c r="G214" s="36" t="s">
        <v>128</v>
      </c>
      <c r="H214" s="36">
        <f>SUM(H210/64000)</f>
        <v>0</v>
      </c>
      <c r="I214" s="36">
        <f>SUM(I210/64000)</f>
        <v>0</v>
      </c>
      <c r="J214" s="36">
        <f t="shared" ref="J214:AP214" si="36">SUM(J210/64000)</f>
        <v>0</v>
      </c>
      <c r="K214" s="36">
        <f t="shared" si="36"/>
        <v>0</v>
      </c>
      <c r="L214" s="36">
        <f t="shared" si="36"/>
        <v>0</v>
      </c>
      <c r="M214" s="36">
        <f t="shared" si="36"/>
        <v>0</v>
      </c>
      <c r="N214" s="36">
        <f t="shared" si="36"/>
        <v>0</v>
      </c>
      <c r="O214" s="36">
        <f t="shared" si="36"/>
        <v>0</v>
      </c>
      <c r="P214" s="36">
        <f t="shared" si="36"/>
        <v>0</v>
      </c>
      <c r="Q214" s="36">
        <f t="shared" si="36"/>
        <v>0</v>
      </c>
      <c r="R214" s="36">
        <f t="shared" si="36"/>
        <v>0</v>
      </c>
      <c r="S214" s="36">
        <f t="shared" si="36"/>
        <v>0</v>
      </c>
      <c r="T214" s="36">
        <f t="shared" si="36"/>
        <v>0</v>
      </c>
      <c r="U214" s="36">
        <f t="shared" si="36"/>
        <v>0</v>
      </c>
      <c r="V214" s="36">
        <f t="shared" si="36"/>
        <v>0</v>
      </c>
      <c r="W214" s="36">
        <f t="shared" si="36"/>
        <v>0</v>
      </c>
      <c r="X214" s="36">
        <f t="shared" si="36"/>
        <v>0</v>
      </c>
      <c r="Y214" s="36">
        <f t="shared" si="36"/>
        <v>0</v>
      </c>
      <c r="Z214" s="36">
        <f t="shared" si="36"/>
        <v>0</v>
      </c>
      <c r="AA214" s="36">
        <f t="shared" si="36"/>
        <v>0</v>
      </c>
      <c r="AB214" s="36">
        <f t="shared" si="36"/>
        <v>0</v>
      </c>
      <c r="AC214" s="36">
        <f t="shared" si="36"/>
        <v>0</v>
      </c>
      <c r="AD214" s="36">
        <f t="shared" si="36"/>
        <v>0</v>
      </c>
      <c r="AE214" s="36">
        <f t="shared" si="36"/>
        <v>0</v>
      </c>
      <c r="AF214" s="36">
        <f t="shared" si="36"/>
        <v>0</v>
      </c>
      <c r="AG214" s="36">
        <f t="shared" si="36"/>
        <v>0</v>
      </c>
      <c r="AH214" s="36">
        <f t="shared" si="36"/>
        <v>0</v>
      </c>
      <c r="AI214" s="36">
        <f t="shared" si="36"/>
        <v>0</v>
      </c>
      <c r="AJ214" s="36">
        <f t="shared" si="36"/>
        <v>0</v>
      </c>
      <c r="AK214" s="36">
        <f t="shared" si="36"/>
        <v>0</v>
      </c>
      <c r="AL214" s="36">
        <f t="shared" si="36"/>
        <v>0</v>
      </c>
      <c r="AM214" s="36">
        <f t="shared" si="36"/>
        <v>0</v>
      </c>
      <c r="AN214" s="36">
        <f t="shared" si="36"/>
        <v>0</v>
      </c>
      <c r="AO214" s="36">
        <f t="shared" si="36"/>
        <v>0</v>
      </c>
      <c r="AP214" s="36">
        <f t="shared" si="36"/>
        <v>0</v>
      </c>
    </row>
    <row r="215" spans="2:42" s="36" customFormat="1" ht="56.25" customHeight="1" x14ac:dyDescent="0.2">
      <c r="B215" s="91"/>
      <c r="G215" s="36" t="s">
        <v>129</v>
      </c>
      <c r="H215" s="36">
        <f>SUM(H210/50100)</f>
        <v>0</v>
      </c>
      <c r="I215" s="36">
        <f>SUM(I210/50100)</f>
        <v>0</v>
      </c>
      <c r="J215" s="36">
        <f t="shared" ref="J215:AP215" si="37">SUM(J210/50100)</f>
        <v>0</v>
      </c>
      <c r="K215" s="36">
        <f t="shared" si="37"/>
        <v>0</v>
      </c>
      <c r="L215" s="36">
        <f t="shared" si="37"/>
        <v>0</v>
      </c>
      <c r="M215" s="36">
        <f t="shared" si="37"/>
        <v>0</v>
      </c>
      <c r="N215" s="36">
        <f t="shared" si="37"/>
        <v>0</v>
      </c>
      <c r="O215" s="36">
        <f t="shared" si="37"/>
        <v>0</v>
      </c>
      <c r="P215" s="36">
        <f t="shared" si="37"/>
        <v>0</v>
      </c>
      <c r="Q215" s="36">
        <f t="shared" si="37"/>
        <v>0</v>
      </c>
      <c r="R215" s="36">
        <f t="shared" si="37"/>
        <v>0</v>
      </c>
      <c r="S215" s="36">
        <f t="shared" si="37"/>
        <v>0</v>
      </c>
      <c r="T215" s="36">
        <f t="shared" si="37"/>
        <v>0</v>
      </c>
      <c r="U215" s="36">
        <f t="shared" si="37"/>
        <v>0</v>
      </c>
      <c r="V215" s="36">
        <f t="shared" si="37"/>
        <v>0</v>
      </c>
      <c r="W215" s="36">
        <f t="shared" si="37"/>
        <v>0</v>
      </c>
      <c r="X215" s="36">
        <f t="shared" si="37"/>
        <v>0</v>
      </c>
      <c r="Y215" s="36">
        <f t="shared" si="37"/>
        <v>0</v>
      </c>
      <c r="Z215" s="36">
        <f t="shared" si="37"/>
        <v>0</v>
      </c>
      <c r="AA215" s="36">
        <f t="shared" si="37"/>
        <v>0</v>
      </c>
      <c r="AB215" s="36">
        <f t="shared" si="37"/>
        <v>0</v>
      </c>
      <c r="AC215" s="36">
        <f t="shared" si="37"/>
        <v>0</v>
      </c>
      <c r="AD215" s="36">
        <f t="shared" si="37"/>
        <v>0</v>
      </c>
      <c r="AE215" s="36">
        <f t="shared" si="37"/>
        <v>0</v>
      </c>
      <c r="AF215" s="36">
        <f t="shared" si="37"/>
        <v>0</v>
      </c>
      <c r="AG215" s="36">
        <f t="shared" si="37"/>
        <v>0</v>
      </c>
      <c r="AH215" s="36">
        <f t="shared" si="37"/>
        <v>0</v>
      </c>
      <c r="AI215" s="36">
        <f t="shared" si="37"/>
        <v>0</v>
      </c>
      <c r="AJ215" s="36">
        <f t="shared" si="37"/>
        <v>0</v>
      </c>
      <c r="AK215" s="36">
        <f t="shared" si="37"/>
        <v>0</v>
      </c>
      <c r="AL215" s="36">
        <f t="shared" si="37"/>
        <v>0</v>
      </c>
      <c r="AM215" s="36">
        <f t="shared" si="37"/>
        <v>0</v>
      </c>
      <c r="AN215" s="36">
        <f t="shared" si="37"/>
        <v>0</v>
      </c>
      <c r="AO215" s="36">
        <f t="shared" si="37"/>
        <v>0</v>
      </c>
      <c r="AP215" s="36">
        <f t="shared" si="37"/>
        <v>0</v>
      </c>
    </row>
    <row r="216" spans="2:42" s="36" customFormat="1" ht="52.5" customHeight="1" x14ac:dyDescent="0.2">
      <c r="B216" s="91"/>
      <c r="AH216" s="560"/>
    </row>
    <row r="217" spans="2:42" s="36" customFormat="1" ht="52.5" customHeight="1" x14ac:dyDescent="0.2">
      <c r="B217" s="91"/>
      <c r="AH217" s="560"/>
    </row>
    <row r="218" spans="2:42" s="36" customFormat="1" ht="52.5" customHeight="1" x14ac:dyDescent="0.2">
      <c r="B218" s="91"/>
      <c r="AH218" s="560"/>
    </row>
    <row r="219" spans="2:42" s="36" customFormat="1" ht="52.5" customHeight="1" x14ac:dyDescent="0.2">
      <c r="B219" s="91"/>
      <c r="AH219" s="560"/>
    </row>
    <row r="220" spans="2:42" s="36" customFormat="1" ht="52.5" customHeight="1" x14ac:dyDescent="0.2">
      <c r="B220" s="91"/>
      <c r="AH220" s="560"/>
    </row>
    <row r="221" spans="2:42" s="36" customFormat="1" ht="52.5" customHeight="1" x14ac:dyDescent="0.2">
      <c r="B221" s="91"/>
      <c r="AH221" s="560"/>
    </row>
    <row r="222" spans="2:42" s="36" customFormat="1" ht="52.5" customHeight="1" x14ac:dyDescent="0.2">
      <c r="B222" s="91"/>
      <c r="AH222" s="560"/>
    </row>
    <row r="223" spans="2:42" s="36" customFormat="1" ht="52.5" customHeight="1" x14ac:dyDescent="0.2">
      <c r="B223" s="91"/>
      <c r="AH223" s="560"/>
    </row>
    <row r="224" spans="2:42" s="36" customFormat="1" ht="52.5" customHeight="1" x14ac:dyDescent="0.2">
      <c r="B224" s="91"/>
      <c r="AH224" s="560"/>
    </row>
    <row r="225" spans="2:34" s="36" customFormat="1" ht="52.5" customHeight="1" x14ac:dyDescent="0.2">
      <c r="B225" s="91"/>
      <c r="AH225" s="560"/>
    </row>
    <row r="226" spans="2:34" s="36" customFormat="1" ht="52.5" customHeight="1" x14ac:dyDescent="0.2">
      <c r="B226" s="91"/>
      <c r="AH226" s="560"/>
    </row>
    <row r="227" spans="2:34" s="36" customFormat="1" ht="52.5" customHeight="1" x14ac:dyDescent="0.2">
      <c r="B227" s="91"/>
      <c r="AH227" s="560"/>
    </row>
    <row r="228" spans="2:34" s="36" customFormat="1" ht="52.5" customHeight="1" x14ac:dyDescent="0.2">
      <c r="B228" s="91"/>
      <c r="AH228" s="560"/>
    </row>
    <row r="229" spans="2:34" s="36" customFormat="1" ht="37.5" x14ac:dyDescent="0.2">
      <c r="B229" s="91"/>
      <c r="AH229" s="560"/>
    </row>
    <row r="230" spans="2:34" s="36" customFormat="1" ht="37.5" x14ac:dyDescent="0.2">
      <c r="B230" s="91"/>
      <c r="AH230" s="560"/>
    </row>
    <row r="231" spans="2:34" s="36" customFormat="1" ht="37.5" x14ac:dyDescent="0.2">
      <c r="B231" s="91"/>
      <c r="AH231" s="560"/>
    </row>
    <row r="232" spans="2:34" s="36" customFormat="1" ht="37.5" x14ac:dyDescent="0.2">
      <c r="B232" s="91"/>
      <c r="AH232" s="560"/>
    </row>
    <row r="233" spans="2:34" s="36" customFormat="1" ht="37.5" x14ac:dyDescent="0.2">
      <c r="B233" s="91"/>
      <c r="AH233" s="560"/>
    </row>
    <row r="234" spans="2:34" s="36" customFormat="1" ht="37.5" x14ac:dyDescent="0.2">
      <c r="B234" s="91"/>
      <c r="AH234" s="560"/>
    </row>
    <row r="235" spans="2:34" s="36" customFormat="1" ht="37.5" x14ac:dyDescent="0.2">
      <c r="B235" s="91"/>
      <c r="AH235" s="560"/>
    </row>
    <row r="236" spans="2:34" s="36" customFormat="1" ht="37.5" x14ac:dyDescent="0.2">
      <c r="B236" s="91"/>
      <c r="AH236" s="560"/>
    </row>
    <row r="237" spans="2:34" s="36" customFormat="1" ht="37.5" x14ac:dyDescent="0.2">
      <c r="B237" s="91"/>
      <c r="AH237" s="560"/>
    </row>
    <row r="238" spans="2:34" s="36" customFormat="1" ht="37.5" x14ac:dyDescent="0.2">
      <c r="B238" s="91"/>
      <c r="AH238" s="560"/>
    </row>
    <row r="239" spans="2:34" x14ac:dyDescent="0.2">
      <c r="V239" s="5"/>
    </row>
    <row r="240" spans="2:34" x14ac:dyDescent="0.2">
      <c r="V240" s="5"/>
    </row>
    <row r="241" spans="22:22" x14ac:dyDescent="0.2">
      <c r="V241" s="5"/>
    </row>
    <row r="242" spans="22:22" x14ac:dyDescent="0.2">
      <c r="V242" s="5"/>
    </row>
    <row r="243" spans="22:22" x14ac:dyDescent="0.2">
      <c r="V243" s="5"/>
    </row>
    <row r="244" spans="22:22" x14ac:dyDescent="0.2">
      <c r="V244" s="5"/>
    </row>
    <row r="245" spans="22:22" x14ac:dyDescent="0.2">
      <c r="V245" s="5"/>
    </row>
    <row r="246" spans="22:22" x14ac:dyDescent="0.2">
      <c r="V246" s="5"/>
    </row>
    <row r="247" spans="22:22" x14ac:dyDescent="0.2">
      <c r="V247" s="5"/>
    </row>
    <row r="248" spans="22:22" x14ac:dyDescent="0.2">
      <c r="V248" s="5"/>
    </row>
    <row r="249" spans="22:22" x14ac:dyDescent="0.2">
      <c r="V249" s="5"/>
    </row>
    <row r="250" spans="22:22" x14ac:dyDescent="0.2">
      <c r="V250" s="5"/>
    </row>
    <row r="251" spans="22:22" x14ac:dyDescent="0.2">
      <c r="V251" s="5"/>
    </row>
    <row r="252" spans="22:22" x14ac:dyDescent="0.2">
      <c r="V252" s="5"/>
    </row>
    <row r="253" spans="22:22" x14ac:dyDescent="0.2">
      <c r="V253" s="5"/>
    </row>
    <row r="254" spans="22:22" x14ac:dyDescent="0.2">
      <c r="V254" s="5"/>
    </row>
    <row r="255" spans="22:22" x14ac:dyDescent="0.2">
      <c r="V255" s="5"/>
    </row>
    <row r="256" spans="22:22" x14ac:dyDescent="0.2">
      <c r="V256" s="5"/>
    </row>
    <row r="257" spans="22:22" x14ac:dyDescent="0.2">
      <c r="V257" s="5"/>
    </row>
    <row r="258" spans="22:22" x14ac:dyDescent="0.2">
      <c r="V258" s="5"/>
    </row>
    <row r="259" spans="22:22" x14ac:dyDescent="0.2">
      <c r="V259" s="5"/>
    </row>
    <row r="260" spans="22:22" x14ac:dyDescent="0.2">
      <c r="V260" s="5"/>
    </row>
    <row r="261" spans="22:22" x14ac:dyDescent="0.2">
      <c r="V261" s="5"/>
    </row>
    <row r="262" spans="22:22" x14ac:dyDescent="0.2">
      <c r="V262" s="5"/>
    </row>
    <row r="263" spans="22:22" x14ac:dyDescent="0.2">
      <c r="V263" s="5"/>
    </row>
    <row r="264" spans="22:22" x14ac:dyDescent="0.2">
      <c r="V264" s="5"/>
    </row>
    <row r="265" spans="22:22" x14ac:dyDescent="0.2">
      <c r="V265" s="5"/>
    </row>
    <row r="266" spans="22:22" x14ac:dyDescent="0.2">
      <c r="V266" s="5"/>
    </row>
    <row r="267" spans="22:22" x14ac:dyDescent="0.2">
      <c r="V267" s="5"/>
    </row>
    <row r="268" spans="22:22" x14ac:dyDescent="0.2">
      <c r="V268" s="5"/>
    </row>
    <row r="269" spans="22:22" x14ac:dyDescent="0.2">
      <c r="V269" s="5"/>
    </row>
    <row r="270" spans="22:22" x14ac:dyDescent="0.2">
      <c r="V270" s="5"/>
    </row>
    <row r="271" spans="22:22" x14ac:dyDescent="0.2">
      <c r="V271" s="5"/>
    </row>
    <row r="272" spans="22:22" x14ac:dyDescent="0.2">
      <c r="V272" s="5"/>
    </row>
    <row r="273" spans="22:22" x14ac:dyDescent="0.2">
      <c r="V273" s="5"/>
    </row>
    <row r="274" spans="22:22" x14ac:dyDescent="0.2">
      <c r="V274" s="5"/>
    </row>
    <row r="275" spans="22:22" x14ac:dyDescent="0.2">
      <c r="V275" s="5"/>
    </row>
    <row r="276" spans="22:22" x14ac:dyDescent="0.2">
      <c r="V276" s="5"/>
    </row>
    <row r="277" spans="22:22" x14ac:dyDescent="0.2">
      <c r="V277" s="5"/>
    </row>
    <row r="278" spans="22:22" x14ac:dyDescent="0.2">
      <c r="V278" s="5"/>
    </row>
    <row r="279" spans="22:22" x14ac:dyDescent="0.2">
      <c r="V279" s="5"/>
    </row>
    <row r="280" spans="22:22" x14ac:dyDescent="0.2">
      <c r="V280" s="5"/>
    </row>
    <row r="281" spans="22:22" x14ac:dyDescent="0.2">
      <c r="V281" s="5"/>
    </row>
    <row r="282" spans="22:22" x14ac:dyDescent="0.2">
      <c r="V282" s="5"/>
    </row>
    <row r="283" spans="22:22" x14ac:dyDescent="0.2">
      <c r="V283" s="5"/>
    </row>
    <row r="284" spans="22:22" x14ac:dyDescent="0.2">
      <c r="V284" s="5"/>
    </row>
    <row r="285" spans="22:22" x14ac:dyDescent="0.2">
      <c r="V285" s="5"/>
    </row>
    <row r="286" spans="22:22" x14ac:dyDescent="0.2">
      <c r="V286" s="5"/>
    </row>
    <row r="287" spans="22:22" x14ac:dyDescent="0.2">
      <c r="V287" s="5"/>
    </row>
    <row r="288" spans="22:22" x14ac:dyDescent="0.2">
      <c r="V288" s="5"/>
    </row>
    <row r="289" spans="22:22" x14ac:dyDescent="0.2">
      <c r="V289" s="5"/>
    </row>
    <row r="290" spans="22:22" x14ac:dyDescent="0.2">
      <c r="V290" s="5"/>
    </row>
    <row r="291" spans="22:22" x14ac:dyDescent="0.2">
      <c r="V291" s="5"/>
    </row>
    <row r="292" spans="22:22" x14ac:dyDescent="0.2">
      <c r="V292" s="5"/>
    </row>
    <row r="293" spans="22:22" x14ac:dyDescent="0.2">
      <c r="V293" s="5"/>
    </row>
    <row r="294" spans="22:22" x14ac:dyDescent="0.2">
      <c r="V294" s="5"/>
    </row>
    <row r="295" spans="22:22" x14ac:dyDescent="0.2">
      <c r="V295" s="5"/>
    </row>
    <row r="296" spans="22:22" x14ac:dyDescent="0.2">
      <c r="V296" s="5"/>
    </row>
    <row r="297" spans="22:22" x14ac:dyDescent="0.2">
      <c r="V297" s="5"/>
    </row>
    <row r="298" spans="22:22" x14ac:dyDescent="0.2">
      <c r="V298" s="5"/>
    </row>
    <row r="299" spans="22:22" x14ac:dyDescent="0.2">
      <c r="V299" s="5"/>
    </row>
    <row r="300" spans="22:22" x14ac:dyDescent="0.2">
      <c r="V300" s="5"/>
    </row>
    <row r="301" spans="22:22" x14ac:dyDescent="0.2">
      <c r="V301" s="5"/>
    </row>
    <row r="302" spans="22:22" x14ac:dyDescent="0.2">
      <c r="V302" s="5"/>
    </row>
    <row r="303" spans="22:22" x14ac:dyDescent="0.2">
      <c r="V303" s="5"/>
    </row>
    <row r="304" spans="22:22" x14ac:dyDescent="0.2">
      <c r="V304" s="5"/>
    </row>
    <row r="305" spans="9:41" x14ac:dyDescent="0.2">
      <c r="V305" s="5"/>
    </row>
    <row r="306" spans="9:41" x14ac:dyDescent="0.2">
      <c r="V306" s="5"/>
    </row>
    <row r="307" spans="9:41" x14ac:dyDescent="0.2">
      <c r="V307" s="5"/>
    </row>
    <row r="308" spans="9:41" x14ac:dyDescent="0.2">
      <c r="V308" s="5"/>
    </row>
    <row r="309" spans="9:41" x14ac:dyDescent="0.2">
      <c r="V309" s="5"/>
    </row>
    <row r="310" spans="9:41" x14ac:dyDescent="0.2">
      <c r="V310" s="5"/>
    </row>
    <row r="311" spans="9:41" x14ac:dyDescent="0.2">
      <c r="V311" s="5"/>
    </row>
    <row r="312" spans="9:41" x14ac:dyDescent="0.2">
      <c r="V312" s="5"/>
    </row>
    <row r="313" spans="9:41" x14ac:dyDescent="0.2">
      <c r="V313" s="5"/>
    </row>
    <row r="314" spans="9:41" x14ac:dyDescent="0.2">
      <c r="V314" s="5"/>
    </row>
    <row r="315" spans="9:41" x14ac:dyDescent="0.2">
      <c r="V315" s="5"/>
    </row>
    <row r="316" spans="9:41" x14ac:dyDescent="0.2">
      <c r="V316" s="5"/>
    </row>
    <row r="317" spans="9:41" x14ac:dyDescent="0.2"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V317" s="5">
        <v>24</v>
      </c>
      <c r="W317" s="5">
        <v>0</v>
      </c>
      <c r="X317" s="5">
        <v>0</v>
      </c>
      <c r="Y317" s="5">
        <v>0</v>
      </c>
      <c r="Z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58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</row>
    <row r="318" spans="9:41" x14ac:dyDescent="0.2"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V318" s="5">
        <v>8.8524590163934422E-2</v>
      </c>
      <c r="W318" s="5">
        <v>0</v>
      </c>
      <c r="X318" s="5">
        <v>0</v>
      </c>
      <c r="Y318" s="5">
        <v>0</v>
      </c>
      <c r="Z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58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</row>
    <row r="319" spans="9:41" x14ac:dyDescent="0.2">
      <c r="N319" s="5">
        <v>0.13770491803278689</v>
      </c>
      <c r="O319" s="5">
        <v>0.88524590163934425</v>
      </c>
      <c r="R319" s="5">
        <v>0.9</v>
      </c>
      <c r="S319" s="5">
        <v>0.82131147540983607</v>
      </c>
      <c r="T319" s="5">
        <v>0.95655737704918031</v>
      </c>
      <c r="V319" s="5">
        <v>1.1844262295081966</v>
      </c>
      <c r="W319" s="5">
        <v>1.2196721311475409</v>
      </c>
      <c r="X319" s="5">
        <v>0.99918032786885247</v>
      </c>
      <c r="Y319" s="5">
        <v>1.0655737704918034</v>
      </c>
      <c r="Z319" s="5">
        <v>0.91393442622950816</v>
      </c>
      <c r="AC319" s="5">
        <v>1.3598360655737705</v>
      </c>
      <c r="AD319" s="5">
        <v>0.95819672131147537</v>
      </c>
      <c r="AE319" s="5">
        <v>1.1000000000000001</v>
      </c>
      <c r="AF319" s="5">
        <v>1.1098360655737705</v>
      </c>
      <c r="AG319" s="5">
        <v>0.87786885245901636</v>
      </c>
      <c r="AH319" s="558">
        <v>0.81721311475409841</v>
      </c>
      <c r="AI319" s="5">
        <v>1.7426229508196722</v>
      </c>
      <c r="AJ319" s="5">
        <v>1.7426229508196722</v>
      </c>
      <c r="AK319" s="5">
        <v>1.7426229508196722</v>
      </c>
      <c r="AL319" s="5">
        <v>0.92950819672131146</v>
      </c>
      <c r="AM319" s="5">
        <v>1.7426229508196722</v>
      </c>
      <c r="AN319" s="5">
        <v>1.7426229508196722</v>
      </c>
      <c r="AO319" s="5">
        <v>1.7426229508196722</v>
      </c>
    </row>
    <row r="320" spans="9:41" x14ac:dyDescent="0.2">
      <c r="V320" s="5"/>
    </row>
    <row r="321" spans="22:22" x14ac:dyDescent="0.2">
      <c r="V321" s="5"/>
    </row>
    <row r="322" spans="22:22" x14ac:dyDescent="0.2">
      <c r="V322" s="5"/>
    </row>
    <row r="323" spans="22:22" x14ac:dyDescent="0.2">
      <c r="V323" s="5"/>
    </row>
    <row r="324" spans="22:22" x14ac:dyDescent="0.2">
      <c r="V324" s="5"/>
    </row>
    <row r="325" spans="22:22" x14ac:dyDescent="0.2">
      <c r="V325" s="5"/>
    </row>
    <row r="326" spans="22:22" x14ac:dyDescent="0.2">
      <c r="V326" s="5"/>
    </row>
    <row r="327" spans="22:22" x14ac:dyDescent="0.2">
      <c r="V327" s="5"/>
    </row>
    <row r="328" spans="22:22" x14ac:dyDescent="0.2">
      <c r="V328" s="5"/>
    </row>
    <row r="329" spans="22:22" x14ac:dyDescent="0.2">
      <c r="V329" s="5"/>
    </row>
    <row r="330" spans="22:22" x14ac:dyDescent="0.2">
      <c r="V330" s="5"/>
    </row>
    <row r="331" spans="22:22" x14ac:dyDescent="0.2">
      <c r="V331" s="5"/>
    </row>
    <row r="332" spans="22:22" x14ac:dyDescent="0.2">
      <c r="V332" s="5"/>
    </row>
    <row r="333" spans="22:22" x14ac:dyDescent="0.2">
      <c r="V333" s="5"/>
    </row>
    <row r="334" spans="22:22" x14ac:dyDescent="0.2">
      <c r="V334" s="5"/>
    </row>
    <row r="335" spans="22:22" x14ac:dyDescent="0.2">
      <c r="V335" s="5"/>
    </row>
    <row r="336" spans="22:22" x14ac:dyDescent="0.2">
      <c r="V336" s="5"/>
    </row>
    <row r="337" spans="22:22" x14ac:dyDescent="0.2">
      <c r="V337" s="5"/>
    </row>
    <row r="338" spans="22:22" x14ac:dyDescent="0.2">
      <c r="V338" s="5"/>
    </row>
    <row r="339" spans="22:22" x14ac:dyDescent="0.2">
      <c r="V339" s="5"/>
    </row>
    <row r="340" spans="22:22" x14ac:dyDescent="0.2">
      <c r="V340" s="5"/>
    </row>
    <row r="341" spans="22:22" x14ac:dyDescent="0.2">
      <c r="V341" s="5"/>
    </row>
    <row r="342" spans="22:22" x14ac:dyDescent="0.2">
      <c r="V342" s="5"/>
    </row>
    <row r="343" spans="22:22" x14ac:dyDescent="0.2">
      <c r="V343" s="5"/>
    </row>
    <row r="344" spans="22:22" x14ac:dyDescent="0.2">
      <c r="V344" s="5"/>
    </row>
    <row r="345" spans="22:22" x14ac:dyDescent="0.2">
      <c r="V345" s="5"/>
    </row>
    <row r="346" spans="22:22" x14ac:dyDescent="0.2">
      <c r="V346" s="5"/>
    </row>
    <row r="347" spans="22:22" x14ac:dyDescent="0.2">
      <c r="V347" s="5"/>
    </row>
    <row r="348" spans="22:22" x14ac:dyDescent="0.2">
      <c r="V348" s="5"/>
    </row>
    <row r="349" spans="22:22" x14ac:dyDescent="0.2">
      <c r="V349" s="5"/>
    </row>
    <row r="350" spans="22:22" x14ac:dyDescent="0.2">
      <c r="V350" s="5"/>
    </row>
    <row r="351" spans="22:22" x14ac:dyDescent="0.2">
      <c r="V351" s="5"/>
    </row>
    <row r="352" spans="22:22" x14ac:dyDescent="0.2">
      <c r="V352" s="5"/>
    </row>
    <row r="353" spans="22:22" x14ac:dyDescent="0.2">
      <c r="V353" s="5"/>
    </row>
    <row r="354" spans="22:22" x14ac:dyDescent="0.2">
      <c r="V354" s="5"/>
    </row>
    <row r="355" spans="22:22" x14ac:dyDescent="0.2">
      <c r="V355" s="5"/>
    </row>
    <row r="356" spans="22:22" x14ac:dyDescent="0.2">
      <c r="V356" s="5"/>
    </row>
    <row r="357" spans="22:22" x14ac:dyDescent="0.2">
      <c r="V357" s="5"/>
    </row>
    <row r="358" spans="22:22" x14ac:dyDescent="0.2">
      <c r="V358" s="5"/>
    </row>
    <row r="359" spans="22:22" x14ac:dyDescent="0.2">
      <c r="V359" s="5"/>
    </row>
    <row r="360" spans="22:22" x14ac:dyDescent="0.2">
      <c r="V360" s="5"/>
    </row>
    <row r="361" spans="22:22" x14ac:dyDescent="0.2">
      <c r="V361" s="5"/>
    </row>
    <row r="362" spans="22:22" x14ac:dyDescent="0.2">
      <c r="V362" s="5"/>
    </row>
    <row r="363" spans="22:22" x14ac:dyDescent="0.2">
      <c r="V363" s="5"/>
    </row>
    <row r="364" spans="22:22" x14ac:dyDescent="0.2">
      <c r="V364" s="5"/>
    </row>
    <row r="365" spans="22:22" x14ac:dyDescent="0.2">
      <c r="V365" s="5"/>
    </row>
    <row r="366" spans="22:22" x14ac:dyDescent="0.2">
      <c r="V366" s="5"/>
    </row>
    <row r="367" spans="22:22" x14ac:dyDescent="0.2">
      <c r="V367" s="5"/>
    </row>
    <row r="368" spans="22:22" x14ac:dyDescent="0.2">
      <c r="V368" s="5"/>
    </row>
    <row r="369" spans="22:22" x14ac:dyDescent="0.2">
      <c r="V369" s="5"/>
    </row>
    <row r="370" spans="22:22" x14ac:dyDescent="0.2">
      <c r="V370" s="5"/>
    </row>
    <row r="371" spans="22:22" x14ac:dyDescent="0.2">
      <c r="V371" s="5"/>
    </row>
    <row r="372" spans="22:22" x14ac:dyDescent="0.2">
      <c r="V372" s="5"/>
    </row>
    <row r="373" spans="22:22" x14ac:dyDescent="0.2">
      <c r="V373" s="5"/>
    </row>
    <row r="374" spans="22:22" x14ac:dyDescent="0.2">
      <c r="V374" s="5"/>
    </row>
    <row r="375" spans="22:22" x14ac:dyDescent="0.2">
      <c r="V375" s="5"/>
    </row>
    <row r="376" spans="22:22" x14ac:dyDescent="0.2">
      <c r="V376" s="5"/>
    </row>
    <row r="377" spans="22:22" x14ac:dyDescent="0.2">
      <c r="V377" s="5"/>
    </row>
    <row r="378" spans="22:22" x14ac:dyDescent="0.2">
      <c r="V378" s="5"/>
    </row>
    <row r="379" spans="22:22" x14ac:dyDescent="0.2">
      <c r="V379" s="5"/>
    </row>
    <row r="380" spans="22:22" x14ac:dyDescent="0.2">
      <c r="V380" s="5"/>
    </row>
    <row r="381" spans="22:22" x14ac:dyDescent="0.2">
      <c r="V381" s="5"/>
    </row>
    <row r="382" spans="22:22" x14ac:dyDescent="0.2">
      <c r="V382" s="5"/>
    </row>
    <row r="383" spans="22:22" x14ac:dyDescent="0.2">
      <c r="V383" s="5"/>
    </row>
    <row r="384" spans="22:22" x14ac:dyDescent="0.2">
      <c r="V384" s="5"/>
    </row>
    <row r="385" spans="22:22" x14ac:dyDescent="0.2">
      <c r="V385" s="5"/>
    </row>
    <row r="386" spans="22:22" x14ac:dyDescent="0.2">
      <c r="V386" s="5"/>
    </row>
    <row r="387" spans="22:22" x14ac:dyDescent="0.2">
      <c r="V387" s="5"/>
    </row>
    <row r="388" spans="22:22" x14ac:dyDescent="0.2">
      <c r="V388" s="5"/>
    </row>
    <row r="389" spans="22:22" x14ac:dyDescent="0.2">
      <c r="V389" s="5"/>
    </row>
    <row r="390" spans="22:22" x14ac:dyDescent="0.2">
      <c r="V390" s="5"/>
    </row>
    <row r="391" spans="22:22" x14ac:dyDescent="0.2">
      <c r="V391" s="5"/>
    </row>
    <row r="392" spans="22:22" x14ac:dyDescent="0.2">
      <c r="V392" s="5"/>
    </row>
    <row r="393" spans="22:22" x14ac:dyDescent="0.2">
      <c r="V393" s="5"/>
    </row>
    <row r="394" spans="22:22" x14ac:dyDescent="0.2">
      <c r="V394" s="5"/>
    </row>
    <row r="395" spans="22:22" x14ac:dyDescent="0.2">
      <c r="V395" s="5"/>
    </row>
    <row r="396" spans="22:22" x14ac:dyDescent="0.2">
      <c r="V396" s="5"/>
    </row>
    <row r="397" spans="22:22" x14ac:dyDescent="0.2">
      <c r="V397" s="5"/>
    </row>
    <row r="398" spans="22:22" x14ac:dyDescent="0.2">
      <c r="V398" s="5"/>
    </row>
    <row r="399" spans="22:22" x14ac:dyDescent="0.2">
      <c r="V399" s="5"/>
    </row>
    <row r="400" spans="22:22" x14ac:dyDescent="0.2">
      <c r="V400" s="5"/>
    </row>
    <row r="401" spans="22:22" x14ac:dyDescent="0.2">
      <c r="V401" s="5"/>
    </row>
    <row r="402" spans="22:22" x14ac:dyDescent="0.2">
      <c r="V402" s="5"/>
    </row>
    <row r="403" spans="22:22" x14ac:dyDescent="0.2">
      <c r="V403" s="5"/>
    </row>
    <row r="404" spans="22:22" x14ac:dyDescent="0.2">
      <c r="V404" s="5"/>
    </row>
    <row r="405" spans="22:22" x14ac:dyDescent="0.2">
      <c r="V405" s="5"/>
    </row>
    <row r="406" spans="22:22" x14ac:dyDescent="0.2">
      <c r="V406" s="5"/>
    </row>
    <row r="407" spans="22:22" x14ac:dyDescent="0.2">
      <c r="V407" s="5"/>
    </row>
    <row r="408" spans="22:22" x14ac:dyDescent="0.2">
      <c r="V408" s="5"/>
    </row>
    <row r="409" spans="22:22" x14ac:dyDescent="0.2">
      <c r="V409" s="5"/>
    </row>
    <row r="410" spans="22:22" x14ac:dyDescent="0.2">
      <c r="V410" s="5"/>
    </row>
    <row r="411" spans="22:22" x14ac:dyDescent="0.2">
      <c r="V411" s="5"/>
    </row>
    <row r="412" spans="22:22" x14ac:dyDescent="0.2">
      <c r="V412" s="5"/>
    </row>
    <row r="413" spans="22:22" x14ac:dyDescent="0.2">
      <c r="V413" s="5"/>
    </row>
    <row r="414" spans="22:22" x14ac:dyDescent="0.2">
      <c r="V414" s="5"/>
    </row>
    <row r="415" spans="22:22" x14ac:dyDescent="0.2">
      <c r="V415" s="5"/>
    </row>
    <row r="416" spans="22:22" x14ac:dyDescent="0.2">
      <c r="V416" s="5"/>
    </row>
    <row r="417" spans="22:22" x14ac:dyDescent="0.2">
      <c r="V417" s="5"/>
    </row>
    <row r="418" spans="22:22" x14ac:dyDescent="0.2">
      <c r="V418" s="5"/>
    </row>
    <row r="419" spans="22:22" x14ac:dyDescent="0.2">
      <c r="V419" s="5"/>
    </row>
    <row r="420" spans="22:22" x14ac:dyDescent="0.2">
      <c r="V420" s="5"/>
    </row>
    <row r="421" spans="22:22" x14ac:dyDescent="0.2">
      <c r="V421" s="5"/>
    </row>
    <row r="422" spans="22:22" x14ac:dyDescent="0.2">
      <c r="V422" s="5"/>
    </row>
    <row r="423" spans="22:22" x14ac:dyDescent="0.2">
      <c r="V423" s="5"/>
    </row>
    <row r="424" spans="22:22" x14ac:dyDescent="0.2">
      <c r="V424" s="5"/>
    </row>
    <row r="425" spans="22:22" x14ac:dyDescent="0.2">
      <c r="V425" s="5"/>
    </row>
    <row r="426" spans="22:22" x14ac:dyDescent="0.2">
      <c r="V426" s="5"/>
    </row>
    <row r="427" spans="22:22" x14ac:dyDescent="0.2">
      <c r="V427" s="5"/>
    </row>
    <row r="428" spans="22:22" x14ac:dyDescent="0.2">
      <c r="V428" s="5"/>
    </row>
    <row r="429" spans="22:22" x14ac:dyDescent="0.2">
      <c r="V429" s="5"/>
    </row>
    <row r="430" spans="22:22" x14ac:dyDescent="0.2">
      <c r="V430" s="5"/>
    </row>
    <row r="431" spans="22:22" x14ac:dyDescent="0.2">
      <c r="V431" s="5"/>
    </row>
    <row r="432" spans="22:22" x14ac:dyDescent="0.2">
      <c r="V432" s="5"/>
    </row>
    <row r="433" spans="22:22" x14ac:dyDescent="0.2">
      <c r="V433" s="5"/>
    </row>
    <row r="434" spans="22:22" x14ac:dyDescent="0.2">
      <c r="V434" s="5"/>
    </row>
    <row r="435" spans="22:22" x14ac:dyDescent="0.2">
      <c r="V435" s="5"/>
    </row>
    <row r="436" spans="22:22" x14ac:dyDescent="0.2">
      <c r="V436" s="5"/>
    </row>
    <row r="437" spans="22:22" x14ac:dyDescent="0.2">
      <c r="V437" s="5"/>
    </row>
    <row r="438" spans="22:22" x14ac:dyDescent="0.2">
      <c r="V438" s="5"/>
    </row>
    <row r="439" spans="22:22" x14ac:dyDescent="0.2">
      <c r="V439" s="5"/>
    </row>
    <row r="440" spans="22:22" x14ac:dyDescent="0.2">
      <c r="V440" s="5"/>
    </row>
    <row r="441" spans="22:22" x14ac:dyDescent="0.2">
      <c r="V441" s="5"/>
    </row>
    <row r="442" spans="22:22" x14ac:dyDescent="0.2">
      <c r="V442" s="5"/>
    </row>
    <row r="443" spans="22:22" x14ac:dyDescent="0.2">
      <c r="V443" s="5"/>
    </row>
    <row r="444" spans="22:22" x14ac:dyDescent="0.2">
      <c r="V444" s="5"/>
    </row>
    <row r="445" spans="22:22" x14ac:dyDescent="0.2">
      <c r="V445" s="5"/>
    </row>
    <row r="446" spans="22:22" x14ac:dyDescent="0.2">
      <c r="V446" s="5"/>
    </row>
    <row r="447" spans="22:22" x14ac:dyDescent="0.2">
      <c r="V447" s="5"/>
    </row>
    <row r="448" spans="22:22" x14ac:dyDescent="0.2">
      <c r="V448" s="5"/>
    </row>
    <row r="449" spans="22:22" x14ac:dyDescent="0.2">
      <c r="V449" s="5"/>
    </row>
    <row r="450" spans="22:22" x14ac:dyDescent="0.2">
      <c r="V450" s="5"/>
    </row>
    <row r="451" spans="22:22" x14ac:dyDescent="0.2">
      <c r="V451" s="5"/>
    </row>
    <row r="452" spans="22:22" x14ac:dyDescent="0.2">
      <c r="V452" s="5"/>
    </row>
    <row r="453" spans="22:22" x14ac:dyDescent="0.2">
      <c r="V453" s="5"/>
    </row>
    <row r="454" spans="22:22" x14ac:dyDescent="0.2">
      <c r="V454" s="5"/>
    </row>
    <row r="455" spans="22:22" x14ac:dyDescent="0.2">
      <c r="V455" s="5"/>
    </row>
    <row r="456" spans="22:22" x14ac:dyDescent="0.2">
      <c r="V456" s="5"/>
    </row>
    <row r="457" spans="22:22" x14ac:dyDescent="0.2">
      <c r="V457" s="5"/>
    </row>
    <row r="458" spans="22:22" x14ac:dyDescent="0.2">
      <c r="V458" s="5"/>
    </row>
    <row r="459" spans="22:22" x14ac:dyDescent="0.2">
      <c r="V459" s="5"/>
    </row>
    <row r="460" spans="22:22" x14ac:dyDescent="0.2">
      <c r="V460" s="5"/>
    </row>
    <row r="461" spans="22:22" x14ac:dyDescent="0.2">
      <c r="V461" s="5"/>
    </row>
    <row r="462" spans="22:22" x14ac:dyDescent="0.2">
      <c r="V462" s="5"/>
    </row>
    <row r="463" spans="22:22" x14ac:dyDescent="0.2">
      <c r="V463" s="5"/>
    </row>
    <row r="464" spans="22:22" x14ac:dyDescent="0.2">
      <c r="V464" s="5"/>
    </row>
    <row r="465" spans="22:22" x14ac:dyDescent="0.2">
      <c r="V465" s="5"/>
    </row>
    <row r="466" spans="22:22" x14ac:dyDescent="0.2">
      <c r="V466" s="5"/>
    </row>
    <row r="467" spans="22:22" x14ac:dyDescent="0.2">
      <c r="V467" s="5"/>
    </row>
    <row r="468" spans="22:22" x14ac:dyDescent="0.2">
      <c r="V468" s="5"/>
    </row>
    <row r="469" spans="22:22" x14ac:dyDescent="0.2">
      <c r="V469" s="5"/>
    </row>
    <row r="470" spans="22:22" x14ac:dyDescent="0.2">
      <c r="V470" s="5"/>
    </row>
    <row r="471" spans="22:22" x14ac:dyDescent="0.2">
      <c r="V471" s="5"/>
    </row>
    <row r="472" spans="22:22" x14ac:dyDescent="0.2">
      <c r="V472" s="5"/>
    </row>
    <row r="473" spans="22:22" x14ac:dyDescent="0.2">
      <c r="V473" s="5"/>
    </row>
    <row r="474" spans="22:22" x14ac:dyDescent="0.2">
      <c r="V474" s="5"/>
    </row>
    <row r="475" spans="22:22" x14ac:dyDescent="0.2">
      <c r="V475" s="5"/>
    </row>
    <row r="476" spans="22:22" x14ac:dyDescent="0.2">
      <c r="V476" s="5"/>
    </row>
    <row r="477" spans="22:22" x14ac:dyDescent="0.2">
      <c r="V477" s="5"/>
    </row>
    <row r="478" spans="22:22" x14ac:dyDescent="0.2">
      <c r="V478" s="5"/>
    </row>
    <row r="479" spans="22:22" x14ac:dyDescent="0.2">
      <c r="V479" s="5"/>
    </row>
    <row r="480" spans="22:22" x14ac:dyDescent="0.2">
      <c r="V480" s="5"/>
    </row>
    <row r="481" spans="22:22" x14ac:dyDescent="0.2">
      <c r="V481" s="5"/>
    </row>
    <row r="482" spans="22:22" x14ac:dyDescent="0.2">
      <c r="V482" s="5"/>
    </row>
    <row r="483" spans="22:22" x14ac:dyDescent="0.2">
      <c r="V483" s="5"/>
    </row>
    <row r="484" spans="22:22" x14ac:dyDescent="0.2">
      <c r="V484" s="5"/>
    </row>
    <row r="485" spans="22:22" x14ac:dyDescent="0.2">
      <c r="V485" s="5"/>
    </row>
    <row r="486" spans="22:22" x14ac:dyDescent="0.2">
      <c r="V486" s="5"/>
    </row>
    <row r="487" spans="22:22" x14ac:dyDescent="0.2">
      <c r="V487" s="5"/>
    </row>
    <row r="488" spans="22:22" x14ac:dyDescent="0.2">
      <c r="V488" s="5"/>
    </row>
    <row r="489" spans="22:22" x14ac:dyDescent="0.2">
      <c r="V489" s="5"/>
    </row>
    <row r="490" spans="22:22" x14ac:dyDescent="0.2">
      <c r="V490" s="5"/>
    </row>
    <row r="491" spans="22:22" x14ac:dyDescent="0.2">
      <c r="V491" s="5"/>
    </row>
    <row r="492" spans="22:22" x14ac:dyDescent="0.2">
      <c r="V492" s="5"/>
    </row>
    <row r="493" spans="22:22" x14ac:dyDescent="0.2">
      <c r="V493" s="5"/>
    </row>
    <row r="494" spans="22:22" x14ac:dyDescent="0.2">
      <c r="V494" s="5"/>
    </row>
    <row r="495" spans="22:22" x14ac:dyDescent="0.2">
      <c r="V495" s="5"/>
    </row>
    <row r="496" spans="22:22" x14ac:dyDescent="0.2">
      <c r="V496" s="5"/>
    </row>
    <row r="497" spans="22:22" x14ac:dyDescent="0.2">
      <c r="V497" s="5"/>
    </row>
    <row r="498" spans="22:22" x14ac:dyDescent="0.2">
      <c r="V498" s="5"/>
    </row>
    <row r="499" spans="22:22" x14ac:dyDescent="0.2">
      <c r="V499" s="5"/>
    </row>
    <row r="500" spans="22:22" x14ac:dyDescent="0.2">
      <c r="V500" s="5"/>
    </row>
    <row r="501" spans="22:22" x14ac:dyDescent="0.2">
      <c r="V501" s="5"/>
    </row>
    <row r="502" spans="22:22" x14ac:dyDescent="0.2">
      <c r="V502" s="5"/>
    </row>
    <row r="503" spans="22:22" x14ac:dyDescent="0.2">
      <c r="V503" s="5"/>
    </row>
    <row r="504" spans="22:22" x14ac:dyDescent="0.2">
      <c r="V504" s="5"/>
    </row>
    <row r="505" spans="22:22" x14ac:dyDescent="0.2">
      <c r="V505" s="5"/>
    </row>
    <row r="506" spans="22:22" x14ac:dyDescent="0.2">
      <c r="V506" s="5"/>
    </row>
    <row r="507" spans="22:22" x14ac:dyDescent="0.2">
      <c r="V507" s="5"/>
    </row>
    <row r="508" spans="22:22" x14ac:dyDescent="0.2">
      <c r="V508" s="5"/>
    </row>
    <row r="509" spans="22:22" x14ac:dyDescent="0.2">
      <c r="V509" s="5"/>
    </row>
    <row r="510" spans="22:22" x14ac:dyDescent="0.2">
      <c r="V510" s="5"/>
    </row>
    <row r="511" spans="22:22" x14ac:dyDescent="0.2">
      <c r="V511" s="5"/>
    </row>
    <row r="512" spans="22:22" x14ac:dyDescent="0.2">
      <c r="V512" s="5"/>
    </row>
    <row r="513" spans="22:22" x14ac:dyDescent="0.2">
      <c r="V513" s="5"/>
    </row>
    <row r="514" spans="22:22" x14ac:dyDescent="0.2">
      <c r="V514" s="5"/>
    </row>
    <row r="515" spans="22:22" x14ac:dyDescent="0.2">
      <c r="V515" s="5"/>
    </row>
    <row r="516" spans="22:22" x14ac:dyDescent="0.2">
      <c r="V516" s="5"/>
    </row>
    <row r="517" spans="22:22" x14ac:dyDescent="0.2">
      <c r="V517" s="5"/>
    </row>
    <row r="518" spans="22:22" x14ac:dyDescent="0.2">
      <c r="V518" s="5"/>
    </row>
    <row r="519" spans="22:22" x14ac:dyDescent="0.2">
      <c r="V519" s="5"/>
    </row>
    <row r="520" spans="22:22" x14ac:dyDescent="0.2">
      <c r="V520" s="5"/>
    </row>
    <row r="521" spans="22:22" x14ac:dyDescent="0.2">
      <c r="V521" s="5"/>
    </row>
    <row r="522" spans="22:22" x14ac:dyDescent="0.2">
      <c r="V522" s="5"/>
    </row>
    <row r="523" spans="22:22" x14ac:dyDescent="0.2">
      <c r="V523" s="5"/>
    </row>
    <row r="524" spans="22:22" x14ac:dyDescent="0.2">
      <c r="V524" s="5"/>
    </row>
    <row r="525" spans="22:22" x14ac:dyDescent="0.2">
      <c r="V525" s="5"/>
    </row>
    <row r="526" spans="22:22" x14ac:dyDescent="0.2">
      <c r="V526" s="5"/>
    </row>
    <row r="527" spans="22:22" x14ac:dyDescent="0.2">
      <c r="V527" s="5"/>
    </row>
    <row r="528" spans="22:22" x14ac:dyDescent="0.2">
      <c r="V528" s="5"/>
    </row>
    <row r="529" spans="22:22" x14ac:dyDescent="0.2">
      <c r="V529" s="5"/>
    </row>
    <row r="530" spans="22:22" x14ac:dyDescent="0.2">
      <c r="V530" s="5"/>
    </row>
    <row r="531" spans="22:22" x14ac:dyDescent="0.2">
      <c r="V531" s="5"/>
    </row>
    <row r="532" spans="22:22" x14ac:dyDescent="0.2">
      <c r="V532" s="5"/>
    </row>
    <row r="533" spans="22:22" x14ac:dyDescent="0.2">
      <c r="V533" s="5"/>
    </row>
    <row r="534" spans="22:22" x14ac:dyDescent="0.2">
      <c r="V534" s="5"/>
    </row>
    <row r="535" spans="22:22" x14ac:dyDescent="0.2">
      <c r="V535" s="5"/>
    </row>
    <row r="536" spans="22:22" x14ac:dyDescent="0.2">
      <c r="V536" s="5"/>
    </row>
    <row r="537" spans="22:22" x14ac:dyDescent="0.2">
      <c r="V537" s="5"/>
    </row>
    <row r="538" spans="22:22" x14ac:dyDescent="0.2">
      <c r="V538" s="5"/>
    </row>
    <row r="539" spans="22:22" x14ac:dyDescent="0.2">
      <c r="V539" s="5"/>
    </row>
    <row r="540" spans="22:22" x14ac:dyDescent="0.2">
      <c r="V540" s="5"/>
    </row>
    <row r="541" spans="22:22" x14ac:dyDescent="0.2">
      <c r="V541" s="5"/>
    </row>
    <row r="542" spans="22:22" x14ac:dyDescent="0.2">
      <c r="V542" s="5"/>
    </row>
    <row r="543" spans="22:22" x14ac:dyDescent="0.2">
      <c r="V543" s="5"/>
    </row>
    <row r="544" spans="22:22" x14ac:dyDescent="0.2">
      <c r="V544" s="5"/>
    </row>
    <row r="545" spans="22:22" x14ac:dyDescent="0.2">
      <c r="V545" s="5"/>
    </row>
    <row r="546" spans="22:22" x14ac:dyDescent="0.2">
      <c r="V546" s="5"/>
    </row>
    <row r="547" spans="22:22" x14ac:dyDescent="0.2">
      <c r="V547" s="5"/>
    </row>
    <row r="548" spans="22:22" x14ac:dyDescent="0.2">
      <c r="V548" s="5"/>
    </row>
    <row r="549" spans="22:22" x14ac:dyDescent="0.2">
      <c r="V549" s="5"/>
    </row>
    <row r="550" spans="22:22" x14ac:dyDescent="0.2">
      <c r="V550" s="5"/>
    </row>
    <row r="551" spans="22:22" x14ac:dyDescent="0.2">
      <c r="V551" s="5"/>
    </row>
    <row r="552" spans="22:22" x14ac:dyDescent="0.2">
      <c r="V552" s="5"/>
    </row>
    <row r="553" spans="22:22" x14ac:dyDescent="0.2">
      <c r="V553" s="5"/>
    </row>
    <row r="554" spans="22:22" x14ac:dyDescent="0.2">
      <c r="V554" s="5"/>
    </row>
    <row r="555" spans="22:22" x14ac:dyDescent="0.2">
      <c r="V555" s="5"/>
    </row>
    <row r="556" spans="22:22" x14ac:dyDescent="0.2">
      <c r="V556" s="5"/>
    </row>
    <row r="557" spans="22:22" x14ac:dyDescent="0.2">
      <c r="V557" s="5"/>
    </row>
    <row r="558" spans="22:22" x14ac:dyDescent="0.2">
      <c r="V558" s="5"/>
    </row>
    <row r="559" spans="22:22" x14ac:dyDescent="0.2">
      <c r="V559" s="5"/>
    </row>
    <row r="560" spans="22:22" x14ac:dyDescent="0.2">
      <c r="V560" s="5"/>
    </row>
    <row r="561" spans="22:22" x14ac:dyDescent="0.2">
      <c r="V561" s="5"/>
    </row>
    <row r="562" spans="22:22" x14ac:dyDescent="0.2">
      <c r="V562" s="5"/>
    </row>
    <row r="563" spans="22:22" x14ac:dyDescent="0.2">
      <c r="V563" s="5"/>
    </row>
    <row r="564" spans="22:22" x14ac:dyDescent="0.2">
      <c r="V564" s="5"/>
    </row>
    <row r="565" spans="22:22" x14ac:dyDescent="0.2">
      <c r="V565" s="5"/>
    </row>
    <row r="566" spans="22:22" x14ac:dyDescent="0.2">
      <c r="V566" s="5"/>
    </row>
    <row r="567" spans="22:22" x14ac:dyDescent="0.2">
      <c r="V567" s="5"/>
    </row>
    <row r="568" spans="22:22" x14ac:dyDescent="0.2">
      <c r="V568" s="5"/>
    </row>
    <row r="569" spans="22:22" x14ac:dyDescent="0.2">
      <c r="V569" s="5"/>
    </row>
    <row r="570" spans="22:22" x14ac:dyDescent="0.2">
      <c r="V570" s="5"/>
    </row>
    <row r="571" spans="22:22" x14ac:dyDescent="0.2">
      <c r="V571" s="5"/>
    </row>
    <row r="572" spans="22:22" x14ac:dyDescent="0.2">
      <c r="V572" s="5"/>
    </row>
    <row r="573" spans="22:22" x14ac:dyDescent="0.2">
      <c r="V573" s="5"/>
    </row>
    <row r="574" spans="22:22" x14ac:dyDescent="0.2">
      <c r="V574" s="5"/>
    </row>
    <row r="575" spans="22:22" x14ac:dyDescent="0.2">
      <c r="V575" s="5"/>
    </row>
    <row r="576" spans="22:22" x14ac:dyDescent="0.2">
      <c r="V576" s="5"/>
    </row>
    <row r="577" spans="22:22" x14ac:dyDescent="0.2">
      <c r="V577" s="5"/>
    </row>
    <row r="578" spans="22:22" x14ac:dyDescent="0.2">
      <c r="V578" s="5"/>
    </row>
    <row r="579" spans="22:22" x14ac:dyDescent="0.2">
      <c r="V579" s="5"/>
    </row>
    <row r="580" spans="22:22" x14ac:dyDescent="0.2">
      <c r="V580" s="5"/>
    </row>
    <row r="581" spans="22:22" x14ac:dyDescent="0.2">
      <c r="V581" s="5"/>
    </row>
    <row r="582" spans="22:22" x14ac:dyDescent="0.2">
      <c r="V582" s="5"/>
    </row>
    <row r="583" spans="22:22" x14ac:dyDescent="0.2">
      <c r="V583" s="5"/>
    </row>
    <row r="584" spans="22:22" x14ac:dyDescent="0.2">
      <c r="V584" s="5"/>
    </row>
    <row r="585" spans="22:22" x14ac:dyDescent="0.2">
      <c r="V585" s="5"/>
    </row>
    <row r="586" spans="22:22" x14ac:dyDescent="0.2">
      <c r="V586" s="5"/>
    </row>
    <row r="587" spans="22:22" x14ac:dyDescent="0.2">
      <c r="V587" s="5"/>
    </row>
    <row r="588" spans="22:22" x14ac:dyDescent="0.2">
      <c r="V588" s="5"/>
    </row>
    <row r="589" spans="22:22" x14ac:dyDescent="0.2">
      <c r="V589" s="5"/>
    </row>
    <row r="590" spans="22:22" x14ac:dyDescent="0.2">
      <c r="V590" s="5"/>
    </row>
    <row r="591" spans="22:22" x14ac:dyDescent="0.2">
      <c r="V591" s="5"/>
    </row>
    <row r="592" spans="22:22" x14ac:dyDescent="0.2">
      <c r="V592" s="5"/>
    </row>
    <row r="593" spans="22:22" x14ac:dyDescent="0.2">
      <c r="V593" s="5"/>
    </row>
    <row r="594" spans="22:22" x14ac:dyDescent="0.2">
      <c r="V594" s="5"/>
    </row>
    <row r="595" spans="22:22" x14ac:dyDescent="0.2">
      <c r="V595" s="5"/>
    </row>
    <row r="596" spans="22:22" x14ac:dyDescent="0.2">
      <c r="V596" s="5"/>
    </row>
    <row r="597" spans="22:22" x14ac:dyDescent="0.2">
      <c r="V597" s="5"/>
    </row>
    <row r="598" spans="22:22" x14ac:dyDescent="0.2">
      <c r="V598" s="5"/>
    </row>
    <row r="599" spans="22:22" x14ac:dyDescent="0.2">
      <c r="V599" s="5"/>
    </row>
    <row r="600" spans="22:22" x14ac:dyDescent="0.2">
      <c r="V600" s="5"/>
    </row>
    <row r="601" spans="22:22" x14ac:dyDescent="0.2">
      <c r="V601" s="5"/>
    </row>
    <row r="602" spans="22:22" x14ac:dyDescent="0.2">
      <c r="V602" s="5"/>
    </row>
    <row r="603" spans="22:22" x14ac:dyDescent="0.2">
      <c r="V603" s="5"/>
    </row>
    <row r="604" spans="22:22" x14ac:dyDescent="0.2">
      <c r="V604" s="5"/>
    </row>
    <row r="605" spans="22:22" x14ac:dyDescent="0.2">
      <c r="V605" s="5"/>
    </row>
    <row r="606" spans="22:22" x14ac:dyDescent="0.2">
      <c r="V606" s="5"/>
    </row>
    <row r="607" spans="22:22" x14ac:dyDescent="0.2">
      <c r="V607" s="5"/>
    </row>
    <row r="608" spans="22:22" x14ac:dyDescent="0.2">
      <c r="V608" s="5"/>
    </row>
    <row r="609" spans="22:22" x14ac:dyDescent="0.2">
      <c r="V609" s="5"/>
    </row>
    <row r="610" spans="22:22" x14ac:dyDescent="0.2">
      <c r="V610" s="5"/>
    </row>
    <row r="611" spans="22:22" x14ac:dyDescent="0.2">
      <c r="V611" s="5"/>
    </row>
    <row r="612" spans="22:22" x14ac:dyDescent="0.2">
      <c r="V612" s="5"/>
    </row>
    <row r="613" spans="22:22" x14ac:dyDescent="0.2">
      <c r="V613" s="5"/>
    </row>
    <row r="614" spans="22:22" x14ac:dyDescent="0.2">
      <c r="V614" s="5"/>
    </row>
    <row r="615" spans="22:22" x14ac:dyDescent="0.2">
      <c r="V615" s="5"/>
    </row>
    <row r="616" spans="22:22" x14ac:dyDescent="0.2">
      <c r="V616" s="5"/>
    </row>
    <row r="617" spans="22:22" x14ac:dyDescent="0.2">
      <c r="V617" s="5"/>
    </row>
    <row r="618" spans="22:22" x14ac:dyDescent="0.2">
      <c r="V618" s="5"/>
    </row>
    <row r="619" spans="22:22" x14ac:dyDescent="0.2">
      <c r="V619" s="5"/>
    </row>
    <row r="620" spans="22:22" x14ac:dyDescent="0.2">
      <c r="V620" s="5"/>
    </row>
    <row r="621" spans="22:22" x14ac:dyDescent="0.2">
      <c r="V621" s="5"/>
    </row>
    <row r="622" spans="22:22" x14ac:dyDescent="0.2">
      <c r="V622" s="5"/>
    </row>
    <row r="623" spans="22:22" x14ac:dyDescent="0.2">
      <c r="V623" s="5"/>
    </row>
    <row r="624" spans="22:22" x14ac:dyDescent="0.2">
      <c r="V624" s="5"/>
    </row>
    <row r="625" spans="22:22" x14ac:dyDescent="0.2">
      <c r="V625" s="5"/>
    </row>
    <row r="626" spans="22:22" x14ac:dyDescent="0.2">
      <c r="V626" s="5"/>
    </row>
    <row r="627" spans="22:22" x14ac:dyDescent="0.2">
      <c r="V627" s="5"/>
    </row>
    <row r="628" spans="22:22" x14ac:dyDescent="0.2">
      <c r="V628" s="5"/>
    </row>
    <row r="629" spans="22:22" x14ac:dyDescent="0.2">
      <c r="V629" s="5"/>
    </row>
    <row r="630" spans="22:22" x14ac:dyDescent="0.2">
      <c r="V630" s="5"/>
    </row>
    <row r="631" spans="22:22" x14ac:dyDescent="0.2">
      <c r="V631" s="5"/>
    </row>
    <row r="632" spans="22:22" x14ac:dyDescent="0.2">
      <c r="V632" s="5"/>
    </row>
    <row r="633" spans="22:22" x14ac:dyDescent="0.2">
      <c r="V633" s="5"/>
    </row>
    <row r="634" spans="22:22" x14ac:dyDescent="0.2">
      <c r="V634" s="5"/>
    </row>
    <row r="635" spans="22:22" x14ac:dyDescent="0.2">
      <c r="V635" s="5"/>
    </row>
    <row r="636" spans="22:22" x14ac:dyDescent="0.2">
      <c r="V636" s="5"/>
    </row>
    <row r="637" spans="22:22" x14ac:dyDescent="0.2">
      <c r="V637" s="5"/>
    </row>
    <row r="638" spans="22:22" x14ac:dyDescent="0.2">
      <c r="V638" s="5"/>
    </row>
    <row r="639" spans="22:22" x14ac:dyDescent="0.2">
      <c r="V639" s="5"/>
    </row>
    <row r="640" spans="22:22" x14ac:dyDescent="0.2">
      <c r="V640" s="5"/>
    </row>
    <row r="641" spans="22:22" x14ac:dyDescent="0.2">
      <c r="V641" s="5"/>
    </row>
    <row r="642" spans="22:22" x14ac:dyDescent="0.2">
      <c r="V642" s="5"/>
    </row>
    <row r="643" spans="22:22" x14ac:dyDescent="0.2">
      <c r="V643" s="5"/>
    </row>
    <row r="644" spans="22:22" x14ac:dyDescent="0.2">
      <c r="V644" s="5"/>
    </row>
    <row r="645" spans="22:22" x14ac:dyDescent="0.2">
      <c r="V645" s="5"/>
    </row>
    <row r="646" spans="22:22" x14ac:dyDescent="0.2">
      <c r="V646" s="5"/>
    </row>
    <row r="647" spans="22:22" x14ac:dyDescent="0.2">
      <c r="V647" s="5"/>
    </row>
    <row r="648" spans="22:22" x14ac:dyDescent="0.2">
      <c r="V648" s="5"/>
    </row>
    <row r="649" spans="22:22" x14ac:dyDescent="0.2">
      <c r="V649" s="5"/>
    </row>
    <row r="650" spans="22:22" x14ac:dyDescent="0.2">
      <c r="V650" s="5"/>
    </row>
    <row r="651" spans="22:22" x14ac:dyDescent="0.2">
      <c r="V651" s="5"/>
    </row>
    <row r="652" spans="22:22" x14ac:dyDescent="0.2">
      <c r="V652" s="5"/>
    </row>
    <row r="653" spans="22:22" x14ac:dyDescent="0.2">
      <c r="V653" s="5"/>
    </row>
    <row r="654" spans="22:22" x14ac:dyDescent="0.2">
      <c r="V654" s="5"/>
    </row>
    <row r="655" spans="22:22" x14ac:dyDescent="0.2">
      <c r="V655" s="5"/>
    </row>
    <row r="656" spans="22:22" x14ac:dyDescent="0.2">
      <c r="V656" s="5"/>
    </row>
    <row r="657" spans="22:22" x14ac:dyDescent="0.2">
      <c r="V657" s="5"/>
    </row>
    <row r="658" spans="22:22" x14ac:dyDescent="0.2">
      <c r="V658" s="5"/>
    </row>
    <row r="659" spans="22:22" x14ac:dyDescent="0.2">
      <c r="V659" s="5"/>
    </row>
    <row r="660" spans="22:22" x14ac:dyDescent="0.2">
      <c r="V660" s="5"/>
    </row>
    <row r="661" spans="22:22" x14ac:dyDescent="0.2">
      <c r="V661" s="5"/>
    </row>
    <row r="662" spans="22:22" x14ac:dyDescent="0.2">
      <c r="V662" s="5"/>
    </row>
    <row r="663" spans="22:22" x14ac:dyDescent="0.2">
      <c r="V663" s="5"/>
    </row>
    <row r="664" spans="22:22" x14ac:dyDescent="0.2">
      <c r="V664" s="5"/>
    </row>
    <row r="665" spans="22:22" x14ac:dyDescent="0.2">
      <c r="V665" s="5"/>
    </row>
    <row r="666" spans="22:22" x14ac:dyDescent="0.2">
      <c r="V666" s="5"/>
    </row>
    <row r="667" spans="22:22" x14ac:dyDescent="0.2">
      <c r="V667" s="5"/>
    </row>
    <row r="668" spans="22:22" x14ac:dyDescent="0.2">
      <c r="V668" s="5"/>
    </row>
    <row r="669" spans="22:22" x14ac:dyDescent="0.2">
      <c r="V669" s="5"/>
    </row>
    <row r="670" spans="22:22" x14ac:dyDescent="0.2">
      <c r="V670" s="5"/>
    </row>
    <row r="671" spans="22:22" x14ac:dyDescent="0.2">
      <c r="V671" s="5"/>
    </row>
    <row r="672" spans="22:22" x14ac:dyDescent="0.2">
      <c r="V672" s="5"/>
    </row>
    <row r="673" spans="22:22" x14ac:dyDescent="0.2">
      <c r="V673" s="5"/>
    </row>
    <row r="674" spans="22:22" x14ac:dyDescent="0.2">
      <c r="V674" s="5"/>
    </row>
    <row r="675" spans="22:22" x14ac:dyDescent="0.2">
      <c r="V675" s="5"/>
    </row>
    <row r="676" spans="22:22" x14ac:dyDescent="0.2">
      <c r="V676" s="5"/>
    </row>
    <row r="677" spans="22:22" x14ac:dyDescent="0.2">
      <c r="V677" s="5"/>
    </row>
    <row r="678" spans="22:22" x14ac:dyDescent="0.2">
      <c r="V678" s="5"/>
    </row>
    <row r="679" spans="22:22" x14ac:dyDescent="0.2">
      <c r="V679" s="5"/>
    </row>
    <row r="680" spans="22:22" x14ac:dyDescent="0.2">
      <c r="V680" s="5"/>
    </row>
    <row r="681" spans="22:22" x14ac:dyDescent="0.2">
      <c r="V681" s="5"/>
    </row>
    <row r="682" spans="22:22" x14ac:dyDescent="0.2">
      <c r="V682" s="5"/>
    </row>
    <row r="683" spans="22:22" x14ac:dyDescent="0.2">
      <c r="V683" s="5"/>
    </row>
    <row r="684" spans="22:22" x14ac:dyDescent="0.2">
      <c r="V684" s="5"/>
    </row>
    <row r="685" spans="22:22" x14ac:dyDescent="0.2">
      <c r="V685" s="5"/>
    </row>
    <row r="686" spans="22:22" x14ac:dyDescent="0.2">
      <c r="V686" s="5"/>
    </row>
    <row r="687" spans="22:22" x14ac:dyDescent="0.2">
      <c r="V687" s="5"/>
    </row>
    <row r="688" spans="22:22" x14ac:dyDescent="0.2">
      <c r="V688" s="5"/>
    </row>
    <row r="689" spans="22:22" x14ac:dyDescent="0.2">
      <c r="V689" s="5"/>
    </row>
    <row r="690" spans="22:22" x14ac:dyDescent="0.2">
      <c r="V690" s="5"/>
    </row>
    <row r="691" spans="22:22" x14ac:dyDescent="0.2">
      <c r="V691" s="5"/>
    </row>
    <row r="692" spans="22:22" x14ac:dyDescent="0.2">
      <c r="V692" s="5"/>
    </row>
    <row r="693" spans="22:22" x14ac:dyDescent="0.2">
      <c r="V693" s="5"/>
    </row>
    <row r="694" spans="22:22" x14ac:dyDescent="0.2">
      <c r="V694" s="5"/>
    </row>
    <row r="695" spans="22:22" x14ac:dyDescent="0.2">
      <c r="V695" s="5"/>
    </row>
    <row r="696" spans="22:22" x14ac:dyDescent="0.2">
      <c r="V696" s="5"/>
    </row>
    <row r="697" spans="22:22" x14ac:dyDescent="0.2">
      <c r="V697" s="5"/>
    </row>
    <row r="698" spans="22:22" x14ac:dyDescent="0.2">
      <c r="V698" s="5"/>
    </row>
    <row r="699" spans="22:22" x14ac:dyDescent="0.2">
      <c r="V699" s="5"/>
    </row>
    <row r="700" spans="22:22" x14ac:dyDescent="0.2">
      <c r="V700" s="5"/>
    </row>
    <row r="701" spans="22:22" x14ac:dyDescent="0.2">
      <c r="V701" s="5"/>
    </row>
    <row r="702" spans="22:22" x14ac:dyDescent="0.2">
      <c r="V702" s="5"/>
    </row>
    <row r="703" spans="22:22" x14ac:dyDescent="0.2">
      <c r="V703" s="5"/>
    </row>
    <row r="704" spans="22:22" x14ac:dyDescent="0.2">
      <c r="V704" s="5"/>
    </row>
    <row r="705" spans="22:22" x14ac:dyDescent="0.2">
      <c r="V705" s="5"/>
    </row>
    <row r="706" spans="22:22" x14ac:dyDescent="0.2">
      <c r="V706" s="5"/>
    </row>
    <row r="707" spans="22:22" x14ac:dyDescent="0.2">
      <c r="V707" s="5"/>
    </row>
    <row r="708" spans="22:22" x14ac:dyDescent="0.2">
      <c r="V708" s="5"/>
    </row>
    <row r="709" spans="22:22" x14ac:dyDescent="0.2">
      <c r="V709" s="5"/>
    </row>
    <row r="710" spans="22:22" x14ac:dyDescent="0.2">
      <c r="V710" s="5"/>
    </row>
    <row r="711" spans="22:22" x14ac:dyDescent="0.2">
      <c r="V711" s="5"/>
    </row>
    <row r="712" spans="22:22" x14ac:dyDescent="0.2">
      <c r="V712" s="5"/>
    </row>
    <row r="713" spans="22:22" x14ac:dyDescent="0.2">
      <c r="V713" s="5"/>
    </row>
    <row r="714" spans="22:22" x14ac:dyDescent="0.2">
      <c r="V714" s="5"/>
    </row>
    <row r="715" spans="22:22" x14ac:dyDescent="0.2">
      <c r="V715" s="5"/>
    </row>
    <row r="716" spans="22:22" x14ac:dyDescent="0.2">
      <c r="V716" s="5"/>
    </row>
    <row r="717" spans="22:22" x14ac:dyDescent="0.2">
      <c r="V717" s="5"/>
    </row>
    <row r="718" spans="22:22" x14ac:dyDescent="0.2">
      <c r="V718" s="5"/>
    </row>
    <row r="719" spans="22:22" x14ac:dyDescent="0.2">
      <c r="V719" s="5"/>
    </row>
    <row r="720" spans="22:22" x14ac:dyDescent="0.2">
      <c r="V720" s="5"/>
    </row>
    <row r="721" spans="22:22" x14ac:dyDescent="0.2">
      <c r="V721" s="5"/>
    </row>
    <row r="722" spans="22:22" x14ac:dyDescent="0.2">
      <c r="V722" s="5"/>
    </row>
    <row r="723" spans="22:22" x14ac:dyDescent="0.2">
      <c r="V723" s="5"/>
    </row>
    <row r="724" spans="22:22" x14ac:dyDescent="0.2">
      <c r="V724" s="5"/>
    </row>
    <row r="725" spans="22:22" x14ac:dyDescent="0.2">
      <c r="V725" s="5"/>
    </row>
    <row r="726" spans="22:22" x14ac:dyDescent="0.2">
      <c r="V726" s="5"/>
    </row>
    <row r="727" spans="22:22" x14ac:dyDescent="0.2">
      <c r="V727" s="5"/>
    </row>
    <row r="728" spans="22:22" x14ac:dyDescent="0.2">
      <c r="V728" s="5"/>
    </row>
    <row r="729" spans="22:22" x14ac:dyDescent="0.2">
      <c r="V729" s="5"/>
    </row>
    <row r="730" spans="22:22" x14ac:dyDescent="0.2">
      <c r="V730" s="5"/>
    </row>
    <row r="731" spans="22:22" x14ac:dyDescent="0.2">
      <c r="V731" s="5"/>
    </row>
    <row r="732" spans="22:22" x14ac:dyDescent="0.2">
      <c r="V732" s="5"/>
    </row>
    <row r="733" spans="22:22" x14ac:dyDescent="0.2">
      <c r="V733" s="5"/>
    </row>
    <row r="734" spans="22:22" x14ac:dyDescent="0.2">
      <c r="V734" s="5"/>
    </row>
    <row r="735" spans="22:22" x14ac:dyDescent="0.2">
      <c r="V735" s="5"/>
    </row>
    <row r="736" spans="22:22" x14ac:dyDescent="0.2">
      <c r="V736" s="5"/>
    </row>
    <row r="737" spans="22:22" x14ac:dyDescent="0.2">
      <c r="V737" s="5"/>
    </row>
    <row r="738" spans="22:22" x14ac:dyDescent="0.2">
      <c r="V738" s="5"/>
    </row>
    <row r="739" spans="22:22" x14ac:dyDescent="0.2">
      <c r="V739" s="5"/>
    </row>
    <row r="740" spans="22:22" x14ac:dyDescent="0.2">
      <c r="V740" s="5"/>
    </row>
    <row r="741" spans="22:22" x14ac:dyDescent="0.2">
      <c r="V741" s="5"/>
    </row>
    <row r="742" spans="22:22" x14ac:dyDescent="0.2">
      <c r="V742" s="5"/>
    </row>
    <row r="743" spans="22:22" x14ac:dyDescent="0.2">
      <c r="V743" s="5"/>
    </row>
    <row r="744" spans="22:22" x14ac:dyDescent="0.2">
      <c r="V744" s="5"/>
    </row>
    <row r="745" spans="22:22" x14ac:dyDescent="0.2">
      <c r="V745" s="5"/>
    </row>
    <row r="746" spans="22:22" x14ac:dyDescent="0.2">
      <c r="V746" s="5"/>
    </row>
    <row r="747" spans="22:22" x14ac:dyDescent="0.2">
      <c r="V747" s="5"/>
    </row>
    <row r="748" spans="22:22" x14ac:dyDescent="0.2">
      <c r="V748" s="5"/>
    </row>
    <row r="749" spans="22:22" x14ac:dyDescent="0.2">
      <c r="V749" s="5"/>
    </row>
    <row r="750" spans="22:22" x14ac:dyDescent="0.2">
      <c r="V750" s="5"/>
    </row>
    <row r="751" spans="22:22" x14ac:dyDescent="0.2">
      <c r="V751" s="5"/>
    </row>
    <row r="752" spans="22:22" x14ac:dyDescent="0.2">
      <c r="V752" s="5"/>
    </row>
    <row r="753" spans="22:22" x14ac:dyDescent="0.2">
      <c r="V753" s="5"/>
    </row>
    <row r="754" spans="22:22" x14ac:dyDescent="0.2">
      <c r="V754" s="5"/>
    </row>
    <row r="755" spans="22:22" x14ac:dyDescent="0.2">
      <c r="V755" s="5"/>
    </row>
    <row r="756" spans="22:22" x14ac:dyDescent="0.2">
      <c r="V756" s="5"/>
    </row>
    <row r="757" spans="22:22" x14ac:dyDescent="0.2">
      <c r="V757" s="5"/>
    </row>
    <row r="758" spans="22:22" x14ac:dyDescent="0.2">
      <c r="V758" s="5"/>
    </row>
    <row r="759" spans="22:22" x14ac:dyDescent="0.2">
      <c r="V759" s="5"/>
    </row>
    <row r="760" spans="22:22" x14ac:dyDescent="0.2">
      <c r="V760" s="5"/>
    </row>
    <row r="761" spans="22:22" x14ac:dyDescent="0.2">
      <c r="V761" s="5"/>
    </row>
    <row r="762" spans="22:22" x14ac:dyDescent="0.2">
      <c r="V762" s="5"/>
    </row>
    <row r="763" spans="22:22" x14ac:dyDescent="0.2">
      <c r="V763" s="5"/>
    </row>
    <row r="764" spans="22:22" x14ac:dyDescent="0.2">
      <c r="V764" s="5"/>
    </row>
    <row r="765" spans="22:22" x14ac:dyDescent="0.2">
      <c r="V765" s="5"/>
    </row>
    <row r="766" spans="22:22" x14ac:dyDescent="0.2">
      <c r="V766" s="5"/>
    </row>
    <row r="767" spans="22:22" x14ac:dyDescent="0.2">
      <c r="V767" s="5"/>
    </row>
    <row r="768" spans="22:22" x14ac:dyDescent="0.2">
      <c r="V768" s="5"/>
    </row>
    <row r="769" spans="22:22" x14ac:dyDescent="0.2">
      <c r="V769" s="5"/>
    </row>
    <row r="770" spans="22:22" x14ac:dyDescent="0.2">
      <c r="V770" s="5"/>
    </row>
    <row r="771" spans="22:22" x14ac:dyDescent="0.2">
      <c r="V771" s="5"/>
    </row>
    <row r="772" spans="22:22" x14ac:dyDescent="0.2">
      <c r="V772" s="5"/>
    </row>
    <row r="773" spans="22:22" x14ac:dyDescent="0.2">
      <c r="V773" s="5"/>
    </row>
    <row r="774" spans="22:22" x14ac:dyDescent="0.2">
      <c r="V774" s="5"/>
    </row>
    <row r="775" spans="22:22" x14ac:dyDescent="0.2">
      <c r="V775" s="5"/>
    </row>
    <row r="776" spans="22:22" x14ac:dyDescent="0.2">
      <c r="V776" s="5"/>
    </row>
    <row r="777" spans="22:22" x14ac:dyDescent="0.2">
      <c r="V777" s="5"/>
    </row>
    <row r="778" spans="22:22" x14ac:dyDescent="0.2">
      <c r="V778" s="5"/>
    </row>
    <row r="779" spans="22:22" x14ac:dyDescent="0.2">
      <c r="V779" s="5"/>
    </row>
    <row r="780" spans="22:22" x14ac:dyDescent="0.2">
      <c r="V780" s="5"/>
    </row>
    <row r="781" spans="22:22" x14ac:dyDescent="0.2">
      <c r="V781" s="5"/>
    </row>
    <row r="782" spans="22:22" x14ac:dyDescent="0.2">
      <c r="V782" s="5"/>
    </row>
    <row r="783" spans="22:22" x14ac:dyDescent="0.2">
      <c r="V783" s="5"/>
    </row>
    <row r="784" spans="22:22" x14ac:dyDescent="0.2">
      <c r="V784" s="5"/>
    </row>
    <row r="785" spans="22:22" x14ac:dyDescent="0.2">
      <c r="V785" s="5"/>
    </row>
    <row r="786" spans="22:22" x14ac:dyDescent="0.2">
      <c r="V786" s="5"/>
    </row>
    <row r="787" spans="22:22" x14ac:dyDescent="0.2">
      <c r="V787" s="5"/>
    </row>
    <row r="788" spans="22:22" x14ac:dyDescent="0.2">
      <c r="V788" s="5"/>
    </row>
    <row r="789" spans="22:22" x14ac:dyDescent="0.2">
      <c r="V789" s="5"/>
    </row>
    <row r="790" spans="22:22" x14ac:dyDescent="0.2">
      <c r="V790" s="5"/>
    </row>
    <row r="791" spans="22:22" x14ac:dyDescent="0.2">
      <c r="V791" s="5"/>
    </row>
    <row r="792" spans="22:22" x14ac:dyDescent="0.2">
      <c r="V792" s="5"/>
    </row>
    <row r="793" spans="22:22" x14ac:dyDescent="0.2">
      <c r="V793" s="5"/>
    </row>
    <row r="794" spans="22:22" x14ac:dyDescent="0.2">
      <c r="V794" s="5"/>
    </row>
    <row r="795" spans="22:22" x14ac:dyDescent="0.2">
      <c r="V795" s="5"/>
    </row>
    <row r="796" spans="22:22" x14ac:dyDescent="0.2">
      <c r="V796" s="5"/>
    </row>
    <row r="797" spans="22:22" x14ac:dyDescent="0.2">
      <c r="V797" s="5"/>
    </row>
    <row r="798" spans="22:22" x14ac:dyDescent="0.2">
      <c r="V798" s="5"/>
    </row>
    <row r="799" spans="22:22" x14ac:dyDescent="0.2">
      <c r="V799" s="5"/>
    </row>
    <row r="800" spans="22:22" x14ac:dyDescent="0.2">
      <c r="V800" s="5"/>
    </row>
    <row r="801" spans="22:22" x14ac:dyDescent="0.2">
      <c r="V801" s="5"/>
    </row>
    <row r="802" spans="22:22" x14ac:dyDescent="0.2">
      <c r="V802" s="5"/>
    </row>
    <row r="803" spans="22:22" x14ac:dyDescent="0.2">
      <c r="V803" s="5"/>
    </row>
    <row r="804" spans="22:22" x14ac:dyDescent="0.2">
      <c r="V804" s="5"/>
    </row>
    <row r="805" spans="22:22" x14ac:dyDescent="0.2">
      <c r="V805" s="5"/>
    </row>
    <row r="806" spans="22:22" x14ac:dyDescent="0.2">
      <c r="V806" s="5"/>
    </row>
    <row r="807" spans="22:22" x14ac:dyDescent="0.2">
      <c r="V807" s="5"/>
    </row>
    <row r="808" spans="22:22" x14ac:dyDescent="0.2">
      <c r="V808" s="5"/>
    </row>
    <row r="809" spans="22:22" x14ac:dyDescent="0.2">
      <c r="V809" s="5"/>
    </row>
    <row r="810" spans="22:22" x14ac:dyDescent="0.2">
      <c r="V810" s="5"/>
    </row>
    <row r="811" spans="22:22" x14ac:dyDescent="0.2">
      <c r="V811" s="5"/>
    </row>
    <row r="812" spans="22:22" x14ac:dyDescent="0.2">
      <c r="V812" s="5"/>
    </row>
    <row r="813" spans="22:22" x14ac:dyDescent="0.2">
      <c r="V813" s="5"/>
    </row>
    <row r="814" spans="22:22" x14ac:dyDescent="0.2">
      <c r="V814" s="5"/>
    </row>
    <row r="815" spans="22:22" x14ac:dyDescent="0.2">
      <c r="V815" s="5"/>
    </row>
    <row r="816" spans="22:22" x14ac:dyDescent="0.2">
      <c r="V816" s="5"/>
    </row>
    <row r="817" spans="22:22" x14ac:dyDescent="0.2">
      <c r="V817" s="5"/>
    </row>
    <row r="818" spans="22:22" x14ac:dyDescent="0.2">
      <c r="V818" s="5"/>
    </row>
    <row r="819" spans="22:22" x14ac:dyDescent="0.2">
      <c r="V819" s="5"/>
    </row>
    <row r="820" spans="22:22" x14ac:dyDescent="0.2">
      <c r="V820" s="5"/>
    </row>
    <row r="821" spans="22:22" x14ac:dyDescent="0.2">
      <c r="V821" s="5"/>
    </row>
    <row r="822" spans="22:22" x14ac:dyDescent="0.2">
      <c r="V822" s="5"/>
    </row>
    <row r="823" spans="22:22" x14ac:dyDescent="0.2">
      <c r="V823" s="5"/>
    </row>
    <row r="824" spans="22:22" x14ac:dyDescent="0.2">
      <c r="V824" s="5"/>
    </row>
    <row r="825" spans="22:22" x14ac:dyDescent="0.2">
      <c r="V825" s="5"/>
    </row>
    <row r="826" spans="22:22" x14ac:dyDescent="0.2">
      <c r="V826" s="5"/>
    </row>
    <row r="827" spans="22:22" x14ac:dyDescent="0.2">
      <c r="V827" s="5"/>
    </row>
    <row r="828" spans="22:22" x14ac:dyDescent="0.2">
      <c r="V828" s="5"/>
    </row>
    <row r="829" spans="22:22" x14ac:dyDescent="0.2">
      <c r="V829" s="5"/>
    </row>
    <row r="830" spans="22:22" x14ac:dyDescent="0.2">
      <c r="V830" s="5"/>
    </row>
    <row r="831" spans="22:22" x14ac:dyDescent="0.2">
      <c r="V831" s="5"/>
    </row>
    <row r="832" spans="22:22" x14ac:dyDescent="0.2">
      <c r="V832" s="5"/>
    </row>
    <row r="833" spans="22:22" x14ac:dyDescent="0.2">
      <c r="V833" s="5"/>
    </row>
    <row r="834" spans="22:22" x14ac:dyDescent="0.2">
      <c r="V834" s="5"/>
    </row>
    <row r="835" spans="22:22" x14ac:dyDescent="0.2">
      <c r="V835" s="5"/>
    </row>
    <row r="836" spans="22:22" x14ac:dyDescent="0.2">
      <c r="V836" s="5"/>
    </row>
    <row r="837" spans="22:22" x14ac:dyDescent="0.2">
      <c r="V837" s="5"/>
    </row>
    <row r="838" spans="22:22" x14ac:dyDescent="0.2">
      <c r="V838" s="5"/>
    </row>
    <row r="839" spans="22:22" x14ac:dyDescent="0.2">
      <c r="V839" s="5"/>
    </row>
    <row r="840" spans="22:22" x14ac:dyDescent="0.2">
      <c r="V840" s="5"/>
    </row>
    <row r="841" spans="22:22" x14ac:dyDescent="0.2">
      <c r="V841" s="5"/>
    </row>
    <row r="842" spans="22:22" x14ac:dyDescent="0.2">
      <c r="V842" s="5"/>
    </row>
    <row r="843" spans="22:22" x14ac:dyDescent="0.2">
      <c r="V843" s="5"/>
    </row>
    <row r="844" spans="22:22" x14ac:dyDescent="0.2">
      <c r="V844" s="5"/>
    </row>
    <row r="845" spans="22:22" x14ac:dyDescent="0.2">
      <c r="V845" s="5"/>
    </row>
    <row r="846" spans="22:22" x14ac:dyDescent="0.2">
      <c r="V846" s="5"/>
    </row>
    <row r="847" spans="22:22" x14ac:dyDescent="0.2">
      <c r="V847" s="5"/>
    </row>
    <row r="848" spans="22:22" x14ac:dyDescent="0.2">
      <c r="V848" s="5"/>
    </row>
    <row r="849" spans="22:22" x14ac:dyDescent="0.2">
      <c r="V849" s="5"/>
    </row>
    <row r="850" spans="22:22" x14ac:dyDescent="0.2">
      <c r="V850" s="5"/>
    </row>
    <row r="851" spans="22:22" x14ac:dyDescent="0.2">
      <c r="V851" s="5"/>
    </row>
    <row r="852" spans="22:22" x14ac:dyDescent="0.2">
      <c r="V852" s="5"/>
    </row>
    <row r="853" spans="22:22" x14ac:dyDescent="0.2">
      <c r="V853" s="5"/>
    </row>
    <row r="854" spans="22:22" x14ac:dyDescent="0.2">
      <c r="V854" s="5"/>
    </row>
    <row r="855" spans="22:22" x14ac:dyDescent="0.2">
      <c r="V855" s="5"/>
    </row>
    <row r="856" spans="22:22" x14ac:dyDescent="0.2">
      <c r="V856" s="5"/>
    </row>
    <row r="857" spans="22:22" x14ac:dyDescent="0.2">
      <c r="V857" s="5"/>
    </row>
    <row r="858" spans="22:22" x14ac:dyDescent="0.2">
      <c r="V858" s="5"/>
    </row>
    <row r="859" spans="22:22" x14ac:dyDescent="0.2">
      <c r="V859" s="5"/>
    </row>
    <row r="860" spans="22:22" x14ac:dyDescent="0.2">
      <c r="V860" s="5"/>
    </row>
    <row r="861" spans="22:22" x14ac:dyDescent="0.2">
      <c r="V861" s="5"/>
    </row>
    <row r="862" spans="22:22" x14ac:dyDescent="0.2">
      <c r="V862" s="5"/>
    </row>
    <row r="863" spans="22:22" x14ac:dyDescent="0.2">
      <c r="V863" s="5"/>
    </row>
    <row r="864" spans="22:22" x14ac:dyDescent="0.2">
      <c r="V864" s="5"/>
    </row>
    <row r="865" spans="22:22" x14ac:dyDescent="0.2">
      <c r="V865" s="5"/>
    </row>
    <row r="866" spans="22:22" x14ac:dyDescent="0.2">
      <c r="V866" s="5"/>
    </row>
    <row r="867" spans="22:22" x14ac:dyDescent="0.2">
      <c r="V867" s="5"/>
    </row>
    <row r="868" spans="22:22" x14ac:dyDescent="0.2">
      <c r="V868" s="5"/>
    </row>
    <row r="869" spans="22:22" x14ac:dyDescent="0.2">
      <c r="V869" s="5"/>
    </row>
    <row r="870" spans="22:22" x14ac:dyDescent="0.2">
      <c r="V870" s="5"/>
    </row>
    <row r="871" spans="22:22" x14ac:dyDescent="0.2">
      <c r="V871" s="5"/>
    </row>
    <row r="872" spans="22:22" x14ac:dyDescent="0.2">
      <c r="V872" s="5"/>
    </row>
    <row r="873" spans="22:22" x14ac:dyDescent="0.2">
      <c r="V873" s="5"/>
    </row>
    <row r="874" spans="22:22" x14ac:dyDescent="0.2">
      <c r="V874" s="5"/>
    </row>
    <row r="875" spans="22:22" x14ac:dyDescent="0.2">
      <c r="V875" s="5"/>
    </row>
    <row r="876" spans="22:22" x14ac:dyDescent="0.2">
      <c r="V876" s="5"/>
    </row>
    <row r="877" spans="22:22" x14ac:dyDescent="0.2">
      <c r="V877" s="5"/>
    </row>
    <row r="878" spans="22:22" x14ac:dyDescent="0.2">
      <c r="V878" s="5"/>
    </row>
    <row r="879" spans="22:22" x14ac:dyDescent="0.2">
      <c r="V879" s="5"/>
    </row>
    <row r="880" spans="22:22" x14ac:dyDescent="0.2">
      <c r="V880" s="5"/>
    </row>
    <row r="881" spans="22:22" x14ac:dyDescent="0.2">
      <c r="V881" s="5"/>
    </row>
    <row r="882" spans="22:22" x14ac:dyDescent="0.2">
      <c r="V882" s="5"/>
    </row>
    <row r="883" spans="22:22" x14ac:dyDescent="0.2">
      <c r="V883" s="5"/>
    </row>
    <row r="884" spans="22:22" x14ac:dyDescent="0.2">
      <c r="V884" s="5"/>
    </row>
    <row r="885" spans="22:22" x14ac:dyDescent="0.2">
      <c r="V885" s="5"/>
    </row>
    <row r="886" spans="22:22" x14ac:dyDescent="0.2">
      <c r="V886" s="5"/>
    </row>
    <row r="887" spans="22:22" x14ac:dyDescent="0.2">
      <c r="V887" s="5"/>
    </row>
    <row r="888" spans="22:22" x14ac:dyDescent="0.2">
      <c r="V888" s="5"/>
    </row>
    <row r="889" spans="22:22" x14ac:dyDescent="0.2">
      <c r="V889" s="5"/>
    </row>
    <row r="890" spans="22:22" x14ac:dyDescent="0.2">
      <c r="V890" s="5"/>
    </row>
    <row r="891" spans="22:22" x14ac:dyDescent="0.2">
      <c r="V891" s="5"/>
    </row>
    <row r="892" spans="22:22" x14ac:dyDescent="0.2">
      <c r="V892" s="5"/>
    </row>
    <row r="893" spans="22:22" x14ac:dyDescent="0.2">
      <c r="V893" s="5"/>
    </row>
    <row r="894" spans="22:22" x14ac:dyDescent="0.2">
      <c r="V894" s="5"/>
    </row>
    <row r="895" spans="22:22" x14ac:dyDescent="0.2">
      <c r="V895" s="5"/>
    </row>
    <row r="896" spans="22:22" x14ac:dyDescent="0.2">
      <c r="V896" s="5"/>
    </row>
    <row r="897" spans="22:22" x14ac:dyDescent="0.2">
      <c r="V897" s="5"/>
    </row>
    <row r="898" spans="22:22" x14ac:dyDescent="0.2">
      <c r="V898" s="5"/>
    </row>
    <row r="899" spans="22:22" x14ac:dyDescent="0.2">
      <c r="V899" s="5"/>
    </row>
    <row r="900" spans="22:22" x14ac:dyDescent="0.2">
      <c r="V900" s="5"/>
    </row>
    <row r="901" spans="22:22" x14ac:dyDescent="0.2">
      <c r="V901" s="5"/>
    </row>
    <row r="902" spans="22:22" x14ac:dyDescent="0.2">
      <c r="V902" s="5"/>
    </row>
    <row r="903" spans="22:22" x14ac:dyDescent="0.2">
      <c r="V903" s="5"/>
    </row>
    <row r="904" spans="22:22" x14ac:dyDescent="0.2">
      <c r="V904" s="5"/>
    </row>
    <row r="905" spans="22:22" x14ac:dyDescent="0.2">
      <c r="V905" s="5"/>
    </row>
    <row r="906" spans="22:22" x14ac:dyDescent="0.2">
      <c r="V906" s="5"/>
    </row>
    <row r="907" spans="22:22" x14ac:dyDescent="0.2">
      <c r="V907" s="5"/>
    </row>
    <row r="908" spans="22:22" x14ac:dyDescent="0.2">
      <c r="V908" s="5"/>
    </row>
    <row r="909" spans="22:22" x14ac:dyDescent="0.2">
      <c r="V909" s="5"/>
    </row>
    <row r="910" spans="22:22" x14ac:dyDescent="0.2">
      <c r="V910" s="5"/>
    </row>
    <row r="911" spans="22:22" x14ac:dyDescent="0.2">
      <c r="V911" s="5"/>
    </row>
    <row r="912" spans="22:22" x14ac:dyDescent="0.2">
      <c r="V912" s="5"/>
    </row>
    <row r="913" spans="22:22" x14ac:dyDescent="0.2">
      <c r="V913" s="5"/>
    </row>
    <row r="914" spans="22:22" x14ac:dyDescent="0.2">
      <c r="V914" s="5"/>
    </row>
    <row r="915" spans="22:22" x14ac:dyDescent="0.2">
      <c r="V915" s="5"/>
    </row>
    <row r="916" spans="22:22" x14ac:dyDescent="0.2">
      <c r="V916" s="5"/>
    </row>
    <row r="917" spans="22:22" x14ac:dyDescent="0.2">
      <c r="V917" s="5"/>
    </row>
    <row r="918" spans="22:22" x14ac:dyDescent="0.2">
      <c r="V918" s="5"/>
    </row>
    <row r="919" spans="22:22" x14ac:dyDescent="0.2">
      <c r="V919" s="5"/>
    </row>
    <row r="920" spans="22:22" x14ac:dyDescent="0.2">
      <c r="V920" s="5"/>
    </row>
    <row r="921" spans="22:22" x14ac:dyDescent="0.2">
      <c r="V921" s="5"/>
    </row>
    <row r="922" spans="22:22" x14ac:dyDescent="0.2">
      <c r="V922" s="5"/>
    </row>
    <row r="923" spans="22:22" x14ac:dyDescent="0.2">
      <c r="V923" s="5"/>
    </row>
    <row r="924" spans="22:22" x14ac:dyDescent="0.2">
      <c r="V924" s="5"/>
    </row>
    <row r="925" spans="22:22" x14ac:dyDescent="0.2">
      <c r="V925" s="5"/>
    </row>
    <row r="926" spans="22:22" x14ac:dyDescent="0.2">
      <c r="V926" s="5"/>
    </row>
    <row r="927" spans="22:22" x14ac:dyDescent="0.2">
      <c r="V927" s="5"/>
    </row>
    <row r="928" spans="22:22" x14ac:dyDescent="0.2">
      <c r="V928" s="5"/>
    </row>
    <row r="929" spans="22:22" x14ac:dyDescent="0.2">
      <c r="V929" s="5"/>
    </row>
    <row r="930" spans="22:22" x14ac:dyDescent="0.2">
      <c r="V930" s="5"/>
    </row>
    <row r="931" spans="22:22" x14ac:dyDescent="0.2">
      <c r="V931" s="5"/>
    </row>
    <row r="932" spans="22:22" x14ac:dyDescent="0.2">
      <c r="V932" s="5"/>
    </row>
    <row r="933" spans="22:22" x14ac:dyDescent="0.2">
      <c r="V933" s="5"/>
    </row>
    <row r="934" spans="22:22" x14ac:dyDescent="0.2">
      <c r="V934" s="5"/>
    </row>
    <row r="935" spans="22:22" x14ac:dyDescent="0.2">
      <c r="V935" s="5"/>
    </row>
    <row r="936" spans="22:22" x14ac:dyDescent="0.2">
      <c r="V936" s="5"/>
    </row>
    <row r="937" spans="22:22" x14ac:dyDescent="0.2">
      <c r="V937" s="5"/>
    </row>
    <row r="938" spans="22:22" x14ac:dyDescent="0.2">
      <c r="V938" s="5"/>
    </row>
    <row r="939" spans="22:22" x14ac:dyDescent="0.2">
      <c r="V939" s="5"/>
    </row>
    <row r="940" spans="22:22" x14ac:dyDescent="0.2">
      <c r="V940" s="5"/>
    </row>
    <row r="941" spans="22:22" x14ac:dyDescent="0.2">
      <c r="V941" s="5"/>
    </row>
    <row r="942" spans="22:22" x14ac:dyDescent="0.2">
      <c r="V942" s="5"/>
    </row>
    <row r="943" spans="22:22" x14ac:dyDescent="0.2">
      <c r="V943" s="5"/>
    </row>
    <row r="944" spans="22:22" x14ac:dyDescent="0.2">
      <c r="V944" s="5"/>
    </row>
    <row r="945" spans="22:22" x14ac:dyDescent="0.2">
      <c r="V945" s="5"/>
    </row>
    <row r="946" spans="22:22" x14ac:dyDescent="0.2">
      <c r="V946" s="5"/>
    </row>
    <row r="947" spans="22:22" x14ac:dyDescent="0.2">
      <c r="V947" s="5"/>
    </row>
    <row r="948" spans="22:22" x14ac:dyDescent="0.2">
      <c r="V948" s="5"/>
    </row>
    <row r="949" spans="22:22" x14ac:dyDescent="0.2">
      <c r="V949" s="5"/>
    </row>
    <row r="950" spans="22:22" x14ac:dyDescent="0.2">
      <c r="V950" s="5"/>
    </row>
    <row r="951" spans="22:22" x14ac:dyDescent="0.2">
      <c r="V951" s="5"/>
    </row>
    <row r="952" spans="22:22" x14ac:dyDescent="0.2">
      <c r="V952" s="5"/>
    </row>
    <row r="953" spans="22:22" x14ac:dyDescent="0.2">
      <c r="V953" s="5"/>
    </row>
    <row r="954" spans="22:22" x14ac:dyDescent="0.2">
      <c r="V954" s="5"/>
    </row>
    <row r="955" spans="22:22" x14ac:dyDescent="0.2">
      <c r="V955" s="5"/>
    </row>
    <row r="956" spans="22:22" x14ac:dyDescent="0.2">
      <c r="V956" s="5"/>
    </row>
    <row r="957" spans="22:22" x14ac:dyDescent="0.2">
      <c r="V957" s="5"/>
    </row>
    <row r="958" spans="22:22" x14ac:dyDescent="0.2">
      <c r="V958" s="5"/>
    </row>
    <row r="959" spans="22:22" x14ac:dyDescent="0.2">
      <c r="V959" s="5"/>
    </row>
    <row r="960" spans="22:22" x14ac:dyDescent="0.2">
      <c r="V960" s="5"/>
    </row>
    <row r="961" spans="22:22" x14ac:dyDescent="0.2">
      <c r="V961" s="5"/>
    </row>
    <row r="962" spans="22:22" x14ac:dyDescent="0.2">
      <c r="V962" s="5"/>
    </row>
    <row r="963" spans="22:22" x14ac:dyDescent="0.2">
      <c r="V963" s="5"/>
    </row>
    <row r="964" spans="22:22" x14ac:dyDescent="0.2">
      <c r="V964" s="5"/>
    </row>
    <row r="965" spans="22:22" x14ac:dyDescent="0.2">
      <c r="V965" s="5"/>
    </row>
    <row r="966" spans="22:22" x14ac:dyDescent="0.2">
      <c r="V966" s="5"/>
    </row>
    <row r="967" spans="22:22" x14ac:dyDescent="0.2">
      <c r="V967" s="5"/>
    </row>
    <row r="968" spans="22:22" x14ac:dyDescent="0.2">
      <c r="V968" s="5"/>
    </row>
    <row r="969" spans="22:22" x14ac:dyDescent="0.2">
      <c r="V969" s="5"/>
    </row>
    <row r="970" spans="22:22" x14ac:dyDescent="0.2">
      <c r="V970" s="5"/>
    </row>
    <row r="971" spans="22:22" x14ac:dyDescent="0.2">
      <c r="V971" s="5"/>
    </row>
    <row r="972" spans="22:22" x14ac:dyDescent="0.2">
      <c r="V972" s="5"/>
    </row>
    <row r="973" spans="22:22" x14ac:dyDescent="0.2">
      <c r="V973" s="5"/>
    </row>
    <row r="974" spans="22:22" x14ac:dyDescent="0.2">
      <c r="V974" s="5"/>
    </row>
    <row r="975" spans="22:22" x14ac:dyDescent="0.2">
      <c r="V975" s="5"/>
    </row>
    <row r="976" spans="22:22" x14ac:dyDescent="0.2">
      <c r="V976" s="5"/>
    </row>
    <row r="977" spans="22:22" x14ac:dyDescent="0.2">
      <c r="V977" s="5"/>
    </row>
    <row r="978" spans="22:22" x14ac:dyDescent="0.2">
      <c r="V978" s="5"/>
    </row>
    <row r="979" spans="22:22" x14ac:dyDescent="0.2">
      <c r="V979" s="5"/>
    </row>
    <row r="980" spans="22:22" x14ac:dyDescent="0.2">
      <c r="V980" s="5"/>
    </row>
    <row r="981" spans="22:22" x14ac:dyDescent="0.2">
      <c r="V981" s="5"/>
    </row>
    <row r="982" spans="22:22" x14ac:dyDescent="0.2">
      <c r="V982" s="5"/>
    </row>
    <row r="983" spans="22:22" x14ac:dyDescent="0.2">
      <c r="V983" s="5"/>
    </row>
    <row r="984" spans="22:22" x14ac:dyDescent="0.2">
      <c r="V984" s="5"/>
    </row>
    <row r="985" spans="22:22" x14ac:dyDescent="0.2">
      <c r="V985" s="5"/>
    </row>
    <row r="986" spans="22:22" x14ac:dyDescent="0.2">
      <c r="V986" s="5"/>
    </row>
    <row r="987" spans="22:22" x14ac:dyDescent="0.2">
      <c r="V987" s="5"/>
    </row>
    <row r="988" spans="22:22" x14ac:dyDescent="0.2">
      <c r="V988" s="5"/>
    </row>
    <row r="989" spans="22:22" x14ac:dyDescent="0.2">
      <c r="V989" s="5"/>
    </row>
    <row r="990" spans="22:22" x14ac:dyDescent="0.2">
      <c r="V990" s="5"/>
    </row>
    <row r="991" spans="22:22" x14ac:dyDescent="0.2">
      <c r="V991" s="5"/>
    </row>
    <row r="992" spans="22:22" x14ac:dyDescent="0.2">
      <c r="V992" s="5"/>
    </row>
    <row r="993" spans="22:22" x14ac:dyDescent="0.2">
      <c r="V993" s="5"/>
    </row>
    <row r="994" spans="22:22" x14ac:dyDescent="0.2">
      <c r="V994" s="5"/>
    </row>
    <row r="995" spans="22:22" x14ac:dyDescent="0.2">
      <c r="V995" s="5"/>
    </row>
    <row r="996" spans="22:22" x14ac:dyDescent="0.2">
      <c r="V996" s="5"/>
    </row>
    <row r="997" spans="22:22" x14ac:dyDescent="0.2">
      <c r="V997" s="5"/>
    </row>
    <row r="998" spans="22:22" x14ac:dyDescent="0.2">
      <c r="V998" s="5"/>
    </row>
    <row r="999" spans="22:22" x14ac:dyDescent="0.2">
      <c r="V999" s="5"/>
    </row>
    <row r="1000" spans="22:22" x14ac:dyDescent="0.2">
      <c r="V1000" s="5"/>
    </row>
    <row r="1001" spans="22:22" x14ac:dyDescent="0.2">
      <c r="V1001" s="5"/>
    </row>
    <row r="1002" spans="22:22" x14ac:dyDescent="0.2">
      <c r="V1002" s="5"/>
    </row>
    <row r="1003" spans="22:22" x14ac:dyDescent="0.2">
      <c r="V1003" s="5"/>
    </row>
    <row r="1004" spans="22:22" x14ac:dyDescent="0.2">
      <c r="V1004" s="5"/>
    </row>
    <row r="1005" spans="22:22" x14ac:dyDescent="0.2">
      <c r="V1005" s="5"/>
    </row>
    <row r="1006" spans="22:22" x14ac:dyDescent="0.2">
      <c r="V1006" s="5"/>
    </row>
    <row r="1007" spans="22:22" x14ac:dyDescent="0.2">
      <c r="V1007" s="5"/>
    </row>
    <row r="1008" spans="22:22" x14ac:dyDescent="0.2">
      <c r="V1008" s="5"/>
    </row>
    <row r="1009" spans="22:22" x14ac:dyDescent="0.2">
      <c r="V1009" s="5"/>
    </row>
    <row r="1010" spans="22:22" x14ac:dyDescent="0.2">
      <c r="V1010" s="5"/>
    </row>
    <row r="1011" spans="22:22" x14ac:dyDescent="0.2">
      <c r="V1011" s="5"/>
    </row>
    <row r="1012" spans="22:22" x14ac:dyDescent="0.2">
      <c r="V1012" s="5"/>
    </row>
    <row r="1013" spans="22:22" x14ac:dyDescent="0.2">
      <c r="V1013" s="5"/>
    </row>
    <row r="1014" spans="22:22" x14ac:dyDescent="0.2">
      <c r="V1014" s="5"/>
    </row>
    <row r="1015" spans="22:22" x14ac:dyDescent="0.2">
      <c r="V1015" s="5"/>
    </row>
    <row r="1016" spans="22:22" x14ac:dyDescent="0.2">
      <c r="V1016" s="5"/>
    </row>
    <row r="1017" spans="22:22" x14ac:dyDescent="0.2">
      <c r="V1017" s="5"/>
    </row>
    <row r="1018" spans="22:22" x14ac:dyDescent="0.2">
      <c r="V1018" s="5"/>
    </row>
    <row r="1019" spans="22:22" x14ac:dyDescent="0.2">
      <c r="V1019" s="5"/>
    </row>
    <row r="1020" spans="22:22" x14ac:dyDescent="0.2">
      <c r="V1020" s="5"/>
    </row>
    <row r="1021" spans="22:22" x14ac:dyDescent="0.2">
      <c r="V1021" s="5"/>
    </row>
    <row r="1022" spans="22:22" x14ac:dyDescent="0.2">
      <c r="V1022" s="5"/>
    </row>
    <row r="1023" spans="22:22" x14ac:dyDescent="0.2">
      <c r="V1023" s="5"/>
    </row>
    <row r="1024" spans="22:22" x14ac:dyDescent="0.2">
      <c r="V1024" s="5"/>
    </row>
    <row r="1025" spans="22:22" x14ac:dyDescent="0.2">
      <c r="V1025" s="5"/>
    </row>
    <row r="1026" spans="22:22" x14ac:dyDescent="0.2">
      <c r="V1026" s="5"/>
    </row>
    <row r="1027" spans="22:22" x14ac:dyDescent="0.2">
      <c r="V1027" s="5"/>
    </row>
    <row r="1028" spans="22:22" x14ac:dyDescent="0.2">
      <c r="V1028" s="5"/>
    </row>
    <row r="1029" spans="22:22" x14ac:dyDescent="0.2">
      <c r="V1029" s="5"/>
    </row>
    <row r="1030" spans="22:22" x14ac:dyDescent="0.2">
      <c r="V1030" s="5"/>
    </row>
    <row r="1031" spans="22:22" x14ac:dyDescent="0.2">
      <c r="V1031" s="5"/>
    </row>
    <row r="1032" spans="22:22" x14ac:dyDescent="0.2">
      <c r="V1032" s="5"/>
    </row>
    <row r="1033" spans="22:22" x14ac:dyDescent="0.2">
      <c r="V1033" s="5"/>
    </row>
    <row r="1034" spans="22:22" x14ac:dyDescent="0.2">
      <c r="V1034" s="5"/>
    </row>
    <row r="1035" spans="22:22" x14ac:dyDescent="0.2">
      <c r="V1035" s="5"/>
    </row>
    <row r="1036" spans="22:22" x14ac:dyDescent="0.2">
      <c r="V1036" s="5"/>
    </row>
    <row r="1037" spans="22:22" x14ac:dyDescent="0.2">
      <c r="V1037" s="5"/>
    </row>
    <row r="1038" spans="22:22" x14ac:dyDescent="0.2">
      <c r="V1038" s="5"/>
    </row>
    <row r="1039" spans="22:22" x14ac:dyDescent="0.2">
      <c r="V1039" s="5"/>
    </row>
    <row r="1040" spans="22:22" x14ac:dyDescent="0.2">
      <c r="V1040" s="5"/>
    </row>
    <row r="1041" spans="22:22" x14ac:dyDescent="0.2">
      <c r="V1041" s="5"/>
    </row>
    <row r="1042" spans="22:22" x14ac:dyDescent="0.2">
      <c r="V1042" s="5"/>
    </row>
    <row r="1043" spans="22:22" x14ac:dyDescent="0.2">
      <c r="V1043" s="5"/>
    </row>
    <row r="1044" spans="22:22" x14ac:dyDescent="0.2">
      <c r="V1044" s="5"/>
    </row>
    <row r="1045" spans="22:22" x14ac:dyDescent="0.2">
      <c r="V1045" s="5"/>
    </row>
    <row r="1046" spans="22:22" x14ac:dyDescent="0.2">
      <c r="V1046" s="5"/>
    </row>
    <row r="1047" spans="22:22" x14ac:dyDescent="0.2">
      <c r="V1047" s="5"/>
    </row>
    <row r="1048" spans="22:22" x14ac:dyDescent="0.2">
      <c r="V1048" s="5"/>
    </row>
    <row r="1049" spans="22:22" x14ac:dyDescent="0.2">
      <c r="V1049" s="5"/>
    </row>
    <row r="1050" spans="22:22" x14ac:dyDescent="0.2">
      <c r="V1050" s="5"/>
    </row>
    <row r="1051" spans="22:22" x14ac:dyDescent="0.2">
      <c r="V1051" s="5"/>
    </row>
    <row r="1052" spans="22:22" x14ac:dyDescent="0.2">
      <c r="V1052" s="5"/>
    </row>
    <row r="1053" spans="22:22" x14ac:dyDescent="0.2">
      <c r="V1053" s="5"/>
    </row>
    <row r="1054" spans="22:22" x14ac:dyDescent="0.2">
      <c r="V1054" s="5"/>
    </row>
    <row r="1055" spans="22:22" x14ac:dyDescent="0.2">
      <c r="V1055" s="5"/>
    </row>
    <row r="1056" spans="22:22" x14ac:dyDescent="0.2">
      <c r="V1056" s="5"/>
    </row>
    <row r="1057" spans="22:22" x14ac:dyDescent="0.2">
      <c r="V1057" s="5"/>
    </row>
    <row r="1058" spans="22:22" x14ac:dyDescent="0.2">
      <c r="V1058" s="5"/>
    </row>
    <row r="1059" spans="22:22" x14ac:dyDescent="0.2">
      <c r="V1059" s="5"/>
    </row>
    <row r="1060" spans="22:22" x14ac:dyDescent="0.2">
      <c r="V1060" s="5"/>
    </row>
    <row r="1061" spans="22:22" x14ac:dyDescent="0.2">
      <c r="V1061" s="5"/>
    </row>
    <row r="1062" spans="22:22" x14ac:dyDescent="0.2">
      <c r="V1062" s="5"/>
    </row>
    <row r="1063" spans="22:22" x14ac:dyDescent="0.2">
      <c r="V1063" s="5"/>
    </row>
    <row r="1064" spans="22:22" x14ac:dyDescent="0.2">
      <c r="V1064" s="5"/>
    </row>
    <row r="1065" spans="22:22" x14ac:dyDescent="0.2">
      <c r="V1065" s="5"/>
    </row>
    <row r="1066" spans="22:22" x14ac:dyDescent="0.2">
      <c r="V1066" s="5"/>
    </row>
    <row r="1067" spans="22:22" x14ac:dyDescent="0.2">
      <c r="V1067" s="5"/>
    </row>
    <row r="1068" spans="22:22" x14ac:dyDescent="0.2">
      <c r="V1068" s="5"/>
    </row>
    <row r="1069" spans="22:22" x14ac:dyDescent="0.2">
      <c r="V1069" s="5"/>
    </row>
    <row r="1070" spans="22:22" x14ac:dyDescent="0.2">
      <c r="V1070" s="5"/>
    </row>
    <row r="1071" spans="22:22" x14ac:dyDescent="0.2">
      <c r="V1071" s="5"/>
    </row>
    <row r="1072" spans="22:22" x14ac:dyDescent="0.2">
      <c r="V1072" s="5"/>
    </row>
    <row r="1073" spans="22:22" x14ac:dyDescent="0.2">
      <c r="V1073" s="5"/>
    </row>
    <row r="1074" spans="22:22" x14ac:dyDescent="0.2">
      <c r="V1074" s="5"/>
    </row>
    <row r="1075" spans="22:22" x14ac:dyDescent="0.2">
      <c r="V1075" s="5"/>
    </row>
    <row r="1076" spans="22:22" x14ac:dyDescent="0.2">
      <c r="V1076" s="5"/>
    </row>
    <row r="1077" spans="22:22" x14ac:dyDescent="0.2">
      <c r="V1077" s="5"/>
    </row>
    <row r="1078" spans="22:22" x14ac:dyDescent="0.2">
      <c r="V1078" s="5"/>
    </row>
    <row r="1079" spans="22:22" x14ac:dyDescent="0.2">
      <c r="V1079" s="5"/>
    </row>
    <row r="1080" spans="22:22" x14ac:dyDescent="0.2">
      <c r="V1080" s="5"/>
    </row>
    <row r="1081" spans="22:22" x14ac:dyDescent="0.2">
      <c r="V1081" s="5"/>
    </row>
    <row r="1082" spans="22:22" x14ac:dyDescent="0.2">
      <c r="V1082" s="5"/>
    </row>
    <row r="1083" spans="22:22" x14ac:dyDescent="0.2">
      <c r="V1083" s="5"/>
    </row>
    <row r="1084" spans="22:22" x14ac:dyDescent="0.2">
      <c r="V1084" s="5"/>
    </row>
    <row r="1085" spans="22:22" x14ac:dyDescent="0.2">
      <c r="V1085" s="5"/>
    </row>
    <row r="1086" spans="22:22" x14ac:dyDescent="0.2">
      <c r="V1086" s="5"/>
    </row>
    <row r="1087" spans="22:22" x14ac:dyDescent="0.2">
      <c r="V1087" s="5"/>
    </row>
    <row r="1088" spans="22:22" x14ac:dyDescent="0.2">
      <c r="V1088" s="5"/>
    </row>
    <row r="1089" spans="22:22" x14ac:dyDescent="0.2">
      <c r="V1089" s="5"/>
    </row>
    <row r="1090" spans="22:22" x14ac:dyDescent="0.2">
      <c r="V1090" s="5"/>
    </row>
    <row r="1091" spans="22:22" x14ac:dyDescent="0.2">
      <c r="V1091" s="5"/>
    </row>
    <row r="1092" spans="22:22" x14ac:dyDescent="0.2">
      <c r="V1092" s="5"/>
    </row>
    <row r="1093" spans="22:22" x14ac:dyDescent="0.2">
      <c r="V1093" s="5"/>
    </row>
    <row r="1094" spans="22:22" x14ac:dyDescent="0.2">
      <c r="V1094" s="5"/>
    </row>
    <row r="1095" spans="22:22" x14ac:dyDescent="0.2">
      <c r="V1095" s="5"/>
    </row>
    <row r="1096" spans="22:22" x14ac:dyDescent="0.2">
      <c r="V1096" s="5"/>
    </row>
    <row r="1097" spans="22:22" x14ac:dyDescent="0.2">
      <c r="V1097" s="5"/>
    </row>
    <row r="1098" spans="22:22" x14ac:dyDescent="0.2">
      <c r="V1098" s="5"/>
    </row>
    <row r="1099" spans="22:22" x14ac:dyDescent="0.2">
      <c r="V1099" s="5"/>
    </row>
    <row r="1100" spans="22:22" x14ac:dyDescent="0.2">
      <c r="V1100" s="5"/>
    </row>
    <row r="1101" spans="22:22" x14ac:dyDescent="0.2">
      <c r="V1101" s="5"/>
    </row>
    <row r="1102" spans="22:22" x14ac:dyDescent="0.2">
      <c r="V1102" s="5"/>
    </row>
    <row r="1103" spans="22:22" x14ac:dyDescent="0.2">
      <c r="V1103" s="5"/>
    </row>
    <row r="1104" spans="22:22" x14ac:dyDescent="0.2">
      <c r="V1104" s="5"/>
    </row>
    <row r="1105" spans="22:22" x14ac:dyDescent="0.2">
      <c r="V1105" s="5"/>
    </row>
    <row r="1106" spans="22:22" x14ac:dyDescent="0.2">
      <c r="V1106" s="5"/>
    </row>
    <row r="1107" spans="22:22" x14ac:dyDescent="0.2">
      <c r="V1107" s="5"/>
    </row>
    <row r="1108" spans="22:22" x14ac:dyDescent="0.2">
      <c r="V1108" s="5"/>
    </row>
    <row r="1109" spans="22:22" x14ac:dyDescent="0.2">
      <c r="V1109" s="5"/>
    </row>
    <row r="1110" spans="22:22" x14ac:dyDescent="0.2">
      <c r="V1110" s="5"/>
    </row>
    <row r="1111" spans="22:22" x14ac:dyDescent="0.2">
      <c r="V1111" s="5"/>
    </row>
    <row r="1112" spans="22:22" x14ac:dyDescent="0.2">
      <c r="V1112" s="5"/>
    </row>
    <row r="1113" spans="22:22" x14ac:dyDescent="0.2">
      <c r="V1113" s="5"/>
    </row>
    <row r="1114" spans="22:22" x14ac:dyDescent="0.2">
      <c r="V1114" s="5"/>
    </row>
    <row r="1115" spans="22:22" x14ac:dyDescent="0.2">
      <c r="V1115" s="5"/>
    </row>
    <row r="1116" spans="22:22" x14ac:dyDescent="0.2">
      <c r="V1116" s="5"/>
    </row>
    <row r="1117" spans="22:22" x14ac:dyDescent="0.2">
      <c r="V1117" s="5"/>
    </row>
    <row r="1118" spans="22:22" x14ac:dyDescent="0.2">
      <c r="V1118" s="5"/>
    </row>
    <row r="1119" spans="22:22" x14ac:dyDescent="0.2">
      <c r="V1119" s="5"/>
    </row>
    <row r="1120" spans="22:22" x14ac:dyDescent="0.2">
      <c r="V1120" s="5"/>
    </row>
    <row r="1121" spans="22:22" x14ac:dyDescent="0.2">
      <c r="V1121" s="5"/>
    </row>
    <row r="1122" spans="22:22" x14ac:dyDescent="0.2">
      <c r="V1122" s="5"/>
    </row>
    <row r="1123" spans="22:22" x14ac:dyDescent="0.2">
      <c r="V1123" s="5"/>
    </row>
    <row r="1124" spans="22:22" x14ac:dyDescent="0.2">
      <c r="V1124" s="5"/>
    </row>
    <row r="1125" spans="22:22" x14ac:dyDescent="0.2">
      <c r="V1125" s="5"/>
    </row>
    <row r="1126" spans="22:22" x14ac:dyDescent="0.2">
      <c r="V1126" s="5"/>
    </row>
    <row r="1127" spans="22:22" x14ac:dyDescent="0.2">
      <c r="V1127" s="5"/>
    </row>
    <row r="1128" spans="22:22" x14ac:dyDescent="0.2">
      <c r="V1128" s="5"/>
    </row>
    <row r="1129" spans="22:22" x14ac:dyDescent="0.2">
      <c r="V1129" s="5"/>
    </row>
    <row r="1130" spans="22:22" x14ac:dyDescent="0.2">
      <c r="V1130" s="5"/>
    </row>
    <row r="1131" spans="22:22" x14ac:dyDescent="0.2">
      <c r="V1131" s="5"/>
    </row>
    <row r="1132" spans="22:22" x14ac:dyDescent="0.2">
      <c r="V1132" s="5"/>
    </row>
    <row r="1133" spans="22:22" x14ac:dyDescent="0.2">
      <c r="V1133" s="5"/>
    </row>
    <row r="1134" spans="22:22" x14ac:dyDescent="0.2">
      <c r="V1134" s="5"/>
    </row>
    <row r="1135" spans="22:22" x14ac:dyDescent="0.2">
      <c r="V1135" s="5"/>
    </row>
    <row r="1136" spans="22:22" x14ac:dyDescent="0.2">
      <c r="V1136" s="5"/>
    </row>
    <row r="1137" spans="22:22" x14ac:dyDescent="0.2">
      <c r="V1137" s="5"/>
    </row>
    <row r="1138" spans="22:22" x14ac:dyDescent="0.2">
      <c r="V1138" s="5"/>
    </row>
    <row r="1139" spans="22:22" x14ac:dyDescent="0.2">
      <c r="V1139" s="5"/>
    </row>
    <row r="1140" spans="22:22" x14ac:dyDescent="0.2">
      <c r="V1140" s="5"/>
    </row>
    <row r="1141" spans="22:22" x14ac:dyDescent="0.2">
      <c r="V1141" s="5"/>
    </row>
    <row r="1142" spans="22:22" x14ac:dyDescent="0.2">
      <c r="V1142" s="5"/>
    </row>
    <row r="1143" spans="22:22" x14ac:dyDescent="0.2">
      <c r="V1143" s="5"/>
    </row>
    <row r="1144" spans="22:22" x14ac:dyDescent="0.2">
      <c r="V1144" s="5"/>
    </row>
    <row r="1145" spans="22:22" x14ac:dyDescent="0.2">
      <c r="V1145" s="5"/>
    </row>
    <row r="1146" spans="22:22" x14ac:dyDescent="0.2">
      <c r="V1146" s="5"/>
    </row>
    <row r="1147" spans="22:22" x14ac:dyDescent="0.2">
      <c r="V1147" s="5"/>
    </row>
    <row r="1148" spans="22:22" x14ac:dyDescent="0.2">
      <c r="V1148" s="5"/>
    </row>
    <row r="1149" spans="22:22" x14ac:dyDescent="0.2">
      <c r="V1149" s="5"/>
    </row>
    <row r="1150" spans="22:22" x14ac:dyDescent="0.2">
      <c r="V1150" s="5"/>
    </row>
    <row r="1151" spans="22:22" x14ac:dyDescent="0.2">
      <c r="V1151" s="5"/>
    </row>
    <row r="1152" spans="22:22" x14ac:dyDescent="0.2">
      <c r="V1152" s="5"/>
    </row>
    <row r="1153" spans="22:22" x14ac:dyDescent="0.2">
      <c r="V1153" s="5"/>
    </row>
    <row r="1154" spans="22:22" x14ac:dyDescent="0.2">
      <c r="V1154" s="5"/>
    </row>
    <row r="1155" spans="22:22" x14ac:dyDescent="0.2">
      <c r="V1155" s="5"/>
    </row>
    <row r="1156" spans="22:22" x14ac:dyDescent="0.2">
      <c r="V1156" s="5"/>
    </row>
    <row r="1157" spans="22:22" x14ac:dyDescent="0.2">
      <c r="V1157" s="5"/>
    </row>
    <row r="1158" spans="22:22" x14ac:dyDescent="0.2">
      <c r="V1158" s="5"/>
    </row>
    <row r="1159" spans="22:22" x14ac:dyDescent="0.2">
      <c r="V1159" s="5"/>
    </row>
    <row r="1160" spans="22:22" x14ac:dyDescent="0.2">
      <c r="V1160" s="5"/>
    </row>
    <row r="1161" spans="22:22" x14ac:dyDescent="0.2">
      <c r="V1161" s="5"/>
    </row>
    <row r="1162" spans="22:22" x14ac:dyDescent="0.2">
      <c r="V1162" s="5"/>
    </row>
    <row r="1163" spans="22:22" x14ac:dyDescent="0.2">
      <c r="V1163" s="5"/>
    </row>
    <row r="1164" spans="22:22" x14ac:dyDescent="0.2">
      <c r="V1164" s="5"/>
    </row>
    <row r="1165" spans="22:22" x14ac:dyDescent="0.2">
      <c r="V1165" s="5"/>
    </row>
    <row r="1166" spans="22:22" x14ac:dyDescent="0.2">
      <c r="V1166" s="5"/>
    </row>
    <row r="1167" spans="22:22" x14ac:dyDescent="0.2">
      <c r="V1167" s="5"/>
    </row>
    <row r="1168" spans="22:22" x14ac:dyDescent="0.2">
      <c r="V1168" s="5"/>
    </row>
    <row r="1169" spans="22:22" x14ac:dyDescent="0.2">
      <c r="V1169" s="5"/>
    </row>
    <row r="1170" spans="22:22" x14ac:dyDescent="0.2">
      <c r="V1170" s="5"/>
    </row>
    <row r="1171" spans="22:22" x14ac:dyDescent="0.2">
      <c r="V1171" s="5"/>
    </row>
    <row r="1172" spans="22:22" x14ac:dyDescent="0.2">
      <c r="V1172" s="5"/>
    </row>
    <row r="1173" spans="22:22" x14ac:dyDescent="0.2">
      <c r="V1173" s="5"/>
    </row>
    <row r="1174" spans="22:22" x14ac:dyDescent="0.2">
      <c r="V1174" s="5"/>
    </row>
    <row r="1175" spans="22:22" x14ac:dyDescent="0.2">
      <c r="V1175" s="5"/>
    </row>
    <row r="1176" spans="22:22" x14ac:dyDescent="0.2">
      <c r="V1176" s="5"/>
    </row>
    <row r="1177" spans="22:22" x14ac:dyDescent="0.2">
      <c r="V1177" s="5"/>
    </row>
    <row r="1178" spans="22:22" x14ac:dyDescent="0.2">
      <c r="V1178" s="5"/>
    </row>
    <row r="1179" spans="22:22" x14ac:dyDescent="0.2">
      <c r="V1179" s="5"/>
    </row>
    <row r="1180" spans="22:22" x14ac:dyDescent="0.2">
      <c r="V1180" s="5"/>
    </row>
    <row r="1181" spans="22:22" x14ac:dyDescent="0.2">
      <c r="V1181" s="5"/>
    </row>
    <row r="1182" spans="22:22" x14ac:dyDescent="0.2">
      <c r="V1182" s="5"/>
    </row>
    <row r="1183" spans="22:22" x14ac:dyDescent="0.2">
      <c r="V1183" s="5"/>
    </row>
    <row r="1184" spans="22:22" x14ac:dyDescent="0.2">
      <c r="V1184" s="5"/>
    </row>
    <row r="1185" spans="22:22" x14ac:dyDescent="0.2">
      <c r="V1185" s="5"/>
    </row>
    <row r="1186" spans="22:22" x14ac:dyDescent="0.2">
      <c r="V1186" s="5"/>
    </row>
    <row r="1187" spans="22:22" x14ac:dyDescent="0.2">
      <c r="V1187" s="5"/>
    </row>
    <row r="1188" spans="22:22" x14ac:dyDescent="0.2">
      <c r="V1188" s="5"/>
    </row>
    <row r="1189" spans="22:22" x14ac:dyDescent="0.2">
      <c r="V1189" s="5"/>
    </row>
    <row r="1190" spans="22:22" x14ac:dyDescent="0.2">
      <c r="V1190" s="5"/>
    </row>
    <row r="1191" spans="22:22" x14ac:dyDescent="0.2">
      <c r="V1191" s="5"/>
    </row>
    <row r="1192" spans="22:22" x14ac:dyDescent="0.2">
      <c r="V1192" s="5"/>
    </row>
    <row r="1193" spans="22:22" x14ac:dyDescent="0.2">
      <c r="V1193" s="5"/>
    </row>
    <row r="1194" spans="22:22" x14ac:dyDescent="0.2">
      <c r="V1194" s="5"/>
    </row>
    <row r="1195" spans="22:22" x14ac:dyDescent="0.2">
      <c r="V1195" s="5"/>
    </row>
    <row r="1196" spans="22:22" x14ac:dyDescent="0.2">
      <c r="V1196" s="5"/>
    </row>
    <row r="1197" spans="22:22" x14ac:dyDescent="0.2">
      <c r="V1197" s="5"/>
    </row>
    <row r="1198" spans="22:22" x14ac:dyDescent="0.2">
      <c r="V1198" s="5"/>
    </row>
    <row r="1199" spans="22:22" x14ac:dyDescent="0.2">
      <c r="V1199" s="5"/>
    </row>
    <row r="1200" spans="22:22" x14ac:dyDescent="0.2">
      <c r="V1200" s="5"/>
    </row>
    <row r="1201" spans="22:22" x14ac:dyDescent="0.2">
      <c r="V1201" s="5"/>
    </row>
    <row r="1202" spans="22:22" x14ac:dyDescent="0.2">
      <c r="V1202" s="5"/>
    </row>
    <row r="1203" spans="22:22" x14ac:dyDescent="0.2">
      <c r="V1203" s="5"/>
    </row>
    <row r="1204" spans="22:22" x14ac:dyDescent="0.2">
      <c r="V1204" s="5"/>
    </row>
    <row r="1205" spans="22:22" x14ac:dyDescent="0.2">
      <c r="V1205" s="5"/>
    </row>
    <row r="1206" spans="22:22" x14ac:dyDescent="0.2">
      <c r="V1206" s="5"/>
    </row>
    <row r="1207" spans="22:22" x14ac:dyDescent="0.2">
      <c r="V1207" s="5"/>
    </row>
    <row r="1208" spans="22:22" x14ac:dyDescent="0.2">
      <c r="V1208" s="5"/>
    </row>
    <row r="1209" spans="22:22" x14ac:dyDescent="0.2">
      <c r="V1209" s="5"/>
    </row>
    <row r="1210" spans="22:22" x14ac:dyDescent="0.2">
      <c r="V1210" s="5"/>
    </row>
    <row r="1211" spans="22:22" x14ac:dyDescent="0.2">
      <c r="V1211" s="5"/>
    </row>
    <row r="1212" spans="22:22" x14ac:dyDescent="0.2">
      <c r="V1212" s="5"/>
    </row>
    <row r="1213" spans="22:22" x14ac:dyDescent="0.2">
      <c r="V1213" s="5"/>
    </row>
    <row r="1214" spans="22:22" x14ac:dyDescent="0.2">
      <c r="V1214" s="5"/>
    </row>
    <row r="1215" spans="22:22" x14ac:dyDescent="0.2">
      <c r="V1215" s="5"/>
    </row>
    <row r="1216" spans="22:22" x14ac:dyDescent="0.2">
      <c r="V1216" s="5"/>
    </row>
    <row r="1217" spans="22:22" x14ac:dyDescent="0.2">
      <c r="V1217" s="5"/>
    </row>
    <row r="1218" spans="22:22" x14ac:dyDescent="0.2">
      <c r="V1218" s="5"/>
    </row>
    <row r="1219" spans="22:22" x14ac:dyDescent="0.2">
      <c r="V1219" s="5"/>
    </row>
    <row r="1220" spans="22:22" x14ac:dyDescent="0.2">
      <c r="V1220" s="5"/>
    </row>
    <row r="1221" spans="22:22" x14ac:dyDescent="0.2">
      <c r="V1221" s="5"/>
    </row>
    <row r="1222" spans="22:22" x14ac:dyDescent="0.2">
      <c r="V1222" s="5"/>
    </row>
    <row r="1223" spans="22:22" x14ac:dyDescent="0.2">
      <c r="V1223" s="5"/>
    </row>
    <row r="1224" spans="22:22" x14ac:dyDescent="0.2">
      <c r="V1224" s="5"/>
    </row>
    <row r="1225" spans="22:22" x14ac:dyDescent="0.2">
      <c r="V1225" s="5"/>
    </row>
    <row r="1226" spans="22:22" x14ac:dyDescent="0.2">
      <c r="V1226" s="5"/>
    </row>
    <row r="1227" spans="22:22" x14ac:dyDescent="0.2">
      <c r="V1227" s="5"/>
    </row>
    <row r="1228" spans="22:22" x14ac:dyDescent="0.2">
      <c r="V1228" s="5"/>
    </row>
    <row r="1229" spans="22:22" x14ac:dyDescent="0.2">
      <c r="V1229" s="5"/>
    </row>
    <row r="1230" spans="22:22" x14ac:dyDescent="0.2">
      <c r="V1230" s="5"/>
    </row>
    <row r="1231" spans="22:22" x14ac:dyDescent="0.2">
      <c r="V1231" s="5"/>
    </row>
    <row r="1232" spans="22:22" x14ac:dyDescent="0.2">
      <c r="V1232" s="5"/>
    </row>
    <row r="1233" spans="22:22" x14ac:dyDescent="0.2">
      <c r="V1233" s="5"/>
    </row>
    <row r="1234" spans="22:22" x14ac:dyDescent="0.2">
      <c r="V1234" s="5"/>
    </row>
    <row r="1235" spans="22:22" x14ac:dyDescent="0.2">
      <c r="V1235" s="5"/>
    </row>
    <row r="1236" spans="22:22" x14ac:dyDescent="0.2">
      <c r="V1236" s="5"/>
    </row>
    <row r="1237" spans="22:22" x14ac:dyDescent="0.2">
      <c r="V1237" s="5"/>
    </row>
    <row r="1238" spans="22:22" x14ac:dyDescent="0.2">
      <c r="V1238" s="5"/>
    </row>
    <row r="1239" spans="22:22" x14ac:dyDescent="0.2">
      <c r="V1239" s="5"/>
    </row>
    <row r="1240" spans="22:22" x14ac:dyDescent="0.2">
      <c r="V1240" s="5"/>
    </row>
    <row r="1241" spans="22:22" x14ac:dyDescent="0.2">
      <c r="V1241" s="5"/>
    </row>
    <row r="1242" spans="22:22" x14ac:dyDescent="0.2">
      <c r="V1242" s="5"/>
    </row>
    <row r="1243" spans="22:22" x14ac:dyDescent="0.2">
      <c r="V1243" s="5"/>
    </row>
    <row r="1244" spans="22:22" x14ac:dyDescent="0.2">
      <c r="V1244" s="5"/>
    </row>
    <row r="1245" spans="22:22" x14ac:dyDescent="0.2">
      <c r="V1245" s="5"/>
    </row>
    <row r="1246" spans="22:22" x14ac:dyDescent="0.2">
      <c r="V1246" s="5"/>
    </row>
    <row r="1247" spans="22:22" x14ac:dyDescent="0.2">
      <c r="V1247" s="5"/>
    </row>
    <row r="1248" spans="22:22" x14ac:dyDescent="0.2">
      <c r="V1248" s="5"/>
    </row>
    <row r="1249" spans="22:22" x14ac:dyDescent="0.2">
      <c r="V1249" s="5"/>
    </row>
    <row r="1250" spans="22:22" x14ac:dyDescent="0.2">
      <c r="V1250" s="5"/>
    </row>
    <row r="1251" spans="22:22" x14ac:dyDescent="0.2">
      <c r="V1251" s="5"/>
    </row>
    <row r="1252" spans="22:22" x14ac:dyDescent="0.2">
      <c r="V1252" s="5"/>
    </row>
    <row r="1253" spans="22:22" x14ac:dyDescent="0.2">
      <c r="V1253" s="5"/>
    </row>
    <row r="1254" spans="22:22" x14ac:dyDescent="0.2">
      <c r="V1254" s="5"/>
    </row>
    <row r="1255" spans="22:22" x14ac:dyDescent="0.2">
      <c r="V1255" s="5"/>
    </row>
    <row r="1256" spans="22:22" x14ac:dyDescent="0.2">
      <c r="V1256" s="5"/>
    </row>
    <row r="1257" spans="22:22" x14ac:dyDescent="0.2">
      <c r="V1257" s="5"/>
    </row>
    <row r="1258" spans="22:22" x14ac:dyDescent="0.2">
      <c r="V1258" s="5"/>
    </row>
    <row r="1259" spans="22:22" x14ac:dyDescent="0.2">
      <c r="V1259" s="5"/>
    </row>
    <row r="1260" spans="22:22" x14ac:dyDescent="0.2">
      <c r="V1260" s="5"/>
    </row>
    <row r="1261" spans="22:22" x14ac:dyDescent="0.2">
      <c r="V1261" s="5"/>
    </row>
    <row r="1262" spans="22:22" x14ac:dyDescent="0.2">
      <c r="V1262" s="5"/>
    </row>
    <row r="1263" spans="22:22" x14ac:dyDescent="0.2">
      <c r="V1263" s="5"/>
    </row>
    <row r="1264" spans="22:22" x14ac:dyDescent="0.2">
      <c r="V1264" s="5"/>
    </row>
    <row r="1265" spans="22:22" x14ac:dyDescent="0.2">
      <c r="V1265" s="5"/>
    </row>
    <row r="1266" spans="22:22" x14ac:dyDescent="0.2">
      <c r="V1266" s="5"/>
    </row>
    <row r="1267" spans="22:22" x14ac:dyDescent="0.2">
      <c r="V1267" s="5"/>
    </row>
    <row r="1268" spans="22:22" x14ac:dyDescent="0.2">
      <c r="V1268" s="5"/>
    </row>
    <row r="1269" spans="22:22" x14ac:dyDescent="0.2">
      <c r="V1269" s="5"/>
    </row>
    <row r="1270" spans="22:22" x14ac:dyDescent="0.2">
      <c r="V1270" s="5"/>
    </row>
    <row r="1271" spans="22:22" x14ac:dyDescent="0.2">
      <c r="V1271" s="5"/>
    </row>
    <row r="1272" spans="22:22" x14ac:dyDescent="0.2">
      <c r="V1272" s="5"/>
    </row>
    <row r="1273" spans="22:22" x14ac:dyDescent="0.2">
      <c r="V1273" s="5"/>
    </row>
    <row r="1274" spans="22:22" x14ac:dyDescent="0.2">
      <c r="V1274" s="5"/>
    </row>
    <row r="1275" spans="22:22" x14ac:dyDescent="0.2">
      <c r="V1275" s="5"/>
    </row>
    <row r="1276" spans="22:22" x14ac:dyDescent="0.2">
      <c r="V1276" s="5"/>
    </row>
    <row r="1277" spans="22:22" x14ac:dyDescent="0.2">
      <c r="V1277" s="5"/>
    </row>
    <row r="1278" spans="22:22" x14ac:dyDescent="0.2">
      <c r="V1278" s="5"/>
    </row>
    <row r="1279" spans="22:22" x14ac:dyDescent="0.2">
      <c r="V1279" s="5"/>
    </row>
    <row r="1280" spans="22:22" x14ac:dyDescent="0.2">
      <c r="V1280" s="5"/>
    </row>
    <row r="1281" spans="22:22" x14ac:dyDescent="0.2">
      <c r="V1281" s="5"/>
    </row>
    <row r="1282" spans="22:22" x14ac:dyDescent="0.2">
      <c r="V1282" s="5"/>
    </row>
    <row r="1283" spans="22:22" x14ac:dyDescent="0.2">
      <c r="V1283" s="5"/>
    </row>
    <row r="1284" spans="22:22" x14ac:dyDescent="0.2">
      <c r="V1284" s="5"/>
    </row>
    <row r="1285" spans="22:22" x14ac:dyDescent="0.2">
      <c r="V1285" s="5"/>
    </row>
    <row r="1286" spans="22:22" x14ac:dyDescent="0.2">
      <c r="V1286" s="5"/>
    </row>
    <row r="1287" spans="22:22" x14ac:dyDescent="0.2">
      <c r="V1287" s="5"/>
    </row>
    <row r="1288" spans="22:22" x14ac:dyDescent="0.2">
      <c r="V1288" s="5"/>
    </row>
    <row r="1289" spans="22:22" x14ac:dyDescent="0.2">
      <c r="V1289" s="5"/>
    </row>
    <row r="1290" spans="22:22" x14ac:dyDescent="0.2">
      <c r="V1290" s="5"/>
    </row>
    <row r="1291" spans="22:22" x14ac:dyDescent="0.2">
      <c r="V1291" s="5"/>
    </row>
    <row r="1292" spans="22:22" x14ac:dyDescent="0.2">
      <c r="V1292" s="5"/>
    </row>
    <row r="1293" spans="22:22" x14ac:dyDescent="0.2">
      <c r="V1293" s="5"/>
    </row>
    <row r="1294" spans="22:22" x14ac:dyDescent="0.2">
      <c r="V1294" s="5"/>
    </row>
    <row r="1295" spans="22:22" x14ac:dyDescent="0.2">
      <c r="V1295" s="5"/>
    </row>
    <row r="1296" spans="22:22" x14ac:dyDescent="0.2">
      <c r="V1296" s="5"/>
    </row>
    <row r="1297" spans="22:22" x14ac:dyDescent="0.2">
      <c r="V1297" s="5"/>
    </row>
    <row r="1298" spans="22:22" x14ac:dyDescent="0.2">
      <c r="V1298" s="5"/>
    </row>
    <row r="1299" spans="22:22" x14ac:dyDescent="0.2">
      <c r="V1299" s="5"/>
    </row>
    <row r="1300" spans="22:22" x14ac:dyDescent="0.2">
      <c r="V1300" s="5"/>
    </row>
    <row r="1301" spans="22:22" x14ac:dyDescent="0.2">
      <c r="V1301" s="5"/>
    </row>
    <row r="1302" spans="22:22" x14ac:dyDescent="0.2">
      <c r="V1302" s="5"/>
    </row>
    <row r="1303" spans="22:22" x14ac:dyDescent="0.2">
      <c r="V1303" s="5"/>
    </row>
    <row r="1304" spans="22:22" x14ac:dyDescent="0.2">
      <c r="V1304" s="5"/>
    </row>
    <row r="1305" spans="22:22" x14ac:dyDescent="0.2">
      <c r="V1305" s="5"/>
    </row>
    <row r="1306" spans="22:22" x14ac:dyDescent="0.2">
      <c r="V1306" s="5"/>
    </row>
    <row r="1307" spans="22:22" x14ac:dyDescent="0.2">
      <c r="V1307" s="5"/>
    </row>
    <row r="1308" spans="22:22" x14ac:dyDescent="0.2">
      <c r="V1308" s="5"/>
    </row>
    <row r="1309" spans="22:22" x14ac:dyDescent="0.2">
      <c r="V1309" s="5"/>
    </row>
    <row r="1310" spans="22:22" x14ac:dyDescent="0.2">
      <c r="V1310" s="5"/>
    </row>
    <row r="1311" spans="22:22" x14ac:dyDescent="0.2">
      <c r="V1311" s="5"/>
    </row>
    <row r="1312" spans="22:22" x14ac:dyDescent="0.2">
      <c r="V1312" s="5"/>
    </row>
    <row r="1313" spans="22:22" x14ac:dyDescent="0.2">
      <c r="V1313" s="5"/>
    </row>
    <row r="1314" spans="22:22" x14ac:dyDescent="0.2">
      <c r="V1314" s="5"/>
    </row>
    <row r="1315" spans="22:22" x14ac:dyDescent="0.2">
      <c r="V1315" s="5"/>
    </row>
    <row r="1316" spans="22:22" x14ac:dyDescent="0.2">
      <c r="V1316" s="5"/>
    </row>
    <row r="1317" spans="22:22" x14ac:dyDescent="0.2">
      <c r="V1317" s="5"/>
    </row>
    <row r="1318" spans="22:22" x14ac:dyDescent="0.2">
      <c r="V1318" s="5"/>
    </row>
    <row r="1319" spans="22:22" x14ac:dyDescent="0.2">
      <c r="V1319" s="5"/>
    </row>
    <row r="1320" spans="22:22" x14ac:dyDescent="0.2">
      <c r="V1320" s="5"/>
    </row>
    <row r="1321" spans="22:22" x14ac:dyDescent="0.2">
      <c r="V1321" s="5"/>
    </row>
    <row r="1322" spans="22:22" x14ac:dyDescent="0.2">
      <c r="V1322" s="5"/>
    </row>
    <row r="1323" spans="22:22" x14ac:dyDescent="0.2">
      <c r="V1323" s="5"/>
    </row>
    <row r="1324" spans="22:22" x14ac:dyDescent="0.2">
      <c r="V1324" s="5"/>
    </row>
    <row r="1325" spans="22:22" x14ac:dyDescent="0.2">
      <c r="V1325" s="5"/>
    </row>
    <row r="1326" spans="22:22" x14ac:dyDescent="0.2">
      <c r="V1326" s="5"/>
    </row>
    <row r="1327" spans="22:22" x14ac:dyDescent="0.2">
      <c r="V1327" s="5"/>
    </row>
    <row r="1328" spans="22:22" x14ac:dyDescent="0.2">
      <c r="V1328" s="5"/>
    </row>
    <row r="1329" spans="22:22" x14ac:dyDescent="0.2">
      <c r="V1329" s="5"/>
    </row>
    <row r="1330" spans="22:22" x14ac:dyDescent="0.2">
      <c r="V1330" s="5"/>
    </row>
    <row r="1331" spans="22:22" x14ac:dyDescent="0.2">
      <c r="V1331" s="5"/>
    </row>
    <row r="1332" spans="22:22" x14ac:dyDescent="0.2">
      <c r="V1332" s="5"/>
    </row>
    <row r="1333" spans="22:22" x14ac:dyDescent="0.2">
      <c r="V1333" s="5"/>
    </row>
    <row r="1334" spans="22:22" x14ac:dyDescent="0.2">
      <c r="V1334" s="5"/>
    </row>
    <row r="1335" spans="22:22" x14ac:dyDescent="0.2">
      <c r="V1335" s="5"/>
    </row>
    <row r="1336" spans="22:22" x14ac:dyDescent="0.2">
      <c r="V1336" s="5"/>
    </row>
    <row r="1337" spans="22:22" x14ac:dyDescent="0.2">
      <c r="V1337" s="5"/>
    </row>
    <row r="1338" spans="22:22" x14ac:dyDescent="0.2">
      <c r="V1338" s="5"/>
    </row>
    <row r="1339" spans="22:22" x14ac:dyDescent="0.2">
      <c r="V1339" s="5"/>
    </row>
    <row r="1340" spans="22:22" x14ac:dyDescent="0.2">
      <c r="V1340" s="5"/>
    </row>
    <row r="1341" spans="22:22" x14ac:dyDescent="0.2">
      <c r="V1341" s="5"/>
    </row>
    <row r="1342" spans="22:22" x14ac:dyDescent="0.2">
      <c r="V1342" s="5"/>
    </row>
    <row r="1343" spans="22:22" x14ac:dyDescent="0.2">
      <c r="V1343" s="5"/>
    </row>
    <row r="1344" spans="22:22" x14ac:dyDescent="0.2">
      <c r="V1344" s="5"/>
    </row>
    <row r="1345" spans="22:22" x14ac:dyDescent="0.2">
      <c r="V1345" s="5"/>
    </row>
    <row r="1346" spans="22:22" x14ac:dyDescent="0.2">
      <c r="V1346" s="5"/>
    </row>
    <row r="1347" spans="22:22" x14ac:dyDescent="0.2">
      <c r="V1347" s="5"/>
    </row>
    <row r="1348" spans="22:22" x14ac:dyDescent="0.2">
      <c r="V1348" s="5"/>
    </row>
    <row r="1349" spans="22:22" x14ac:dyDescent="0.2">
      <c r="V1349" s="5"/>
    </row>
    <row r="1350" spans="22:22" x14ac:dyDescent="0.2">
      <c r="V1350" s="5"/>
    </row>
    <row r="1351" spans="22:22" x14ac:dyDescent="0.2">
      <c r="V1351" s="5"/>
    </row>
    <row r="1352" spans="22:22" x14ac:dyDescent="0.2">
      <c r="V1352" s="5"/>
    </row>
    <row r="1353" spans="22:22" x14ac:dyDescent="0.2">
      <c r="V1353" s="5"/>
    </row>
    <row r="1354" spans="22:22" x14ac:dyDescent="0.2">
      <c r="V1354" s="5"/>
    </row>
    <row r="1355" spans="22:22" x14ac:dyDescent="0.2">
      <c r="V1355" s="5"/>
    </row>
    <row r="1356" spans="22:22" x14ac:dyDescent="0.2">
      <c r="V1356" s="5"/>
    </row>
    <row r="1357" spans="22:22" x14ac:dyDescent="0.2">
      <c r="V1357" s="5"/>
    </row>
    <row r="1358" spans="22:22" x14ac:dyDescent="0.2">
      <c r="V1358" s="5"/>
    </row>
    <row r="1359" spans="22:22" x14ac:dyDescent="0.2">
      <c r="V1359" s="5"/>
    </row>
    <row r="1360" spans="22:22" x14ac:dyDescent="0.2">
      <c r="V1360" s="5"/>
    </row>
    <row r="1361" spans="22:22" x14ac:dyDescent="0.2">
      <c r="V1361" s="5"/>
    </row>
    <row r="1362" spans="22:22" x14ac:dyDescent="0.2">
      <c r="V1362" s="5"/>
    </row>
    <row r="1363" spans="22:22" x14ac:dyDescent="0.2">
      <c r="V1363" s="5"/>
    </row>
    <row r="1364" spans="22:22" x14ac:dyDescent="0.2">
      <c r="V1364" s="5"/>
    </row>
    <row r="1365" spans="22:22" x14ac:dyDescent="0.2">
      <c r="V1365" s="5"/>
    </row>
    <row r="1366" spans="22:22" x14ac:dyDescent="0.2">
      <c r="V1366" s="5"/>
    </row>
    <row r="1367" spans="22:22" x14ac:dyDescent="0.2">
      <c r="V1367" s="5"/>
    </row>
    <row r="1368" spans="22:22" x14ac:dyDescent="0.2">
      <c r="V1368" s="5"/>
    </row>
    <row r="1369" spans="22:22" x14ac:dyDescent="0.2">
      <c r="V1369" s="5"/>
    </row>
    <row r="1370" spans="22:22" x14ac:dyDescent="0.2">
      <c r="V1370" s="5"/>
    </row>
    <row r="1371" spans="22:22" x14ac:dyDescent="0.2">
      <c r="V1371" s="5"/>
    </row>
    <row r="1372" spans="22:22" x14ac:dyDescent="0.2">
      <c r="V1372" s="5"/>
    </row>
    <row r="1373" spans="22:22" x14ac:dyDescent="0.2">
      <c r="V1373" s="5"/>
    </row>
    <row r="1374" spans="22:22" x14ac:dyDescent="0.2">
      <c r="V1374" s="5"/>
    </row>
    <row r="1375" spans="22:22" x14ac:dyDescent="0.2">
      <c r="V1375" s="5"/>
    </row>
    <row r="1376" spans="22:22" x14ac:dyDescent="0.2">
      <c r="V1376" s="5"/>
    </row>
    <row r="1377" spans="22:22" x14ac:dyDescent="0.2">
      <c r="V1377" s="5"/>
    </row>
    <row r="1378" spans="22:22" x14ac:dyDescent="0.2">
      <c r="V1378" s="5"/>
    </row>
    <row r="1379" spans="22:22" x14ac:dyDescent="0.2">
      <c r="V1379" s="5"/>
    </row>
    <row r="1380" spans="22:22" x14ac:dyDescent="0.2">
      <c r="V1380" s="5"/>
    </row>
    <row r="1381" spans="22:22" x14ac:dyDescent="0.2">
      <c r="V1381" s="5"/>
    </row>
    <row r="1382" spans="22:22" x14ac:dyDescent="0.2">
      <c r="V1382" s="5"/>
    </row>
    <row r="1383" spans="22:22" x14ac:dyDescent="0.2">
      <c r="V1383" s="5"/>
    </row>
    <row r="1384" spans="22:22" x14ac:dyDescent="0.2">
      <c r="V1384" s="5"/>
    </row>
    <row r="1385" spans="22:22" x14ac:dyDescent="0.2">
      <c r="V1385" s="5"/>
    </row>
    <row r="1386" spans="22:22" x14ac:dyDescent="0.2">
      <c r="V1386" s="5"/>
    </row>
    <row r="1387" spans="22:22" x14ac:dyDescent="0.2">
      <c r="V1387" s="5"/>
    </row>
    <row r="1388" spans="22:22" x14ac:dyDescent="0.2">
      <c r="V1388" s="5"/>
    </row>
    <row r="1389" spans="22:22" x14ac:dyDescent="0.2">
      <c r="V1389" s="5"/>
    </row>
    <row r="1390" spans="22:22" x14ac:dyDescent="0.2">
      <c r="V1390" s="5"/>
    </row>
    <row r="1391" spans="22:22" x14ac:dyDescent="0.2">
      <c r="V1391" s="5"/>
    </row>
    <row r="1392" spans="22:22" x14ac:dyDescent="0.2">
      <c r="V1392" s="5"/>
    </row>
    <row r="1393" spans="22:22" x14ac:dyDescent="0.2">
      <c r="V1393" s="5"/>
    </row>
    <row r="1394" spans="22:22" x14ac:dyDescent="0.2">
      <c r="V1394" s="5"/>
    </row>
    <row r="1395" spans="22:22" x14ac:dyDescent="0.2">
      <c r="V1395" s="5"/>
    </row>
    <row r="1396" spans="22:22" x14ac:dyDescent="0.2">
      <c r="V1396" s="5"/>
    </row>
    <row r="1397" spans="22:22" x14ac:dyDescent="0.2">
      <c r="V1397" s="5"/>
    </row>
    <row r="1398" spans="22:22" x14ac:dyDescent="0.2">
      <c r="V1398" s="5"/>
    </row>
    <row r="1399" spans="22:22" x14ac:dyDescent="0.2">
      <c r="V1399" s="5"/>
    </row>
    <row r="1400" spans="22:22" x14ac:dyDescent="0.2">
      <c r="V1400" s="5"/>
    </row>
    <row r="1401" spans="22:22" x14ac:dyDescent="0.2">
      <c r="V1401" s="5"/>
    </row>
    <row r="1402" spans="22:22" x14ac:dyDescent="0.2">
      <c r="V1402" s="5"/>
    </row>
    <row r="1403" spans="22:22" x14ac:dyDescent="0.2">
      <c r="V1403" s="5"/>
    </row>
    <row r="1404" spans="22:22" x14ac:dyDescent="0.2">
      <c r="V1404" s="5"/>
    </row>
    <row r="1405" spans="22:22" x14ac:dyDescent="0.2">
      <c r="V1405" s="5"/>
    </row>
    <row r="1406" spans="22:22" x14ac:dyDescent="0.2">
      <c r="V1406" s="5"/>
    </row>
    <row r="1407" spans="22:22" x14ac:dyDescent="0.2">
      <c r="V1407" s="5"/>
    </row>
    <row r="1408" spans="22:22" x14ac:dyDescent="0.2">
      <c r="V1408" s="5"/>
    </row>
    <row r="1409" spans="22:22" x14ac:dyDescent="0.2">
      <c r="V1409" s="5"/>
    </row>
    <row r="1410" spans="22:22" x14ac:dyDescent="0.2">
      <c r="V1410" s="5"/>
    </row>
    <row r="1411" spans="22:22" x14ac:dyDescent="0.2">
      <c r="V1411" s="5"/>
    </row>
    <row r="1412" spans="22:22" x14ac:dyDescent="0.2">
      <c r="V1412" s="5"/>
    </row>
    <row r="1413" spans="22:22" x14ac:dyDescent="0.2">
      <c r="V1413" s="5"/>
    </row>
    <row r="1414" spans="22:22" x14ac:dyDescent="0.2">
      <c r="V1414" s="5"/>
    </row>
    <row r="1415" spans="22:22" x14ac:dyDescent="0.2">
      <c r="V1415" s="5"/>
    </row>
    <row r="1416" spans="22:22" x14ac:dyDescent="0.2">
      <c r="V1416" s="5"/>
    </row>
    <row r="1417" spans="22:22" x14ac:dyDescent="0.2">
      <c r="V1417" s="5"/>
    </row>
    <row r="1418" spans="22:22" x14ac:dyDescent="0.2">
      <c r="V1418" s="5"/>
    </row>
    <row r="1419" spans="22:22" x14ac:dyDescent="0.2">
      <c r="V1419" s="5"/>
    </row>
    <row r="1420" spans="22:22" x14ac:dyDescent="0.2">
      <c r="V1420" s="5"/>
    </row>
    <row r="1421" spans="22:22" x14ac:dyDescent="0.2">
      <c r="V1421" s="5"/>
    </row>
    <row r="1422" spans="22:22" x14ac:dyDescent="0.2">
      <c r="V1422" s="5"/>
    </row>
    <row r="1423" spans="22:22" x14ac:dyDescent="0.2">
      <c r="V1423" s="5"/>
    </row>
    <row r="1424" spans="22:22" x14ac:dyDescent="0.2">
      <c r="V1424" s="5"/>
    </row>
    <row r="1425" spans="22:22" x14ac:dyDescent="0.2">
      <c r="V1425" s="5"/>
    </row>
    <row r="1426" spans="22:22" x14ac:dyDescent="0.2">
      <c r="V1426" s="5"/>
    </row>
    <row r="1427" spans="22:22" x14ac:dyDescent="0.2">
      <c r="V1427" s="5"/>
    </row>
    <row r="1428" spans="22:22" x14ac:dyDescent="0.2">
      <c r="V1428" s="5"/>
    </row>
    <row r="1429" spans="22:22" x14ac:dyDescent="0.2">
      <c r="V1429" s="5"/>
    </row>
    <row r="1430" spans="22:22" x14ac:dyDescent="0.2">
      <c r="V1430" s="5"/>
    </row>
    <row r="1431" spans="22:22" x14ac:dyDescent="0.2">
      <c r="V1431" s="5"/>
    </row>
    <row r="1432" spans="22:22" x14ac:dyDescent="0.2">
      <c r="V1432" s="5"/>
    </row>
    <row r="1433" spans="22:22" x14ac:dyDescent="0.2">
      <c r="V1433" s="5"/>
    </row>
    <row r="1434" spans="22:22" x14ac:dyDescent="0.2">
      <c r="V1434" s="5"/>
    </row>
    <row r="1435" spans="22:22" x14ac:dyDescent="0.2">
      <c r="V1435" s="5"/>
    </row>
    <row r="1436" spans="22:22" x14ac:dyDescent="0.2">
      <c r="V1436" s="5"/>
    </row>
    <row r="1437" spans="22:22" x14ac:dyDescent="0.2">
      <c r="V1437" s="5"/>
    </row>
    <row r="1438" spans="22:22" x14ac:dyDescent="0.2">
      <c r="V1438" s="5"/>
    </row>
    <row r="1439" spans="22:22" x14ac:dyDescent="0.2">
      <c r="V1439" s="5"/>
    </row>
    <row r="1440" spans="22:22" x14ac:dyDescent="0.2">
      <c r="V1440" s="5"/>
    </row>
    <row r="1441" spans="22:22" x14ac:dyDescent="0.2">
      <c r="V1441" s="5"/>
    </row>
    <row r="1442" spans="22:22" x14ac:dyDescent="0.2">
      <c r="V1442" s="5"/>
    </row>
    <row r="1443" spans="22:22" x14ac:dyDescent="0.2">
      <c r="V1443" s="5"/>
    </row>
    <row r="1444" spans="22:22" x14ac:dyDescent="0.2">
      <c r="V1444" s="5"/>
    </row>
    <row r="1445" spans="22:22" x14ac:dyDescent="0.2">
      <c r="V1445" s="5"/>
    </row>
    <row r="1446" spans="22:22" x14ac:dyDescent="0.2">
      <c r="V1446" s="5"/>
    </row>
    <row r="1447" spans="22:22" x14ac:dyDescent="0.2">
      <c r="V1447" s="5"/>
    </row>
    <row r="1448" spans="22:22" x14ac:dyDescent="0.2">
      <c r="V1448" s="5"/>
    </row>
    <row r="1449" spans="22:22" x14ac:dyDescent="0.2">
      <c r="V1449" s="5"/>
    </row>
    <row r="1450" spans="22:22" x14ac:dyDescent="0.2">
      <c r="V1450" s="5"/>
    </row>
    <row r="1451" spans="22:22" x14ac:dyDescent="0.2">
      <c r="V1451" s="5"/>
    </row>
    <row r="1452" spans="22:22" x14ac:dyDescent="0.2">
      <c r="V1452" s="5"/>
    </row>
    <row r="1453" spans="22:22" x14ac:dyDescent="0.2">
      <c r="V1453" s="5"/>
    </row>
    <row r="1454" spans="22:22" x14ac:dyDescent="0.2">
      <c r="V1454" s="5"/>
    </row>
    <row r="1455" spans="22:22" x14ac:dyDescent="0.2">
      <c r="V1455" s="5"/>
    </row>
    <row r="1456" spans="22:22" x14ac:dyDescent="0.2">
      <c r="V1456" s="5"/>
    </row>
    <row r="1457" spans="22:22" x14ac:dyDescent="0.2">
      <c r="V1457" s="5"/>
    </row>
    <row r="1458" spans="22:22" x14ac:dyDescent="0.2">
      <c r="V1458" s="5"/>
    </row>
    <row r="1459" spans="22:22" x14ac:dyDescent="0.2">
      <c r="V1459" s="5"/>
    </row>
    <row r="1460" spans="22:22" x14ac:dyDescent="0.2">
      <c r="V1460" s="5"/>
    </row>
    <row r="1461" spans="22:22" x14ac:dyDescent="0.2">
      <c r="V1461" s="5"/>
    </row>
    <row r="1462" spans="22:22" x14ac:dyDescent="0.2">
      <c r="V1462" s="5"/>
    </row>
    <row r="1463" spans="22:22" x14ac:dyDescent="0.2">
      <c r="V1463" s="5"/>
    </row>
    <row r="1464" spans="22:22" x14ac:dyDescent="0.2">
      <c r="V1464" s="5"/>
    </row>
    <row r="1465" spans="22:22" x14ac:dyDescent="0.2">
      <c r="V1465" s="5"/>
    </row>
    <row r="1466" spans="22:22" x14ac:dyDescent="0.2">
      <c r="V1466" s="5"/>
    </row>
    <row r="1467" spans="22:22" x14ac:dyDescent="0.2">
      <c r="V1467" s="5"/>
    </row>
    <row r="1468" spans="22:22" x14ac:dyDescent="0.2">
      <c r="V1468" s="5"/>
    </row>
    <row r="1469" spans="22:22" x14ac:dyDescent="0.2">
      <c r="V1469" s="5"/>
    </row>
    <row r="1470" spans="22:22" x14ac:dyDescent="0.2">
      <c r="V1470" s="5"/>
    </row>
    <row r="1471" spans="22:22" x14ac:dyDescent="0.2">
      <c r="V1471" s="5"/>
    </row>
    <row r="1472" spans="22:22" x14ac:dyDescent="0.2">
      <c r="V1472" s="5"/>
    </row>
    <row r="1473" spans="22:22" x14ac:dyDescent="0.2">
      <c r="V1473" s="5"/>
    </row>
    <row r="1474" spans="22:22" x14ac:dyDescent="0.2">
      <c r="V1474" s="5"/>
    </row>
    <row r="1475" spans="22:22" x14ac:dyDescent="0.2">
      <c r="V1475" s="5"/>
    </row>
    <row r="1476" spans="22:22" x14ac:dyDescent="0.2">
      <c r="V1476" s="5"/>
    </row>
    <row r="1477" spans="22:22" x14ac:dyDescent="0.2">
      <c r="V1477" s="5"/>
    </row>
    <row r="1478" spans="22:22" x14ac:dyDescent="0.2">
      <c r="V1478" s="5"/>
    </row>
    <row r="1479" spans="22:22" x14ac:dyDescent="0.2">
      <c r="V1479" s="5"/>
    </row>
    <row r="1480" spans="22:22" x14ac:dyDescent="0.2">
      <c r="V1480" s="5"/>
    </row>
    <row r="1481" spans="22:22" x14ac:dyDescent="0.2">
      <c r="V1481" s="5"/>
    </row>
    <row r="1482" spans="22:22" x14ac:dyDescent="0.2">
      <c r="V1482" s="5"/>
    </row>
    <row r="1483" spans="22:22" x14ac:dyDescent="0.2">
      <c r="V1483" s="5"/>
    </row>
    <row r="1484" spans="22:22" x14ac:dyDescent="0.2">
      <c r="V1484" s="5"/>
    </row>
    <row r="1485" spans="22:22" x14ac:dyDescent="0.2">
      <c r="V1485" s="5"/>
    </row>
    <row r="1486" spans="22:22" x14ac:dyDescent="0.2">
      <c r="V1486" s="5"/>
    </row>
    <row r="1487" spans="22:22" x14ac:dyDescent="0.2">
      <c r="V1487" s="5"/>
    </row>
    <row r="1488" spans="22:22" x14ac:dyDescent="0.2">
      <c r="V1488" s="5"/>
    </row>
    <row r="1489" spans="22:22" x14ac:dyDescent="0.2">
      <c r="V1489" s="5"/>
    </row>
    <row r="1490" spans="22:22" x14ac:dyDescent="0.2">
      <c r="V1490" s="5"/>
    </row>
    <row r="1491" spans="22:22" x14ac:dyDescent="0.2">
      <c r="V1491" s="5"/>
    </row>
    <row r="1492" spans="22:22" x14ac:dyDescent="0.2">
      <c r="V1492" s="5"/>
    </row>
    <row r="1493" spans="22:22" x14ac:dyDescent="0.2">
      <c r="V1493" s="5"/>
    </row>
    <row r="1494" spans="22:22" x14ac:dyDescent="0.2">
      <c r="V1494" s="5"/>
    </row>
    <row r="1495" spans="22:22" x14ac:dyDescent="0.2">
      <c r="V1495" s="5"/>
    </row>
    <row r="1496" spans="22:22" x14ac:dyDescent="0.2">
      <c r="V1496" s="5"/>
    </row>
    <row r="1497" spans="22:22" x14ac:dyDescent="0.2">
      <c r="V1497" s="5"/>
    </row>
    <row r="1498" spans="22:22" x14ac:dyDescent="0.2">
      <c r="V1498" s="5"/>
    </row>
    <row r="1499" spans="22:22" x14ac:dyDescent="0.2">
      <c r="V1499" s="5"/>
    </row>
    <row r="1500" spans="22:22" x14ac:dyDescent="0.2">
      <c r="V1500" s="5"/>
    </row>
    <row r="1501" spans="22:22" x14ac:dyDescent="0.2">
      <c r="V1501" s="5"/>
    </row>
    <row r="1502" spans="22:22" x14ac:dyDescent="0.2">
      <c r="V1502" s="5"/>
    </row>
    <row r="1503" spans="22:22" x14ac:dyDescent="0.2">
      <c r="V1503" s="5"/>
    </row>
    <row r="1504" spans="22:22" x14ac:dyDescent="0.2">
      <c r="V1504" s="5"/>
    </row>
    <row r="1505" spans="22:22" x14ac:dyDescent="0.2">
      <c r="V1505" s="5"/>
    </row>
    <row r="1506" spans="22:22" x14ac:dyDescent="0.2">
      <c r="V1506" s="5"/>
    </row>
    <row r="1507" spans="22:22" x14ac:dyDescent="0.2">
      <c r="V1507" s="5"/>
    </row>
    <row r="1508" spans="22:22" x14ac:dyDescent="0.2">
      <c r="V1508" s="5"/>
    </row>
    <row r="1509" spans="22:22" x14ac:dyDescent="0.2">
      <c r="V1509" s="5"/>
    </row>
    <row r="1510" spans="22:22" x14ac:dyDescent="0.2">
      <c r="V1510" s="5"/>
    </row>
    <row r="1511" spans="22:22" x14ac:dyDescent="0.2">
      <c r="V1511" s="5"/>
    </row>
    <row r="1512" spans="22:22" x14ac:dyDescent="0.2">
      <c r="V1512" s="5"/>
    </row>
    <row r="1513" spans="22:22" x14ac:dyDescent="0.2">
      <c r="V1513" s="5"/>
    </row>
    <row r="1514" spans="22:22" x14ac:dyDescent="0.2">
      <c r="V1514" s="5"/>
    </row>
    <row r="1515" spans="22:22" x14ac:dyDescent="0.2">
      <c r="V1515" s="5"/>
    </row>
    <row r="1516" spans="22:22" x14ac:dyDescent="0.2">
      <c r="V1516" s="5"/>
    </row>
    <row r="1517" spans="22:22" x14ac:dyDescent="0.2">
      <c r="V1517" s="5"/>
    </row>
    <row r="1518" spans="22:22" x14ac:dyDescent="0.2">
      <c r="V1518" s="5"/>
    </row>
    <row r="1519" spans="22:22" x14ac:dyDescent="0.2">
      <c r="V1519" s="5"/>
    </row>
    <row r="1520" spans="22:22" x14ac:dyDescent="0.2">
      <c r="V1520" s="5"/>
    </row>
    <row r="1521" spans="22:22" x14ac:dyDescent="0.2">
      <c r="V1521" s="5"/>
    </row>
    <row r="1522" spans="22:22" x14ac:dyDescent="0.2">
      <c r="V1522" s="5"/>
    </row>
    <row r="1523" spans="22:22" x14ac:dyDescent="0.2">
      <c r="V1523" s="5"/>
    </row>
    <row r="1524" spans="22:22" x14ac:dyDescent="0.2">
      <c r="V1524" s="5"/>
    </row>
    <row r="1525" spans="22:22" x14ac:dyDescent="0.2">
      <c r="V1525" s="5"/>
    </row>
    <row r="1526" spans="22:22" x14ac:dyDescent="0.2">
      <c r="V1526" s="5"/>
    </row>
    <row r="1527" spans="22:22" x14ac:dyDescent="0.2">
      <c r="V1527" s="5"/>
    </row>
    <row r="1528" spans="22:22" x14ac:dyDescent="0.2">
      <c r="V1528" s="5"/>
    </row>
    <row r="1529" spans="22:22" x14ac:dyDescent="0.2">
      <c r="V1529" s="5"/>
    </row>
    <row r="1530" spans="22:22" x14ac:dyDescent="0.2">
      <c r="V1530" s="5"/>
    </row>
    <row r="1531" spans="22:22" x14ac:dyDescent="0.2">
      <c r="V1531" s="5"/>
    </row>
    <row r="1532" spans="22:22" x14ac:dyDescent="0.2">
      <c r="V1532" s="5"/>
    </row>
    <row r="1533" spans="22:22" x14ac:dyDescent="0.2">
      <c r="V1533" s="5"/>
    </row>
    <row r="1534" spans="22:22" x14ac:dyDescent="0.2">
      <c r="V1534" s="5"/>
    </row>
    <row r="1535" spans="22:22" x14ac:dyDescent="0.2">
      <c r="V1535" s="5"/>
    </row>
    <row r="1536" spans="22:22" x14ac:dyDescent="0.2">
      <c r="V1536" s="5"/>
    </row>
    <row r="1537" spans="22:22" x14ac:dyDescent="0.2">
      <c r="V1537" s="5"/>
    </row>
    <row r="1538" spans="22:22" x14ac:dyDescent="0.2">
      <c r="V1538" s="5"/>
    </row>
    <row r="1539" spans="22:22" x14ac:dyDescent="0.2">
      <c r="V1539" s="5"/>
    </row>
    <row r="1540" spans="22:22" x14ac:dyDescent="0.2">
      <c r="V1540" s="5"/>
    </row>
    <row r="1541" spans="22:22" x14ac:dyDescent="0.2">
      <c r="V1541" s="5"/>
    </row>
    <row r="1542" spans="22:22" x14ac:dyDescent="0.2">
      <c r="V1542" s="5"/>
    </row>
    <row r="1543" spans="22:22" x14ac:dyDescent="0.2">
      <c r="V1543" s="5"/>
    </row>
    <row r="1544" spans="22:22" x14ac:dyDescent="0.2">
      <c r="V1544" s="5"/>
    </row>
    <row r="1545" spans="22:22" x14ac:dyDescent="0.2">
      <c r="V1545" s="5"/>
    </row>
    <row r="1546" spans="22:22" x14ac:dyDescent="0.2">
      <c r="V1546" s="5"/>
    </row>
    <row r="1547" spans="22:22" x14ac:dyDescent="0.2">
      <c r="V1547" s="5"/>
    </row>
    <row r="1548" spans="22:22" x14ac:dyDescent="0.2">
      <c r="V1548" s="5"/>
    </row>
    <row r="1549" spans="22:22" x14ac:dyDescent="0.2">
      <c r="V1549" s="5"/>
    </row>
    <row r="1550" spans="22:22" x14ac:dyDescent="0.2">
      <c r="V1550" s="5"/>
    </row>
    <row r="1551" spans="22:22" x14ac:dyDescent="0.2">
      <c r="V1551" s="5"/>
    </row>
    <row r="1552" spans="22:22" x14ac:dyDescent="0.2">
      <c r="V1552" s="5"/>
    </row>
    <row r="1553" spans="22:22" x14ac:dyDescent="0.2">
      <c r="V1553" s="5"/>
    </row>
    <row r="1554" spans="22:22" x14ac:dyDescent="0.2">
      <c r="V1554" s="5"/>
    </row>
    <row r="1555" spans="22:22" x14ac:dyDescent="0.2">
      <c r="V1555" s="5"/>
    </row>
    <row r="1556" spans="22:22" x14ac:dyDescent="0.2">
      <c r="V1556" s="5"/>
    </row>
    <row r="1557" spans="22:22" x14ac:dyDescent="0.2">
      <c r="V1557" s="5"/>
    </row>
    <row r="1558" spans="22:22" x14ac:dyDescent="0.2">
      <c r="V1558" s="5"/>
    </row>
    <row r="1559" spans="22:22" x14ac:dyDescent="0.2">
      <c r="V1559" s="5"/>
    </row>
    <row r="1560" spans="22:22" x14ac:dyDescent="0.2">
      <c r="V1560" s="5"/>
    </row>
    <row r="1561" spans="22:22" x14ac:dyDescent="0.2">
      <c r="V1561" s="5"/>
    </row>
    <row r="1562" spans="22:22" x14ac:dyDescent="0.2">
      <c r="V1562" s="5"/>
    </row>
    <row r="1563" spans="22:22" x14ac:dyDescent="0.2">
      <c r="V1563" s="5"/>
    </row>
    <row r="1564" spans="22:22" x14ac:dyDescent="0.2">
      <c r="V1564" s="5"/>
    </row>
    <row r="1565" spans="22:22" x14ac:dyDescent="0.2">
      <c r="V1565" s="5"/>
    </row>
    <row r="1566" spans="22:22" x14ac:dyDescent="0.2">
      <c r="V1566" s="5"/>
    </row>
    <row r="1567" spans="22:22" x14ac:dyDescent="0.2">
      <c r="V1567" s="5"/>
    </row>
    <row r="1568" spans="22:22" x14ac:dyDescent="0.2">
      <c r="V1568" s="5"/>
    </row>
    <row r="1569" spans="22:22" x14ac:dyDescent="0.2">
      <c r="V1569" s="5"/>
    </row>
    <row r="1570" spans="22:22" x14ac:dyDescent="0.2">
      <c r="V1570" s="5"/>
    </row>
    <row r="1571" spans="22:22" x14ac:dyDescent="0.2">
      <c r="V1571" s="5"/>
    </row>
    <row r="1572" spans="22:22" x14ac:dyDescent="0.2">
      <c r="V1572" s="5"/>
    </row>
    <row r="1573" spans="22:22" x14ac:dyDescent="0.2">
      <c r="V1573" s="5"/>
    </row>
    <row r="1574" spans="22:22" x14ac:dyDescent="0.2">
      <c r="V1574" s="5"/>
    </row>
    <row r="1575" spans="22:22" x14ac:dyDescent="0.2">
      <c r="V1575" s="5"/>
    </row>
    <row r="1576" spans="22:22" x14ac:dyDescent="0.2">
      <c r="V1576" s="5"/>
    </row>
    <row r="1577" spans="22:22" x14ac:dyDescent="0.2">
      <c r="V1577" s="5"/>
    </row>
    <row r="1578" spans="22:22" x14ac:dyDescent="0.2">
      <c r="V1578" s="5"/>
    </row>
    <row r="1579" spans="22:22" x14ac:dyDescent="0.2">
      <c r="V1579" s="5"/>
    </row>
    <row r="1580" spans="22:22" x14ac:dyDescent="0.2">
      <c r="V1580" s="5"/>
    </row>
    <row r="1581" spans="22:22" x14ac:dyDescent="0.2">
      <c r="V1581" s="5"/>
    </row>
    <row r="1582" spans="22:22" x14ac:dyDescent="0.2">
      <c r="V1582" s="5"/>
    </row>
    <row r="1583" spans="22:22" x14ac:dyDescent="0.2">
      <c r="V1583" s="5"/>
    </row>
    <row r="1584" spans="22:22" x14ac:dyDescent="0.2">
      <c r="V1584" s="5"/>
    </row>
    <row r="1585" spans="22:22" x14ac:dyDescent="0.2">
      <c r="V1585" s="5"/>
    </row>
    <row r="1586" spans="22:22" x14ac:dyDescent="0.2">
      <c r="V1586" s="5"/>
    </row>
    <row r="1587" spans="22:22" x14ac:dyDescent="0.2">
      <c r="V1587" s="5"/>
    </row>
    <row r="1588" spans="22:22" x14ac:dyDescent="0.2">
      <c r="V1588" s="5"/>
    </row>
    <row r="1589" spans="22:22" x14ac:dyDescent="0.2">
      <c r="V1589" s="5"/>
    </row>
    <row r="1590" spans="22:22" x14ac:dyDescent="0.2">
      <c r="V1590" s="5"/>
    </row>
    <row r="1591" spans="22:22" x14ac:dyDescent="0.2">
      <c r="V1591" s="5"/>
    </row>
    <row r="1592" spans="22:22" x14ac:dyDescent="0.2">
      <c r="V1592" s="5"/>
    </row>
    <row r="1593" spans="22:22" x14ac:dyDescent="0.2">
      <c r="V1593" s="5"/>
    </row>
    <row r="1594" spans="22:22" x14ac:dyDescent="0.2">
      <c r="V1594" s="5"/>
    </row>
    <row r="1595" spans="22:22" x14ac:dyDescent="0.2">
      <c r="V1595" s="5"/>
    </row>
    <row r="1596" spans="22:22" x14ac:dyDescent="0.2">
      <c r="V1596" s="5"/>
    </row>
    <row r="1597" spans="22:22" x14ac:dyDescent="0.2">
      <c r="V1597" s="5"/>
    </row>
    <row r="1598" spans="22:22" x14ac:dyDescent="0.2">
      <c r="V1598" s="5"/>
    </row>
    <row r="1599" spans="22:22" x14ac:dyDescent="0.2">
      <c r="V1599" s="5"/>
    </row>
    <row r="1600" spans="22:22" x14ac:dyDescent="0.2">
      <c r="V1600" s="5"/>
    </row>
    <row r="1601" spans="22:22" x14ac:dyDescent="0.2">
      <c r="V1601" s="5"/>
    </row>
    <row r="1602" spans="22:22" x14ac:dyDescent="0.2">
      <c r="V1602" s="5"/>
    </row>
    <row r="1603" spans="22:22" x14ac:dyDescent="0.2">
      <c r="V1603" s="5"/>
    </row>
    <row r="1604" spans="22:22" x14ac:dyDescent="0.2">
      <c r="V1604" s="5"/>
    </row>
    <row r="1605" spans="22:22" x14ac:dyDescent="0.2">
      <c r="V1605" s="5"/>
    </row>
    <row r="1606" spans="22:22" x14ac:dyDescent="0.2">
      <c r="V1606" s="5"/>
    </row>
    <row r="1607" spans="22:22" x14ac:dyDescent="0.2">
      <c r="V1607" s="5"/>
    </row>
    <row r="1608" spans="22:22" x14ac:dyDescent="0.2">
      <c r="V1608" s="5"/>
    </row>
    <row r="1609" spans="22:22" x14ac:dyDescent="0.2">
      <c r="V1609" s="5"/>
    </row>
    <row r="1610" spans="22:22" x14ac:dyDescent="0.2">
      <c r="V1610" s="5"/>
    </row>
    <row r="1611" spans="22:22" x14ac:dyDescent="0.2">
      <c r="V1611" s="5"/>
    </row>
    <row r="1612" spans="22:22" x14ac:dyDescent="0.2">
      <c r="V1612" s="5"/>
    </row>
    <row r="1613" spans="22:22" x14ac:dyDescent="0.2">
      <c r="V1613" s="5"/>
    </row>
    <row r="1614" spans="22:22" x14ac:dyDescent="0.2">
      <c r="V1614" s="5"/>
    </row>
    <row r="1615" spans="22:22" x14ac:dyDescent="0.2">
      <c r="V1615" s="5"/>
    </row>
    <row r="1616" spans="22:22" x14ac:dyDescent="0.2">
      <c r="V1616" s="5"/>
    </row>
    <row r="1617" spans="22:22" x14ac:dyDescent="0.2">
      <c r="V1617" s="5"/>
    </row>
    <row r="1618" spans="22:22" x14ac:dyDescent="0.2">
      <c r="V1618" s="5"/>
    </row>
    <row r="1619" spans="22:22" x14ac:dyDescent="0.2">
      <c r="V1619" s="5"/>
    </row>
    <row r="1620" spans="22:22" x14ac:dyDescent="0.2">
      <c r="V1620" s="5"/>
    </row>
    <row r="1621" spans="22:22" x14ac:dyDescent="0.2">
      <c r="V1621" s="5"/>
    </row>
    <row r="1622" spans="22:22" x14ac:dyDescent="0.2">
      <c r="V1622" s="5"/>
    </row>
    <row r="1623" spans="22:22" x14ac:dyDescent="0.2">
      <c r="V1623" s="5"/>
    </row>
    <row r="1624" spans="22:22" x14ac:dyDescent="0.2">
      <c r="V1624" s="5"/>
    </row>
    <row r="1625" spans="22:22" x14ac:dyDescent="0.2">
      <c r="V1625" s="5"/>
    </row>
    <row r="1626" spans="22:22" x14ac:dyDescent="0.2">
      <c r="V1626" s="5"/>
    </row>
    <row r="1627" spans="22:22" x14ac:dyDescent="0.2">
      <c r="V1627" s="5"/>
    </row>
    <row r="1628" spans="22:22" x14ac:dyDescent="0.2">
      <c r="V1628" s="5"/>
    </row>
    <row r="1629" spans="22:22" x14ac:dyDescent="0.2">
      <c r="V1629" s="5"/>
    </row>
    <row r="1630" spans="22:22" x14ac:dyDescent="0.2">
      <c r="V1630" s="5"/>
    </row>
    <row r="1631" spans="22:22" x14ac:dyDescent="0.2">
      <c r="V1631" s="5"/>
    </row>
    <row r="1632" spans="22:22" x14ac:dyDescent="0.2">
      <c r="V1632" s="5"/>
    </row>
    <row r="1633" spans="22:22" x14ac:dyDescent="0.2">
      <c r="V1633" s="5"/>
    </row>
    <row r="1634" spans="22:22" x14ac:dyDescent="0.2">
      <c r="V1634" s="5"/>
    </row>
    <row r="1635" spans="22:22" x14ac:dyDescent="0.2">
      <c r="V1635" s="5"/>
    </row>
    <row r="1636" spans="22:22" x14ac:dyDescent="0.2">
      <c r="V1636" s="5"/>
    </row>
    <row r="1637" spans="22:22" x14ac:dyDescent="0.2">
      <c r="V1637" s="5"/>
    </row>
    <row r="1638" spans="22:22" x14ac:dyDescent="0.2">
      <c r="V1638" s="5"/>
    </row>
    <row r="1639" spans="22:22" x14ac:dyDescent="0.2">
      <c r="V1639" s="5"/>
    </row>
    <row r="1640" spans="22:22" x14ac:dyDescent="0.2">
      <c r="V1640" s="5"/>
    </row>
    <row r="1641" spans="22:22" x14ac:dyDescent="0.2">
      <c r="V1641" s="5"/>
    </row>
    <row r="1642" spans="22:22" x14ac:dyDescent="0.2">
      <c r="V1642" s="5"/>
    </row>
    <row r="1643" spans="22:22" x14ac:dyDescent="0.2">
      <c r="V1643" s="5"/>
    </row>
    <row r="1644" spans="22:22" x14ac:dyDescent="0.2">
      <c r="V1644" s="5"/>
    </row>
    <row r="1645" spans="22:22" x14ac:dyDescent="0.2">
      <c r="V1645" s="5"/>
    </row>
    <row r="1646" spans="22:22" x14ac:dyDescent="0.2">
      <c r="V1646" s="5"/>
    </row>
    <row r="1647" spans="22:22" x14ac:dyDescent="0.2">
      <c r="V1647" s="5"/>
    </row>
    <row r="1648" spans="22:22" x14ac:dyDescent="0.2">
      <c r="V1648" s="5"/>
    </row>
    <row r="1649" spans="22:22" x14ac:dyDescent="0.2">
      <c r="V1649" s="5"/>
    </row>
    <row r="1650" spans="22:22" x14ac:dyDescent="0.2">
      <c r="V1650" s="5"/>
    </row>
    <row r="1651" spans="22:22" x14ac:dyDescent="0.2">
      <c r="V1651" s="5"/>
    </row>
    <row r="1652" spans="22:22" x14ac:dyDescent="0.2">
      <c r="V1652" s="5"/>
    </row>
    <row r="1653" spans="22:22" x14ac:dyDescent="0.2">
      <c r="V1653" s="5"/>
    </row>
    <row r="1654" spans="22:22" x14ac:dyDescent="0.2">
      <c r="V1654" s="5"/>
    </row>
    <row r="1655" spans="22:22" x14ac:dyDescent="0.2">
      <c r="V1655" s="5"/>
    </row>
    <row r="1656" spans="22:22" x14ac:dyDescent="0.2">
      <c r="V1656" s="5"/>
    </row>
    <row r="1657" spans="22:22" x14ac:dyDescent="0.2">
      <c r="V1657" s="5"/>
    </row>
    <row r="1658" spans="22:22" x14ac:dyDescent="0.2">
      <c r="V1658" s="5"/>
    </row>
    <row r="1659" spans="22:22" x14ac:dyDescent="0.2">
      <c r="V1659" s="5"/>
    </row>
    <row r="1660" spans="22:22" x14ac:dyDescent="0.2">
      <c r="V1660" s="5"/>
    </row>
    <row r="1661" spans="22:22" x14ac:dyDescent="0.2">
      <c r="V1661" s="5"/>
    </row>
    <row r="1662" spans="22:22" x14ac:dyDescent="0.2">
      <c r="V1662" s="5"/>
    </row>
    <row r="1663" spans="22:22" x14ac:dyDescent="0.2">
      <c r="V1663" s="5"/>
    </row>
    <row r="1664" spans="22:22" x14ac:dyDescent="0.2">
      <c r="V1664" s="5"/>
    </row>
    <row r="1665" spans="22:22" x14ac:dyDescent="0.2">
      <c r="V1665" s="5"/>
    </row>
    <row r="1666" spans="22:22" x14ac:dyDescent="0.2">
      <c r="V1666" s="5"/>
    </row>
    <row r="1667" spans="22:22" x14ac:dyDescent="0.2">
      <c r="V1667" s="5"/>
    </row>
    <row r="1668" spans="22:22" x14ac:dyDescent="0.2">
      <c r="V1668" s="5"/>
    </row>
    <row r="1669" spans="22:22" x14ac:dyDescent="0.2">
      <c r="V1669" s="5"/>
    </row>
    <row r="1670" spans="22:22" x14ac:dyDescent="0.2">
      <c r="V1670" s="5"/>
    </row>
    <row r="1671" spans="22:22" x14ac:dyDescent="0.2">
      <c r="V1671" s="5"/>
    </row>
    <row r="1672" spans="22:22" x14ac:dyDescent="0.2">
      <c r="V1672" s="5"/>
    </row>
    <row r="1673" spans="22:22" x14ac:dyDescent="0.2">
      <c r="V1673" s="5"/>
    </row>
    <row r="1674" spans="22:22" x14ac:dyDescent="0.2">
      <c r="V1674" s="5"/>
    </row>
    <row r="1675" spans="22:22" x14ac:dyDescent="0.2">
      <c r="V1675" s="5"/>
    </row>
    <row r="1676" spans="22:22" x14ac:dyDescent="0.2">
      <c r="V1676" s="5"/>
    </row>
    <row r="1677" spans="22:22" x14ac:dyDescent="0.2">
      <c r="V1677" s="5"/>
    </row>
    <row r="1678" spans="22:22" x14ac:dyDescent="0.2">
      <c r="V1678" s="5"/>
    </row>
    <row r="1679" spans="22:22" x14ac:dyDescent="0.2">
      <c r="V1679" s="5"/>
    </row>
    <row r="1680" spans="22:22" x14ac:dyDescent="0.2">
      <c r="V1680" s="5"/>
    </row>
    <row r="1681" spans="22:22" x14ac:dyDescent="0.2">
      <c r="V1681" s="5"/>
    </row>
    <row r="1682" spans="22:22" x14ac:dyDescent="0.2">
      <c r="V1682" s="5"/>
    </row>
    <row r="1683" spans="22:22" x14ac:dyDescent="0.2">
      <c r="V1683" s="5"/>
    </row>
    <row r="1684" spans="22:22" x14ac:dyDescent="0.2">
      <c r="V1684" s="5"/>
    </row>
    <row r="1685" spans="22:22" x14ac:dyDescent="0.2">
      <c r="V1685" s="5"/>
    </row>
    <row r="1686" spans="22:22" x14ac:dyDescent="0.2">
      <c r="V1686" s="5"/>
    </row>
    <row r="1687" spans="22:22" x14ac:dyDescent="0.2">
      <c r="V1687" s="5"/>
    </row>
    <row r="1688" spans="22:22" x14ac:dyDescent="0.2">
      <c r="V1688" s="5"/>
    </row>
    <row r="1689" spans="22:22" x14ac:dyDescent="0.2">
      <c r="V1689" s="5"/>
    </row>
    <row r="1690" spans="22:22" x14ac:dyDescent="0.2">
      <c r="V1690" s="5"/>
    </row>
    <row r="1691" spans="22:22" x14ac:dyDescent="0.2">
      <c r="V1691" s="5"/>
    </row>
    <row r="1692" spans="22:22" x14ac:dyDescent="0.2">
      <c r="V1692" s="5"/>
    </row>
    <row r="1693" spans="22:22" x14ac:dyDescent="0.2">
      <c r="V1693" s="5"/>
    </row>
    <row r="1694" spans="22:22" x14ac:dyDescent="0.2">
      <c r="V1694" s="5"/>
    </row>
    <row r="1695" spans="22:22" x14ac:dyDescent="0.2">
      <c r="V1695" s="5"/>
    </row>
    <row r="1696" spans="22:22" x14ac:dyDescent="0.2">
      <c r="V1696" s="5"/>
    </row>
    <row r="1697" spans="22:22" x14ac:dyDescent="0.2">
      <c r="V1697" s="5"/>
    </row>
    <row r="1698" spans="22:22" x14ac:dyDescent="0.2">
      <c r="V1698" s="5"/>
    </row>
    <row r="1699" spans="22:22" x14ac:dyDescent="0.2">
      <c r="V1699" s="5"/>
    </row>
    <row r="1700" spans="22:22" x14ac:dyDescent="0.2">
      <c r="V1700" s="5"/>
    </row>
    <row r="1701" spans="22:22" x14ac:dyDescent="0.2">
      <c r="V1701" s="5"/>
    </row>
    <row r="1702" spans="22:22" x14ac:dyDescent="0.2">
      <c r="V1702" s="5"/>
    </row>
    <row r="1703" spans="22:22" x14ac:dyDescent="0.2">
      <c r="V1703" s="5"/>
    </row>
    <row r="1704" spans="22:22" x14ac:dyDescent="0.2">
      <c r="V1704" s="5"/>
    </row>
    <row r="1705" spans="22:22" x14ac:dyDescent="0.2">
      <c r="V1705" s="5"/>
    </row>
    <row r="1706" spans="22:22" x14ac:dyDescent="0.2">
      <c r="V1706" s="5"/>
    </row>
    <row r="1707" spans="22:22" x14ac:dyDescent="0.2">
      <c r="V1707" s="5"/>
    </row>
    <row r="1708" spans="22:22" x14ac:dyDescent="0.2">
      <c r="V1708" s="5"/>
    </row>
    <row r="1709" spans="22:22" x14ac:dyDescent="0.2">
      <c r="V1709" s="5"/>
    </row>
    <row r="1710" spans="22:22" x14ac:dyDescent="0.2">
      <c r="V1710" s="5"/>
    </row>
    <row r="1711" spans="22:22" x14ac:dyDescent="0.2">
      <c r="V1711" s="5"/>
    </row>
    <row r="1712" spans="22:22" x14ac:dyDescent="0.2">
      <c r="V1712" s="5"/>
    </row>
    <row r="1713" spans="22:22" x14ac:dyDescent="0.2">
      <c r="V1713" s="5"/>
    </row>
    <row r="1714" spans="22:22" x14ac:dyDescent="0.2">
      <c r="V1714" s="5"/>
    </row>
    <row r="1715" spans="22:22" x14ac:dyDescent="0.2">
      <c r="V1715" s="5"/>
    </row>
    <row r="1716" spans="22:22" x14ac:dyDescent="0.2">
      <c r="V1716" s="5"/>
    </row>
    <row r="1717" spans="22:22" x14ac:dyDescent="0.2">
      <c r="V1717" s="5"/>
    </row>
    <row r="1718" spans="22:22" x14ac:dyDescent="0.2">
      <c r="V1718" s="5"/>
    </row>
    <row r="1719" spans="22:22" x14ac:dyDescent="0.2">
      <c r="V1719" s="5"/>
    </row>
    <row r="1720" spans="22:22" x14ac:dyDescent="0.2">
      <c r="V1720" s="5"/>
    </row>
    <row r="1721" spans="22:22" x14ac:dyDescent="0.2">
      <c r="V1721" s="5"/>
    </row>
    <row r="1722" spans="22:22" x14ac:dyDescent="0.2">
      <c r="V1722" s="5"/>
    </row>
    <row r="1723" spans="22:22" x14ac:dyDescent="0.2">
      <c r="V1723" s="5"/>
    </row>
    <row r="1724" spans="22:22" x14ac:dyDescent="0.2">
      <c r="V1724" s="5"/>
    </row>
    <row r="1725" spans="22:22" x14ac:dyDescent="0.2">
      <c r="V1725" s="5"/>
    </row>
    <row r="1726" spans="22:22" x14ac:dyDescent="0.2">
      <c r="V1726" s="5"/>
    </row>
    <row r="1727" spans="22:22" x14ac:dyDescent="0.2">
      <c r="V1727" s="5"/>
    </row>
    <row r="1728" spans="22:22" x14ac:dyDescent="0.2">
      <c r="V1728" s="5"/>
    </row>
    <row r="1729" spans="22:22" x14ac:dyDescent="0.2">
      <c r="V1729" s="5"/>
    </row>
    <row r="1730" spans="22:22" x14ac:dyDescent="0.2">
      <c r="V1730" s="5"/>
    </row>
    <row r="1731" spans="22:22" x14ac:dyDescent="0.2">
      <c r="V1731" s="5"/>
    </row>
    <row r="1732" spans="22:22" x14ac:dyDescent="0.2">
      <c r="V1732" s="5"/>
    </row>
    <row r="1733" spans="22:22" x14ac:dyDescent="0.2">
      <c r="V1733" s="5"/>
    </row>
    <row r="1734" spans="22:22" x14ac:dyDescent="0.2">
      <c r="V1734" s="5"/>
    </row>
    <row r="1735" spans="22:22" x14ac:dyDescent="0.2">
      <c r="V1735" s="5"/>
    </row>
    <row r="1736" spans="22:22" x14ac:dyDescent="0.2">
      <c r="V1736" s="5"/>
    </row>
    <row r="1737" spans="22:22" x14ac:dyDescent="0.2">
      <c r="V1737" s="5"/>
    </row>
    <row r="1738" spans="22:22" x14ac:dyDescent="0.2">
      <c r="V1738" s="5"/>
    </row>
    <row r="1739" spans="22:22" x14ac:dyDescent="0.2">
      <c r="V1739" s="5"/>
    </row>
    <row r="1740" spans="22:22" x14ac:dyDescent="0.2">
      <c r="V1740" s="5"/>
    </row>
    <row r="1741" spans="22:22" x14ac:dyDescent="0.2">
      <c r="V1741" s="5"/>
    </row>
    <row r="1742" spans="22:22" x14ac:dyDescent="0.2">
      <c r="V1742" s="5"/>
    </row>
    <row r="1743" spans="22:22" x14ac:dyDescent="0.2">
      <c r="V1743" s="5"/>
    </row>
    <row r="1744" spans="22:22" x14ac:dyDescent="0.2">
      <c r="V1744" s="5"/>
    </row>
    <row r="1745" spans="22:22" x14ac:dyDescent="0.2">
      <c r="V1745" s="5"/>
    </row>
    <row r="1746" spans="22:22" x14ac:dyDescent="0.2">
      <c r="V1746" s="5"/>
    </row>
    <row r="1747" spans="22:22" x14ac:dyDescent="0.2">
      <c r="V1747" s="5"/>
    </row>
    <row r="1748" spans="22:22" x14ac:dyDescent="0.2">
      <c r="V1748" s="5"/>
    </row>
    <row r="1749" spans="22:22" x14ac:dyDescent="0.2">
      <c r="V1749" s="5"/>
    </row>
    <row r="1750" spans="22:22" x14ac:dyDescent="0.2">
      <c r="V1750" s="5"/>
    </row>
    <row r="1751" spans="22:22" x14ac:dyDescent="0.2">
      <c r="V1751" s="5"/>
    </row>
    <row r="1752" spans="22:22" x14ac:dyDescent="0.2">
      <c r="V1752" s="5"/>
    </row>
    <row r="1753" spans="22:22" x14ac:dyDescent="0.2">
      <c r="V1753" s="5"/>
    </row>
    <row r="1754" spans="22:22" x14ac:dyDescent="0.2">
      <c r="V1754" s="5"/>
    </row>
    <row r="1755" spans="22:22" x14ac:dyDescent="0.2">
      <c r="V1755" s="5"/>
    </row>
    <row r="1756" spans="22:22" x14ac:dyDescent="0.2">
      <c r="V1756" s="5"/>
    </row>
    <row r="1757" spans="22:22" x14ac:dyDescent="0.2">
      <c r="V1757" s="5"/>
    </row>
    <row r="1758" spans="22:22" x14ac:dyDescent="0.2">
      <c r="V1758" s="5"/>
    </row>
    <row r="1759" spans="22:22" x14ac:dyDescent="0.2">
      <c r="V1759" s="5"/>
    </row>
    <row r="1760" spans="22:22" x14ac:dyDescent="0.2">
      <c r="V1760" s="5"/>
    </row>
    <row r="1761" spans="22:22" x14ac:dyDescent="0.2">
      <c r="V1761" s="5"/>
    </row>
    <row r="1762" spans="22:22" x14ac:dyDescent="0.2">
      <c r="V1762" s="5"/>
    </row>
    <row r="1763" spans="22:22" x14ac:dyDescent="0.2">
      <c r="V1763" s="5"/>
    </row>
    <row r="1764" spans="22:22" x14ac:dyDescent="0.2">
      <c r="V1764" s="5"/>
    </row>
    <row r="1765" spans="22:22" x14ac:dyDescent="0.2">
      <c r="V1765" s="5"/>
    </row>
    <row r="1766" spans="22:22" x14ac:dyDescent="0.2">
      <c r="V1766" s="5"/>
    </row>
    <row r="1767" spans="22:22" x14ac:dyDescent="0.2">
      <c r="V1767" s="5"/>
    </row>
    <row r="1768" spans="22:22" x14ac:dyDescent="0.2">
      <c r="V1768" s="5"/>
    </row>
    <row r="1769" spans="22:22" x14ac:dyDescent="0.2">
      <c r="V1769" s="5"/>
    </row>
    <row r="1770" spans="22:22" x14ac:dyDescent="0.2">
      <c r="V1770" s="5"/>
    </row>
    <row r="1771" spans="22:22" x14ac:dyDescent="0.2">
      <c r="V1771" s="5"/>
    </row>
    <row r="1772" spans="22:22" x14ac:dyDescent="0.2">
      <c r="V1772" s="5"/>
    </row>
    <row r="1773" spans="22:22" x14ac:dyDescent="0.2">
      <c r="V1773" s="5"/>
    </row>
    <row r="1774" spans="22:22" x14ac:dyDescent="0.2">
      <c r="V1774" s="5"/>
    </row>
    <row r="1775" spans="22:22" x14ac:dyDescent="0.2">
      <c r="V1775" s="5"/>
    </row>
    <row r="1776" spans="22:22" x14ac:dyDescent="0.2">
      <c r="V1776" s="5"/>
    </row>
    <row r="1777" spans="22:22" x14ac:dyDescent="0.2">
      <c r="V1777" s="5"/>
    </row>
    <row r="1778" spans="22:22" x14ac:dyDescent="0.2">
      <c r="V1778" s="5"/>
    </row>
    <row r="1779" spans="22:22" x14ac:dyDescent="0.2">
      <c r="V1779" s="5"/>
    </row>
    <row r="1780" spans="22:22" x14ac:dyDescent="0.2">
      <c r="V1780" s="5"/>
    </row>
    <row r="1781" spans="22:22" x14ac:dyDescent="0.2">
      <c r="V1781" s="5"/>
    </row>
    <row r="1782" spans="22:22" x14ac:dyDescent="0.2">
      <c r="V1782" s="5"/>
    </row>
    <row r="1783" spans="22:22" x14ac:dyDescent="0.2">
      <c r="V1783" s="5"/>
    </row>
    <row r="1784" spans="22:22" x14ac:dyDescent="0.2">
      <c r="V1784" s="5"/>
    </row>
    <row r="1785" spans="22:22" x14ac:dyDescent="0.2">
      <c r="V1785" s="5"/>
    </row>
    <row r="1786" spans="22:22" x14ac:dyDescent="0.2">
      <c r="V1786" s="5"/>
    </row>
    <row r="1787" spans="22:22" x14ac:dyDescent="0.2">
      <c r="V1787" s="5"/>
    </row>
    <row r="1788" spans="22:22" x14ac:dyDescent="0.2">
      <c r="V1788" s="5"/>
    </row>
    <row r="1789" spans="22:22" x14ac:dyDescent="0.2">
      <c r="V1789" s="5"/>
    </row>
    <row r="1790" spans="22:22" x14ac:dyDescent="0.2">
      <c r="V1790" s="5"/>
    </row>
    <row r="1791" spans="22:22" x14ac:dyDescent="0.2">
      <c r="V1791" s="5"/>
    </row>
    <row r="1792" spans="22:22" x14ac:dyDescent="0.2">
      <c r="V1792" s="5"/>
    </row>
    <row r="1793" spans="22:22" x14ac:dyDescent="0.2">
      <c r="V1793" s="5"/>
    </row>
    <row r="1794" spans="22:22" x14ac:dyDescent="0.2">
      <c r="V1794" s="5"/>
    </row>
    <row r="1795" spans="22:22" x14ac:dyDescent="0.2">
      <c r="V1795" s="5"/>
    </row>
    <row r="1796" spans="22:22" x14ac:dyDescent="0.2">
      <c r="V1796" s="5"/>
    </row>
    <row r="1797" spans="22:22" x14ac:dyDescent="0.2">
      <c r="V1797" s="5"/>
    </row>
    <row r="1798" spans="22:22" x14ac:dyDescent="0.2">
      <c r="V1798" s="5"/>
    </row>
    <row r="1799" spans="22:22" x14ac:dyDescent="0.2">
      <c r="V1799" s="5"/>
    </row>
    <row r="1800" spans="22:22" x14ac:dyDescent="0.2">
      <c r="V1800" s="5"/>
    </row>
    <row r="1801" spans="22:22" x14ac:dyDescent="0.2">
      <c r="V1801" s="5"/>
    </row>
    <row r="1802" spans="22:22" x14ac:dyDescent="0.2">
      <c r="V1802" s="5"/>
    </row>
    <row r="1803" spans="22:22" x14ac:dyDescent="0.2">
      <c r="V1803" s="5"/>
    </row>
    <row r="1804" spans="22:22" x14ac:dyDescent="0.2">
      <c r="V1804" s="5"/>
    </row>
    <row r="1805" spans="22:22" x14ac:dyDescent="0.2">
      <c r="V1805" s="5"/>
    </row>
    <row r="1806" spans="22:22" x14ac:dyDescent="0.2">
      <c r="V1806" s="5"/>
    </row>
    <row r="1807" spans="22:22" x14ac:dyDescent="0.2">
      <c r="V1807" s="5"/>
    </row>
    <row r="1808" spans="22:22" x14ac:dyDescent="0.2">
      <c r="V1808" s="5"/>
    </row>
    <row r="1809" spans="22:22" x14ac:dyDescent="0.2">
      <c r="V1809" s="5"/>
    </row>
    <row r="1810" spans="22:22" x14ac:dyDescent="0.2">
      <c r="V1810" s="5"/>
    </row>
    <row r="1811" spans="22:22" x14ac:dyDescent="0.2">
      <c r="V1811" s="5"/>
    </row>
    <row r="1812" spans="22:22" x14ac:dyDescent="0.2">
      <c r="V1812" s="5"/>
    </row>
    <row r="1813" spans="22:22" x14ac:dyDescent="0.2">
      <c r="V1813" s="5"/>
    </row>
    <row r="1814" spans="22:22" x14ac:dyDescent="0.2">
      <c r="V1814" s="5"/>
    </row>
    <row r="1815" spans="22:22" x14ac:dyDescent="0.2">
      <c r="V1815" s="5"/>
    </row>
    <row r="1816" spans="22:22" x14ac:dyDescent="0.2">
      <c r="V1816" s="5"/>
    </row>
    <row r="1817" spans="22:22" x14ac:dyDescent="0.2">
      <c r="V1817" s="5"/>
    </row>
    <row r="1818" spans="22:22" x14ac:dyDescent="0.2">
      <c r="V1818" s="5"/>
    </row>
    <row r="1819" spans="22:22" x14ac:dyDescent="0.2">
      <c r="V1819" s="5"/>
    </row>
    <row r="1820" spans="22:22" x14ac:dyDescent="0.2">
      <c r="V1820" s="5"/>
    </row>
    <row r="1821" spans="22:22" x14ac:dyDescent="0.2">
      <c r="V1821" s="5"/>
    </row>
    <row r="1822" spans="22:22" x14ac:dyDescent="0.2">
      <c r="V1822" s="5"/>
    </row>
    <row r="1823" spans="22:22" x14ac:dyDescent="0.2">
      <c r="V1823" s="5"/>
    </row>
    <row r="1824" spans="22:22" x14ac:dyDescent="0.2">
      <c r="V1824" s="5"/>
    </row>
    <row r="1825" spans="22:22" x14ac:dyDescent="0.2">
      <c r="V1825" s="5"/>
    </row>
    <row r="1826" spans="22:22" x14ac:dyDescent="0.2">
      <c r="V1826" s="5"/>
    </row>
    <row r="1827" spans="22:22" x14ac:dyDescent="0.2">
      <c r="V1827" s="5"/>
    </row>
    <row r="1828" spans="22:22" x14ac:dyDescent="0.2">
      <c r="V1828" s="5"/>
    </row>
    <row r="1829" spans="22:22" x14ac:dyDescent="0.2">
      <c r="V1829" s="5"/>
    </row>
    <row r="1830" spans="22:22" x14ac:dyDescent="0.2">
      <c r="V1830" s="5"/>
    </row>
    <row r="1831" spans="22:22" x14ac:dyDescent="0.2">
      <c r="V1831" s="5"/>
    </row>
    <row r="1832" spans="22:22" x14ac:dyDescent="0.2">
      <c r="V1832" s="5"/>
    </row>
    <row r="1833" spans="22:22" x14ac:dyDescent="0.2">
      <c r="V1833" s="5"/>
    </row>
    <row r="1834" spans="22:22" x14ac:dyDescent="0.2">
      <c r="V1834" s="5"/>
    </row>
    <row r="1835" spans="22:22" x14ac:dyDescent="0.2">
      <c r="V1835" s="5"/>
    </row>
    <row r="1836" spans="22:22" x14ac:dyDescent="0.2">
      <c r="V1836" s="5"/>
    </row>
    <row r="1837" spans="22:22" x14ac:dyDescent="0.2">
      <c r="V1837" s="5"/>
    </row>
    <row r="1838" spans="22:22" x14ac:dyDescent="0.2">
      <c r="V1838" s="5"/>
    </row>
    <row r="1839" spans="22:22" x14ac:dyDescent="0.2">
      <c r="V1839" s="5"/>
    </row>
    <row r="1840" spans="22:22" x14ac:dyDescent="0.2">
      <c r="V1840" s="5"/>
    </row>
    <row r="1841" spans="22:22" x14ac:dyDescent="0.2">
      <c r="V1841" s="5"/>
    </row>
    <row r="1842" spans="22:22" x14ac:dyDescent="0.2">
      <c r="V1842" s="5"/>
    </row>
    <row r="1843" spans="22:22" x14ac:dyDescent="0.2">
      <c r="V1843" s="5"/>
    </row>
    <row r="1844" spans="22:22" x14ac:dyDescent="0.2">
      <c r="V1844" s="5"/>
    </row>
    <row r="1845" spans="22:22" x14ac:dyDescent="0.2">
      <c r="V1845" s="5"/>
    </row>
    <row r="1846" spans="22:22" x14ac:dyDescent="0.2">
      <c r="V1846" s="5"/>
    </row>
    <row r="1847" spans="22:22" x14ac:dyDescent="0.2">
      <c r="V1847" s="5"/>
    </row>
    <row r="1848" spans="22:22" x14ac:dyDescent="0.2">
      <c r="V1848" s="5"/>
    </row>
    <row r="1849" spans="22:22" x14ac:dyDescent="0.2">
      <c r="V1849" s="5"/>
    </row>
    <row r="1850" spans="22:22" x14ac:dyDescent="0.2">
      <c r="V1850" s="5"/>
    </row>
    <row r="1851" spans="22:22" x14ac:dyDescent="0.2">
      <c r="V1851" s="5"/>
    </row>
    <row r="1852" spans="22:22" x14ac:dyDescent="0.2">
      <c r="V1852" s="5"/>
    </row>
    <row r="1853" spans="22:22" x14ac:dyDescent="0.2">
      <c r="V1853" s="5"/>
    </row>
    <row r="1854" spans="22:22" x14ac:dyDescent="0.2">
      <c r="V1854" s="5"/>
    </row>
    <row r="1855" spans="22:22" x14ac:dyDescent="0.2">
      <c r="V1855" s="5"/>
    </row>
    <row r="1856" spans="22:22" x14ac:dyDescent="0.2">
      <c r="V1856" s="5"/>
    </row>
    <row r="1857" spans="22:22" x14ac:dyDescent="0.2">
      <c r="V1857" s="5"/>
    </row>
    <row r="1858" spans="22:22" x14ac:dyDescent="0.2">
      <c r="V1858" s="5"/>
    </row>
    <row r="1859" spans="22:22" x14ac:dyDescent="0.2">
      <c r="V1859" s="5"/>
    </row>
    <row r="1860" spans="22:22" x14ac:dyDescent="0.2">
      <c r="V1860" s="5"/>
    </row>
    <row r="1861" spans="22:22" x14ac:dyDescent="0.2">
      <c r="V1861" s="5"/>
    </row>
    <row r="1862" spans="22:22" x14ac:dyDescent="0.2">
      <c r="V1862" s="5"/>
    </row>
    <row r="1863" spans="22:22" x14ac:dyDescent="0.2">
      <c r="V1863" s="5"/>
    </row>
    <row r="1864" spans="22:22" x14ac:dyDescent="0.2">
      <c r="V1864" s="5"/>
    </row>
    <row r="1865" spans="22:22" x14ac:dyDescent="0.2">
      <c r="V1865" s="5"/>
    </row>
    <row r="1866" spans="22:22" x14ac:dyDescent="0.2">
      <c r="V1866" s="5"/>
    </row>
    <row r="1867" spans="22:22" x14ac:dyDescent="0.2">
      <c r="V1867" s="5"/>
    </row>
    <row r="1868" spans="22:22" x14ac:dyDescent="0.2">
      <c r="V1868" s="5"/>
    </row>
    <row r="1869" spans="22:22" x14ac:dyDescent="0.2">
      <c r="V1869" s="5"/>
    </row>
    <row r="1870" spans="22:22" x14ac:dyDescent="0.2">
      <c r="V1870" s="5"/>
    </row>
    <row r="1871" spans="22:22" x14ac:dyDescent="0.2">
      <c r="V1871" s="5"/>
    </row>
    <row r="1872" spans="22:22" x14ac:dyDescent="0.2">
      <c r="V1872" s="5"/>
    </row>
    <row r="1873" spans="22:22" x14ac:dyDescent="0.2">
      <c r="V1873" s="5"/>
    </row>
    <row r="1874" spans="22:22" x14ac:dyDescent="0.2">
      <c r="V1874" s="5"/>
    </row>
    <row r="1875" spans="22:22" x14ac:dyDescent="0.2">
      <c r="V1875" s="5"/>
    </row>
    <row r="1876" spans="22:22" x14ac:dyDescent="0.2">
      <c r="V1876" s="5"/>
    </row>
    <row r="1877" spans="22:22" x14ac:dyDescent="0.2">
      <c r="V1877" s="5"/>
    </row>
    <row r="1878" spans="22:22" x14ac:dyDescent="0.2">
      <c r="V1878" s="5"/>
    </row>
    <row r="1879" spans="22:22" x14ac:dyDescent="0.2">
      <c r="V1879" s="5"/>
    </row>
    <row r="1880" spans="22:22" x14ac:dyDescent="0.2">
      <c r="V1880" s="5"/>
    </row>
    <row r="1881" spans="22:22" x14ac:dyDescent="0.2">
      <c r="V1881" s="5"/>
    </row>
    <row r="1882" spans="22:22" x14ac:dyDescent="0.2">
      <c r="V1882" s="5"/>
    </row>
    <row r="1883" spans="22:22" x14ac:dyDescent="0.2">
      <c r="V1883" s="5"/>
    </row>
    <row r="1884" spans="22:22" x14ac:dyDescent="0.2">
      <c r="V1884" s="5"/>
    </row>
    <row r="1885" spans="22:22" x14ac:dyDescent="0.2">
      <c r="V1885" s="5"/>
    </row>
    <row r="1886" spans="22:22" x14ac:dyDescent="0.2">
      <c r="V1886" s="5"/>
    </row>
    <row r="1887" spans="22:22" x14ac:dyDescent="0.2">
      <c r="V1887" s="5"/>
    </row>
    <row r="1888" spans="22:22" x14ac:dyDescent="0.2">
      <c r="V1888" s="5"/>
    </row>
    <row r="1889" spans="22:22" x14ac:dyDescent="0.2">
      <c r="V1889" s="5"/>
    </row>
    <row r="1890" spans="22:22" x14ac:dyDescent="0.2">
      <c r="V1890" s="5"/>
    </row>
    <row r="1891" spans="22:22" x14ac:dyDescent="0.2">
      <c r="V1891" s="5"/>
    </row>
    <row r="1892" spans="22:22" x14ac:dyDescent="0.2">
      <c r="V1892" s="5"/>
    </row>
    <row r="1893" spans="22:22" x14ac:dyDescent="0.2">
      <c r="V1893" s="5"/>
    </row>
    <row r="1894" spans="22:22" x14ac:dyDescent="0.2">
      <c r="V1894" s="5"/>
    </row>
    <row r="1895" spans="22:22" x14ac:dyDescent="0.2">
      <c r="V1895" s="5"/>
    </row>
    <row r="1896" spans="22:22" x14ac:dyDescent="0.2">
      <c r="V1896" s="5"/>
    </row>
    <row r="1897" spans="22:22" x14ac:dyDescent="0.2">
      <c r="V1897" s="5"/>
    </row>
    <row r="1898" spans="22:22" x14ac:dyDescent="0.2">
      <c r="V1898" s="5"/>
    </row>
    <row r="1899" spans="22:22" x14ac:dyDescent="0.2">
      <c r="V1899" s="5"/>
    </row>
    <row r="1900" spans="22:22" x14ac:dyDescent="0.2">
      <c r="V1900" s="5"/>
    </row>
    <row r="1901" spans="22:22" x14ac:dyDescent="0.2">
      <c r="V1901" s="5"/>
    </row>
    <row r="1902" spans="22:22" x14ac:dyDescent="0.2">
      <c r="V1902" s="5"/>
    </row>
    <row r="1903" spans="22:22" x14ac:dyDescent="0.2">
      <c r="V1903" s="5"/>
    </row>
    <row r="1904" spans="22:22" x14ac:dyDescent="0.2">
      <c r="V1904" s="5"/>
    </row>
    <row r="1905" spans="22:22" x14ac:dyDescent="0.2">
      <c r="V1905" s="5"/>
    </row>
    <row r="1906" spans="22:22" x14ac:dyDescent="0.2">
      <c r="V1906" s="5"/>
    </row>
    <row r="1907" spans="22:22" x14ac:dyDescent="0.2">
      <c r="V1907" s="5"/>
    </row>
    <row r="1908" spans="22:22" x14ac:dyDescent="0.2">
      <c r="V1908" s="5"/>
    </row>
    <row r="1909" spans="22:22" x14ac:dyDescent="0.2">
      <c r="V1909" s="5"/>
    </row>
    <row r="1910" spans="22:22" x14ac:dyDescent="0.2">
      <c r="V1910" s="5"/>
    </row>
    <row r="1911" spans="22:22" x14ac:dyDescent="0.2">
      <c r="V1911" s="5"/>
    </row>
    <row r="1912" spans="22:22" x14ac:dyDescent="0.2">
      <c r="V1912" s="5"/>
    </row>
    <row r="1913" spans="22:22" x14ac:dyDescent="0.2">
      <c r="V1913" s="5"/>
    </row>
    <row r="1914" spans="22:22" x14ac:dyDescent="0.2">
      <c r="V1914" s="5"/>
    </row>
    <row r="1915" spans="22:22" x14ac:dyDescent="0.2">
      <c r="V1915" s="5"/>
    </row>
    <row r="1916" spans="22:22" x14ac:dyDescent="0.2">
      <c r="V1916" s="5"/>
    </row>
    <row r="1917" spans="22:22" x14ac:dyDescent="0.2">
      <c r="V1917" s="5"/>
    </row>
    <row r="1918" spans="22:22" x14ac:dyDescent="0.2">
      <c r="V1918" s="5"/>
    </row>
    <row r="1919" spans="22:22" x14ac:dyDescent="0.2">
      <c r="V1919" s="5"/>
    </row>
    <row r="1920" spans="22:22" x14ac:dyDescent="0.2">
      <c r="V1920" s="5"/>
    </row>
    <row r="1921" spans="22:22" x14ac:dyDescent="0.2">
      <c r="V1921" s="5"/>
    </row>
    <row r="1922" spans="22:22" x14ac:dyDescent="0.2">
      <c r="V1922" s="5"/>
    </row>
    <row r="1923" spans="22:22" x14ac:dyDescent="0.2">
      <c r="V1923" s="5"/>
    </row>
    <row r="1924" spans="22:22" x14ac:dyDescent="0.2">
      <c r="V1924" s="5"/>
    </row>
    <row r="1925" spans="22:22" x14ac:dyDescent="0.2">
      <c r="V1925" s="5"/>
    </row>
    <row r="1926" spans="22:22" x14ac:dyDescent="0.2">
      <c r="V1926" s="5"/>
    </row>
    <row r="1927" spans="22:22" x14ac:dyDescent="0.2">
      <c r="V1927" s="5"/>
    </row>
    <row r="1928" spans="22:22" x14ac:dyDescent="0.2">
      <c r="V1928" s="5"/>
    </row>
    <row r="1929" spans="22:22" x14ac:dyDescent="0.2">
      <c r="V1929" s="5"/>
    </row>
    <row r="1930" spans="22:22" x14ac:dyDescent="0.2">
      <c r="V1930" s="5"/>
    </row>
    <row r="1931" spans="22:22" x14ac:dyDescent="0.2">
      <c r="V1931" s="5"/>
    </row>
    <row r="1932" spans="22:22" x14ac:dyDescent="0.2">
      <c r="V1932" s="5"/>
    </row>
    <row r="1933" spans="22:22" x14ac:dyDescent="0.2">
      <c r="V1933" s="5"/>
    </row>
    <row r="1934" spans="22:22" x14ac:dyDescent="0.2">
      <c r="V1934" s="5"/>
    </row>
    <row r="1935" spans="22:22" x14ac:dyDescent="0.2">
      <c r="V1935" s="5"/>
    </row>
    <row r="1936" spans="22:22" x14ac:dyDescent="0.2">
      <c r="V1936" s="5"/>
    </row>
    <row r="1937" spans="22:22" x14ac:dyDescent="0.2">
      <c r="V1937" s="5"/>
    </row>
    <row r="1938" spans="22:22" x14ac:dyDescent="0.2">
      <c r="V1938" s="5"/>
    </row>
    <row r="1939" spans="22:22" x14ac:dyDescent="0.2">
      <c r="V1939" s="5"/>
    </row>
    <row r="1940" spans="22:22" x14ac:dyDescent="0.2">
      <c r="V1940" s="5"/>
    </row>
    <row r="1941" spans="22:22" x14ac:dyDescent="0.2">
      <c r="V1941" s="5"/>
    </row>
    <row r="1942" spans="22:22" x14ac:dyDescent="0.2">
      <c r="V1942" s="5"/>
    </row>
    <row r="1943" spans="22:22" x14ac:dyDescent="0.2">
      <c r="V1943" s="5"/>
    </row>
    <row r="1944" spans="22:22" x14ac:dyDescent="0.2">
      <c r="V1944" s="5"/>
    </row>
    <row r="1945" spans="22:22" x14ac:dyDescent="0.2">
      <c r="V1945" s="5"/>
    </row>
    <row r="1946" spans="22:22" x14ac:dyDescent="0.2">
      <c r="V1946" s="5"/>
    </row>
    <row r="1947" spans="22:22" x14ac:dyDescent="0.2">
      <c r="V1947" s="5"/>
    </row>
    <row r="1948" spans="22:22" x14ac:dyDescent="0.2">
      <c r="V1948" s="5"/>
    </row>
    <row r="1949" spans="22:22" x14ac:dyDescent="0.2">
      <c r="V1949" s="5"/>
    </row>
    <row r="1950" spans="22:22" x14ac:dyDescent="0.2">
      <c r="V1950" s="5"/>
    </row>
    <row r="1951" spans="22:22" x14ac:dyDescent="0.2">
      <c r="V1951" s="5"/>
    </row>
    <row r="1952" spans="22:22" x14ac:dyDescent="0.2">
      <c r="V1952" s="5"/>
    </row>
    <row r="1953" spans="22:22" x14ac:dyDescent="0.2">
      <c r="V1953" s="5"/>
    </row>
    <row r="1954" spans="22:22" x14ac:dyDescent="0.2">
      <c r="V1954" s="5"/>
    </row>
    <row r="1955" spans="22:22" x14ac:dyDescent="0.2">
      <c r="V1955" s="5"/>
    </row>
    <row r="1956" spans="22:22" x14ac:dyDescent="0.2">
      <c r="V1956" s="5"/>
    </row>
    <row r="1957" spans="22:22" x14ac:dyDescent="0.2">
      <c r="V1957" s="5"/>
    </row>
    <row r="1958" spans="22:22" x14ac:dyDescent="0.2">
      <c r="V1958" s="5"/>
    </row>
    <row r="1959" spans="22:22" x14ac:dyDescent="0.2">
      <c r="V1959" s="5"/>
    </row>
    <row r="1960" spans="22:22" x14ac:dyDescent="0.2">
      <c r="V1960" s="5"/>
    </row>
    <row r="1961" spans="22:22" x14ac:dyDescent="0.2">
      <c r="V1961" s="5"/>
    </row>
    <row r="1962" spans="22:22" x14ac:dyDescent="0.2">
      <c r="V1962" s="5"/>
    </row>
    <row r="1963" spans="22:22" x14ac:dyDescent="0.2">
      <c r="V1963" s="5"/>
    </row>
    <row r="1964" spans="22:22" x14ac:dyDescent="0.2">
      <c r="V1964" s="5"/>
    </row>
    <row r="1965" spans="22:22" x14ac:dyDescent="0.2">
      <c r="V1965" s="5"/>
    </row>
    <row r="1966" spans="22:22" x14ac:dyDescent="0.2">
      <c r="V1966" s="5"/>
    </row>
    <row r="1967" spans="22:22" x14ac:dyDescent="0.2">
      <c r="V1967" s="5"/>
    </row>
    <row r="1968" spans="22:22" x14ac:dyDescent="0.2">
      <c r="V1968" s="5"/>
    </row>
    <row r="1969" spans="22:22" x14ac:dyDescent="0.2">
      <c r="V1969" s="5"/>
    </row>
    <row r="1970" spans="22:22" x14ac:dyDescent="0.2">
      <c r="V1970" s="5"/>
    </row>
    <row r="1971" spans="22:22" x14ac:dyDescent="0.2">
      <c r="V1971" s="5"/>
    </row>
    <row r="1972" spans="22:22" x14ac:dyDescent="0.2">
      <c r="V1972" s="5"/>
    </row>
    <row r="1973" spans="22:22" x14ac:dyDescent="0.2">
      <c r="V1973" s="5"/>
    </row>
    <row r="1974" spans="22:22" x14ac:dyDescent="0.2">
      <c r="V1974" s="5"/>
    </row>
    <row r="1975" spans="22:22" x14ac:dyDescent="0.2">
      <c r="V1975" s="5"/>
    </row>
    <row r="1976" spans="22:22" x14ac:dyDescent="0.2">
      <c r="V1976" s="5"/>
    </row>
    <row r="1977" spans="22:22" x14ac:dyDescent="0.2">
      <c r="V1977" s="5"/>
    </row>
    <row r="1978" spans="22:22" x14ac:dyDescent="0.2">
      <c r="V1978" s="5"/>
    </row>
    <row r="1979" spans="22:22" x14ac:dyDescent="0.2">
      <c r="V1979" s="5"/>
    </row>
    <row r="1980" spans="22:22" x14ac:dyDescent="0.2">
      <c r="V1980" s="5"/>
    </row>
    <row r="1981" spans="22:22" x14ac:dyDescent="0.2">
      <c r="V1981" s="5"/>
    </row>
    <row r="1982" spans="22:22" x14ac:dyDescent="0.2">
      <c r="V1982" s="5"/>
    </row>
    <row r="1983" spans="22:22" x14ac:dyDescent="0.2">
      <c r="V1983" s="5"/>
    </row>
    <row r="1984" spans="22:22" x14ac:dyDescent="0.2">
      <c r="V1984" s="5"/>
    </row>
    <row r="1985" spans="22:22" x14ac:dyDescent="0.2">
      <c r="V1985" s="5"/>
    </row>
    <row r="1986" spans="22:22" x14ac:dyDescent="0.2">
      <c r="V1986" s="5"/>
    </row>
    <row r="1987" spans="22:22" x14ac:dyDescent="0.2">
      <c r="V1987" s="5"/>
    </row>
    <row r="1988" spans="22:22" x14ac:dyDescent="0.2">
      <c r="V1988" s="5"/>
    </row>
    <row r="1989" spans="22:22" x14ac:dyDescent="0.2">
      <c r="V1989" s="5"/>
    </row>
    <row r="1990" spans="22:22" x14ac:dyDescent="0.2">
      <c r="V1990" s="5"/>
    </row>
    <row r="1991" spans="22:22" x14ac:dyDescent="0.2">
      <c r="V1991" s="5"/>
    </row>
    <row r="1992" spans="22:22" x14ac:dyDescent="0.2">
      <c r="V1992" s="5"/>
    </row>
    <row r="1993" spans="22:22" x14ac:dyDescent="0.2">
      <c r="V1993" s="5"/>
    </row>
    <row r="1994" spans="22:22" x14ac:dyDescent="0.2">
      <c r="V1994" s="5"/>
    </row>
    <row r="1995" spans="22:22" x14ac:dyDescent="0.2">
      <c r="V1995" s="5"/>
    </row>
    <row r="1996" spans="22:22" x14ac:dyDescent="0.2">
      <c r="V1996" s="5"/>
    </row>
    <row r="1997" spans="22:22" x14ac:dyDescent="0.2">
      <c r="V1997" s="5"/>
    </row>
    <row r="1998" spans="22:22" x14ac:dyDescent="0.2">
      <c r="V1998" s="5"/>
    </row>
    <row r="1999" spans="22:22" x14ac:dyDescent="0.2">
      <c r="V1999" s="5"/>
    </row>
    <row r="2000" spans="22:22" x14ac:dyDescent="0.2">
      <c r="V2000" s="5"/>
    </row>
    <row r="2001" spans="22:22" x14ac:dyDescent="0.2">
      <c r="V2001" s="5"/>
    </row>
    <row r="2002" spans="22:22" x14ac:dyDescent="0.2">
      <c r="V2002" s="5"/>
    </row>
    <row r="2003" spans="22:22" x14ac:dyDescent="0.2">
      <c r="V2003" s="5"/>
    </row>
    <row r="2004" spans="22:22" x14ac:dyDescent="0.2">
      <c r="V2004" s="5"/>
    </row>
    <row r="2005" spans="22:22" x14ac:dyDescent="0.2">
      <c r="V2005" s="5"/>
    </row>
    <row r="2006" spans="22:22" x14ac:dyDescent="0.2">
      <c r="V2006" s="5"/>
    </row>
    <row r="2007" spans="22:22" x14ac:dyDescent="0.2">
      <c r="V2007" s="5"/>
    </row>
    <row r="2008" spans="22:22" x14ac:dyDescent="0.2">
      <c r="V2008" s="5"/>
    </row>
    <row r="2009" spans="22:22" x14ac:dyDescent="0.2">
      <c r="V2009" s="5"/>
    </row>
    <row r="2010" spans="22:22" x14ac:dyDescent="0.2">
      <c r="V2010" s="5"/>
    </row>
    <row r="2011" spans="22:22" x14ac:dyDescent="0.2">
      <c r="V2011" s="5"/>
    </row>
    <row r="2012" spans="22:22" x14ac:dyDescent="0.2">
      <c r="V2012" s="5"/>
    </row>
    <row r="2013" spans="22:22" x14ac:dyDescent="0.2">
      <c r="V2013" s="5"/>
    </row>
    <row r="2014" spans="22:22" x14ac:dyDescent="0.2">
      <c r="V2014" s="5"/>
    </row>
    <row r="2015" spans="22:22" x14ac:dyDescent="0.2">
      <c r="V2015" s="5"/>
    </row>
    <row r="2016" spans="22:22" x14ac:dyDescent="0.2">
      <c r="V2016" s="5"/>
    </row>
    <row r="2017" spans="22:22" x14ac:dyDescent="0.2">
      <c r="V2017" s="5"/>
    </row>
    <row r="2018" spans="22:22" x14ac:dyDescent="0.2">
      <c r="V2018" s="5"/>
    </row>
    <row r="2019" spans="22:22" x14ac:dyDescent="0.2">
      <c r="V2019" s="5"/>
    </row>
    <row r="2020" spans="22:22" x14ac:dyDescent="0.2">
      <c r="V2020" s="5"/>
    </row>
    <row r="2021" spans="22:22" x14ac:dyDescent="0.2">
      <c r="V2021" s="5"/>
    </row>
    <row r="2022" spans="22:22" x14ac:dyDescent="0.2">
      <c r="V2022" s="5"/>
    </row>
    <row r="2023" spans="22:22" x14ac:dyDescent="0.2">
      <c r="V2023" s="5"/>
    </row>
    <row r="2024" spans="22:22" x14ac:dyDescent="0.2">
      <c r="V2024" s="5"/>
    </row>
    <row r="2025" spans="22:22" x14ac:dyDescent="0.2">
      <c r="V2025" s="5"/>
    </row>
    <row r="2026" spans="22:22" x14ac:dyDescent="0.2">
      <c r="V2026" s="5"/>
    </row>
    <row r="2027" spans="22:22" x14ac:dyDescent="0.2">
      <c r="V2027" s="5"/>
    </row>
    <row r="2028" spans="22:22" x14ac:dyDescent="0.2">
      <c r="V2028" s="5"/>
    </row>
    <row r="2029" spans="22:22" x14ac:dyDescent="0.2">
      <c r="V2029" s="5"/>
    </row>
    <row r="2030" spans="22:22" x14ac:dyDescent="0.2">
      <c r="V2030" s="5"/>
    </row>
    <row r="2031" spans="22:22" x14ac:dyDescent="0.2">
      <c r="V2031" s="5"/>
    </row>
    <row r="2032" spans="22:22" x14ac:dyDescent="0.2">
      <c r="V2032" s="5"/>
    </row>
    <row r="2033" spans="22:22" x14ac:dyDescent="0.2">
      <c r="V2033" s="5"/>
    </row>
    <row r="2034" spans="22:22" x14ac:dyDescent="0.2">
      <c r="V2034" s="5"/>
    </row>
    <row r="2035" spans="22:22" x14ac:dyDescent="0.2">
      <c r="V2035" s="5"/>
    </row>
    <row r="2036" spans="22:22" x14ac:dyDescent="0.2">
      <c r="V2036" s="5"/>
    </row>
    <row r="2037" spans="22:22" x14ac:dyDescent="0.2">
      <c r="V2037" s="5"/>
    </row>
    <row r="2038" spans="22:22" x14ac:dyDescent="0.2">
      <c r="V2038" s="5"/>
    </row>
    <row r="2039" spans="22:22" x14ac:dyDescent="0.2">
      <c r="V2039" s="5"/>
    </row>
    <row r="2040" spans="22:22" x14ac:dyDescent="0.2">
      <c r="V2040" s="5"/>
    </row>
    <row r="2041" spans="22:22" x14ac:dyDescent="0.2">
      <c r="V2041" s="5"/>
    </row>
    <row r="2042" spans="22:22" x14ac:dyDescent="0.2">
      <c r="V2042" s="5"/>
    </row>
    <row r="2043" spans="22:22" x14ac:dyDescent="0.2">
      <c r="V2043" s="5"/>
    </row>
    <row r="2044" spans="22:22" x14ac:dyDescent="0.2">
      <c r="V2044" s="5"/>
    </row>
    <row r="2045" spans="22:22" x14ac:dyDescent="0.2">
      <c r="V2045" s="5"/>
    </row>
    <row r="2046" spans="22:22" x14ac:dyDescent="0.2">
      <c r="V2046" s="5"/>
    </row>
    <row r="2047" spans="22:22" x14ac:dyDescent="0.2">
      <c r="V2047" s="5"/>
    </row>
    <row r="2048" spans="22:22" x14ac:dyDescent="0.2">
      <c r="V2048" s="5"/>
    </row>
    <row r="2049" spans="22:22" x14ac:dyDescent="0.2">
      <c r="V2049" s="5"/>
    </row>
    <row r="2050" spans="22:22" x14ac:dyDescent="0.2">
      <c r="V2050" s="5"/>
    </row>
    <row r="2051" spans="22:22" x14ac:dyDescent="0.2">
      <c r="V2051" s="5"/>
    </row>
    <row r="2052" spans="22:22" x14ac:dyDescent="0.2">
      <c r="V2052" s="5"/>
    </row>
    <row r="2053" spans="22:22" x14ac:dyDescent="0.2">
      <c r="V2053" s="5"/>
    </row>
    <row r="2054" spans="22:22" x14ac:dyDescent="0.2">
      <c r="V2054" s="5"/>
    </row>
    <row r="2055" spans="22:22" x14ac:dyDescent="0.2">
      <c r="V2055" s="5"/>
    </row>
    <row r="2056" spans="22:22" x14ac:dyDescent="0.2">
      <c r="V2056" s="5"/>
    </row>
    <row r="2057" spans="22:22" x14ac:dyDescent="0.2">
      <c r="V2057" s="5"/>
    </row>
    <row r="2058" spans="22:22" x14ac:dyDescent="0.2">
      <c r="V2058" s="5"/>
    </row>
    <row r="2059" spans="22:22" x14ac:dyDescent="0.2">
      <c r="V2059" s="5"/>
    </row>
    <row r="2060" spans="22:22" x14ac:dyDescent="0.2">
      <c r="V2060" s="5"/>
    </row>
    <row r="2061" spans="22:22" x14ac:dyDescent="0.2">
      <c r="V2061" s="5"/>
    </row>
    <row r="2062" spans="22:22" x14ac:dyDescent="0.2">
      <c r="V2062" s="5"/>
    </row>
    <row r="2063" spans="22:22" x14ac:dyDescent="0.2">
      <c r="V2063" s="5"/>
    </row>
    <row r="2064" spans="22:22" x14ac:dyDescent="0.2">
      <c r="V2064" s="5"/>
    </row>
    <row r="2065" spans="22:22" x14ac:dyDescent="0.2">
      <c r="V2065" s="5"/>
    </row>
    <row r="2066" spans="22:22" x14ac:dyDescent="0.2">
      <c r="V2066" s="5"/>
    </row>
    <row r="2067" spans="22:22" x14ac:dyDescent="0.2">
      <c r="V2067" s="5"/>
    </row>
    <row r="2068" spans="22:22" x14ac:dyDescent="0.2">
      <c r="V2068" s="5"/>
    </row>
    <row r="2069" spans="22:22" x14ac:dyDescent="0.2">
      <c r="V2069" s="5"/>
    </row>
    <row r="2070" spans="22:22" x14ac:dyDescent="0.2">
      <c r="V2070" s="5"/>
    </row>
    <row r="2071" spans="22:22" x14ac:dyDescent="0.2">
      <c r="V2071" s="5"/>
    </row>
    <row r="2072" spans="22:22" x14ac:dyDescent="0.2">
      <c r="V2072" s="5"/>
    </row>
    <row r="2073" spans="22:22" x14ac:dyDescent="0.2">
      <c r="V2073" s="5"/>
    </row>
    <row r="2074" spans="22:22" x14ac:dyDescent="0.2">
      <c r="V2074" s="5"/>
    </row>
    <row r="2075" spans="22:22" x14ac:dyDescent="0.2">
      <c r="V2075" s="5"/>
    </row>
    <row r="2076" spans="22:22" x14ac:dyDescent="0.2">
      <c r="V2076" s="5"/>
    </row>
    <row r="2077" spans="22:22" x14ac:dyDescent="0.2">
      <c r="V2077" s="5"/>
    </row>
    <row r="2078" spans="22:22" x14ac:dyDescent="0.2">
      <c r="V2078" s="5"/>
    </row>
    <row r="2079" spans="22:22" x14ac:dyDescent="0.2">
      <c r="V2079" s="5"/>
    </row>
    <row r="2080" spans="22:22" x14ac:dyDescent="0.2">
      <c r="V2080" s="5"/>
    </row>
    <row r="2081" spans="22:22" x14ac:dyDescent="0.2">
      <c r="V2081" s="5"/>
    </row>
    <row r="2082" spans="22:22" x14ac:dyDescent="0.2">
      <c r="V2082" s="5"/>
    </row>
    <row r="2083" spans="22:22" x14ac:dyDescent="0.2">
      <c r="V2083" s="5"/>
    </row>
    <row r="2084" spans="22:22" x14ac:dyDescent="0.2">
      <c r="V2084" s="5"/>
    </row>
    <row r="2085" spans="22:22" x14ac:dyDescent="0.2">
      <c r="V2085" s="5"/>
    </row>
    <row r="2086" spans="22:22" x14ac:dyDescent="0.2">
      <c r="V2086" s="5"/>
    </row>
    <row r="2087" spans="22:22" x14ac:dyDescent="0.2">
      <c r="V2087" s="5"/>
    </row>
    <row r="2088" spans="22:22" x14ac:dyDescent="0.2">
      <c r="V2088" s="5"/>
    </row>
    <row r="2089" spans="22:22" x14ac:dyDescent="0.2">
      <c r="V2089" s="5"/>
    </row>
    <row r="2090" spans="22:22" x14ac:dyDescent="0.2">
      <c r="V2090" s="5"/>
    </row>
    <row r="2091" spans="22:22" x14ac:dyDescent="0.2">
      <c r="V2091" s="5"/>
    </row>
    <row r="2092" spans="22:22" x14ac:dyDescent="0.2">
      <c r="V2092" s="5"/>
    </row>
    <row r="2093" spans="22:22" x14ac:dyDescent="0.2">
      <c r="V2093" s="5"/>
    </row>
    <row r="2094" spans="22:22" x14ac:dyDescent="0.2">
      <c r="V2094" s="5"/>
    </row>
    <row r="2095" spans="22:22" x14ac:dyDescent="0.2">
      <c r="V2095" s="5"/>
    </row>
    <row r="2096" spans="22:22" x14ac:dyDescent="0.2">
      <c r="V2096" s="5"/>
    </row>
    <row r="2097" spans="22:22" x14ac:dyDescent="0.2">
      <c r="V2097" s="5"/>
    </row>
    <row r="2098" spans="22:22" x14ac:dyDescent="0.2">
      <c r="V2098" s="5"/>
    </row>
    <row r="2099" spans="22:22" x14ac:dyDescent="0.2">
      <c r="V2099" s="5"/>
    </row>
    <row r="2100" spans="22:22" x14ac:dyDescent="0.2">
      <c r="V2100" s="5"/>
    </row>
    <row r="2101" spans="22:22" x14ac:dyDescent="0.2">
      <c r="V2101" s="5"/>
    </row>
    <row r="2102" spans="22:22" x14ac:dyDescent="0.2">
      <c r="V2102" s="5"/>
    </row>
    <row r="2103" spans="22:22" x14ac:dyDescent="0.2">
      <c r="V2103" s="5"/>
    </row>
    <row r="2104" spans="22:22" x14ac:dyDescent="0.2">
      <c r="V2104" s="5"/>
    </row>
    <row r="2105" spans="22:22" x14ac:dyDescent="0.2">
      <c r="V2105" s="5"/>
    </row>
    <row r="2106" spans="22:22" x14ac:dyDescent="0.2">
      <c r="V2106" s="5"/>
    </row>
    <row r="2107" spans="22:22" x14ac:dyDescent="0.2">
      <c r="V2107" s="5"/>
    </row>
    <row r="2108" spans="22:22" x14ac:dyDescent="0.2">
      <c r="V2108" s="5"/>
    </row>
    <row r="2109" spans="22:22" x14ac:dyDescent="0.2">
      <c r="V2109" s="5"/>
    </row>
    <row r="2110" spans="22:22" x14ac:dyDescent="0.2">
      <c r="V2110" s="5"/>
    </row>
    <row r="2111" spans="22:22" x14ac:dyDescent="0.2">
      <c r="V2111" s="5"/>
    </row>
    <row r="2112" spans="22:22" x14ac:dyDescent="0.2">
      <c r="V2112" s="5"/>
    </row>
    <row r="2113" spans="22:22" x14ac:dyDescent="0.2">
      <c r="V2113" s="5"/>
    </row>
    <row r="2114" spans="22:22" x14ac:dyDescent="0.2">
      <c r="V2114" s="5"/>
    </row>
    <row r="2115" spans="22:22" x14ac:dyDescent="0.2">
      <c r="V2115" s="5"/>
    </row>
    <row r="2116" spans="22:22" x14ac:dyDescent="0.2">
      <c r="V2116" s="5"/>
    </row>
    <row r="2117" spans="22:22" x14ac:dyDescent="0.2">
      <c r="V2117" s="5"/>
    </row>
    <row r="2118" spans="22:22" x14ac:dyDescent="0.2">
      <c r="V2118" s="5"/>
    </row>
    <row r="2119" spans="22:22" x14ac:dyDescent="0.2">
      <c r="V2119" s="5"/>
    </row>
    <row r="2120" spans="22:22" x14ac:dyDescent="0.2">
      <c r="V2120" s="5"/>
    </row>
    <row r="2121" spans="22:22" x14ac:dyDescent="0.2">
      <c r="V2121" s="5"/>
    </row>
    <row r="2122" spans="22:22" x14ac:dyDescent="0.2">
      <c r="V2122" s="5"/>
    </row>
    <row r="2123" spans="22:22" x14ac:dyDescent="0.2">
      <c r="V2123" s="5"/>
    </row>
    <row r="2124" spans="22:22" x14ac:dyDescent="0.2">
      <c r="V2124" s="5"/>
    </row>
    <row r="2125" spans="22:22" x14ac:dyDescent="0.2">
      <c r="V2125" s="5"/>
    </row>
    <row r="2126" spans="22:22" x14ac:dyDescent="0.2">
      <c r="V2126" s="5"/>
    </row>
    <row r="2127" spans="22:22" x14ac:dyDescent="0.2">
      <c r="V2127" s="5"/>
    </row>
    <row r="2128" spans="22:22" x14ac:dyDescent="0.2">
      <c r="V2128" s="5"/>
    </row>
    <row r="2129" spans="22:22" x14ac:dyDescent="0.2">
      <c r="V2129" s="5"/>
    </row>
    <row r="2130" spans="22:22" x14ac:dyDescent="0.2">
      <c r="V2130" s="5"/>
    </row>
    <row r="2131" spans="22:22" x14ac:dyDescent="0.2">
      <c r="V2131" s="5"/>
    </row>
    <row r="2132" spans="22:22" x14ac:dyDescent="0.2">
      <c r="V2132" s="5"/>
    </row>
    <row r="2133" spans="22:22" x14ac:dyDescent="0.2">
      <c r="V2133" s="5"/>
    </row>
    <row r="2134" spans="22:22" x14ac:dyDescent="0.2">
      <c r="V2134" s="5"/>
    </row>
    <row r="2135" spans="22:22" x14ac:dyDescent="0.2">
      <c r="V2135" s="5"/>
    </row>
    <row r="2136" spans="22:22" x14ac:dyDescent="0.2">
      <c r="V2136" s="5"/>
    </row>
    <row r="2137" spans="22:22" x14ac:dyDescent="0.2">
      <c r="V2137" s="5"/>
    </row>
    <row r="2138" spans="22:22" x14ac:dyDescent="0.2">
      <c r="V2138" s="5"/>
    </row>
    <row r="2139" spans="22:22" x14ac:dyDescent="0.2">
      <c r="V2139" s="5"/>
    </row>
    <row r="2140" spans="22:22" x14ac:dyDescent="0.2">
      <c r="V2140" s="5"/>
    </row>
    <row r="2141" spans="22:22" x14ac:dyDescent="0.2">
      <c r="V2141" s="5"/>
    </row>
    <row r="2142" spans="22:22" x14ac:dyDescent="0.2">
      <c r="V2142" s="5"/>
    </row>
    <row r="2143" spans="22:22" x14ac:dyDescent="0.2">
      <c r="V2143" s="5"/>
    </row>
    <row r="2144" spans="22:22" x14ac:dyDescent="0.2">
      <c r="V2144" s="5"/>
    </row>
    <row r="2145" spans="22:22" x14ac:dyDescent="0.2">
      <c r="V2145" s="5"/>
    </row>
    <row r="2146" spans="22:22" x14ac:dyDescent="0.2">
      <c r="V2146" s="5"/>
    </row>
    <row r="2147" spans="22:22" x14ac:dyDescent="0.2">
      <c r="V2147" s="5"/>
    </row>
    <row r="2148" spans="22:22" x14ac:dyDescent="0.2">
      <c r="V2148" s="5"/>
    </row>
    <row r="2149" spans="22:22" x14ac:dyDescent="0.2">
      <c r="V2149" s="5"/>
    </row>
    <row r="2150" spans="22:22" x14ac:dyDescent="0.2">
      <c r="V2150" s="5"/>
    </row>
    <row r="2151" spans="22:22" x14ac:dyDescent="0.2">
      <c r="V2151" s="5"/>
    </row>
    <row r="2152" spans="22:22" x14ac:dyDescent="0.2">
      <c r="V2152" s="5"/>
    </row>
    <row r="2153" spans="22:22" x14ac:dyDescent="0.2">
      <c r="V2153" s="5"/>
    </row>
    <row r="2154" spans="22:22" x14ac:dyDescent="0.2">
      <c r="V2154" s="5"/>
    </row>
    <row r="2155" spans="22:22" x14ac:dyDescent="0.2">
      <c r="V2155" s="5"/>
    </row>
    <row r="2156" spans="22:22" x14ac:dyDescent="0.2">
      <c r="V2156" s="5"/>
    </row>
    <row r="2157" spans="22:22" x14ac:dyDescent="0.2">
      <c r="V2157" s="5"/>
    </row>
    <row r="2158" spans="22:22" x14ac:dyDescent="0.2">
      <c r="V2158" s="5"/>
    </row>
    <row r="2159" spans="22:22" x14ac:dyDescent="0.2">
      <c r="V2159" s="5"/>
    </row>
    <row r="2160" spans="22:22" x14ac:dyDescent="0.2">
      <c r="V2160" s="5"/>
    </row>
    <row r="2161" spans="22:22" x14ac:dyDescent="0.2">
      <c r="V2161" s="5"/>
    </row>
    <row r="2162" spans="22:22" x14ac:dyDescent="0.2">
      <c r="V2162" s="5"/>
    </row>
    <row r="2163" spans="22:22" x14ac:dyDescent="0.2">
      <c r="V2163" s="5"/>
    </row>
    <row r="2164" spans="22:22" x14ac:dyDescent="0.2">
      <c r="V2164" s="5"/>
    </row>
    <row r="2165" spans="22:22" x14ac:dyDescent="0.2">
      <c r="V2165" s="5"/>
    </row>
    <row r="2166" spans="22:22" x14ac:dyDescent="0.2">
      <c r="V2166" s="5"/>
    </row>
    <row r="2167" spans="22:22" x14ac:dyDescent="0.2">
      <c r="V2167" s="5"/>
    </row>
    <row r="2168" spans="22:22" x14ac:dyDescent="0.2">
      <c r="V2168" s="5"/>
    </row>
    <row r="2169" spans="22:22" x14ac:dyDescent="0.2">
      <c r="V2169" s="5"/>
    </row>
    <row r="2170" spans="22:22" x14ac:dyDescent="0.2">
      <c r="V2170" s="5"/>
    </row>
    <row r="2171" spans="22:22" x14ac:dyDescent="0.2">
      <c r="V2171" s="5"/>
    </row>
    <row r="2172" spans="22:22" x14ac:dyDescent="0.2">
      <c r="V2172" s="5"/>
    </row>
    <row r="2173" spans="22:22" x14ac:dyDescent="0.2">
      <c r="V2173" s="5"/>
    </row>
    <row r="2174" spans="22:22" x14ac:dyDescent="0.2">
      <c r="V2174" s="5"/>
    </row>
    <row r="2175" spans="22:22" x14ac:dyDescent="0.2">
      <c r="V2175" s="5"/>
    </row>
    <row r="2176" spans="22:22" x14ac:dyDescent="0.2">
      <c r="V2176" s="5"/>
    </row>
    <row r="2177" spans="22:22" x14ac:dyDescent="0.2">
      <c r="V2177" s="5"/>
    </row>
    <row r="2178" spans="22:22" x14ac:dyDescent="0.2">
      <c r="V2178" s="5"/>
    </row>
    <row r="2179" spans="22:22" x14ac:dyDescent="0.2">
      <c r="V2179" s="5"/>
    </row>
    <row r="2180" spans="22:22" x14ac:dyDescent="0.2">
      <c r="V2180" s="5"/>
    </row>
    <row r="2181" spans="22:22" x14ac:dyDescent="0.2">
      <c r="V2181" s="5"/>
    </row>
    <row r="2182" spans="22:22" x14ac:dyDescent="0.2">
      <c r="V2182" s="5"/>
    </row>
    <row r="2183" spans="22:22" x14ac:dyDescent="0.2">
      <c r="V2183" s="5"/>
    </row>
    <row r="2184" spans="22:22" x14ac:dyDescent="0.2">
      <c r="V2184" s="5"/>
    </row>
    <row r="2185" spans="22:22" x14ac:dyDescent="0.2">
      <c r="V2185" s="5"/>
    </row>
    <row r="2186" spans="22:22" x14ac:dyDescent="0.2">
      <c r="V2186" s="5"/>
    </row>
    <row r="2187" spans="22:22" x14ac:dyDescent="0.2">
      <c r="V2187" s="5"/>
    </row>
    <row r="2188" spans="22:22" x14ac:dyDescent="0.2">
      <c r="V2188" s="5"/>
    </row>
    <row r="2189" spans="22:22" x14ac:dyDescent="0.2">
      <c r="V2189" s="5"/>
    </row>
    <row r="2190" spans="22:22" x14ac:dyDescent="0.2">
      <c r="V2190" s="5"/>
    </row>
    <row r="2191" spans="22:22" x14ac:dyDescent="0.2">
      <c r="V2191" s="5"/>
    </row>
    <row r="2192" spans="22:22" x14ac:dyDescent="0.2">
      <c r="V2192" s="5"/>
    </row>
    <row r="2193" spans="22:22" x14ac:dyDescent="0.2">
      <c r="V2193" s="5"/>
    </row>
    <row r="2194" spans="22:22" x14ac:dyDescent="0.2">
      <c r="V2194" s="5"/>
    </row>
    <row r="2195" spans="22:22" x14ac:dyDescent="0.2">
      <c r="V2195" s="5"/>
    </row>
    <row r="2196" spans="22:22" x14ac:dyDescent="0.2">
      <c r="V2196" s="5"/>
    </row>
    <row r="2197" spans="22:22" x14ac:dyDescent="0.2">
      <c r="V2197" s="5"/>
    </row>
    <row r="2198" spans="22:22" x14ac:dyDescent="0.2">
      <c r="V2198" s="5"/>
    </row>
    <row r="2199" spans="22:22" x14ac:dyDescent="0.2">
      <c r="V2199" s="5"/>
    </row>
    <row r="2200" spans="22:22" x14ac:dyDescent="0.2">
      <c r="V2200" s="5"/>
    </row>
    <row r="2201" spans="22:22" x14ac:dyDescent="0.2">
      <c r="V2201" s="5"/>
    </row>
    <row r="2202" spans="22:22" x14ac:dyDescent="0.2">
      <c r="V2202" s="5"/>
    </row>
    <row r="2203" spans="22:22" x14ac:dyDescent="0.2">
      <c r="V2203" s="5"/>
    </row>
    <row r="2204" spans="22:22" x14ac:dyDescent="0.2">
      <c r="V2204" s="5"/>
    </row>
    <row r="2205" spans="22:22" x14ac:dyDescent="0.2">
      <c r="V2205" s="5"/>
    </row>
    <row r="2206" spans="22:22" x14ac:dyDescent="0.2">
      <c r="V2206" s="5"/>
    </row>
    <row r="2207" spans="22:22" x14ac:dyDescent="0.2">
      <c r="V2207" s="5"/>
    </row>
    <row r="2208" spans="22:22" x14ac:dyDescent="0.2">
      <c r="V2208" s="5"/>
    </row>
    <row r="2209" spans="22:22" x14ac:dyDescent="0.2">
      <c r="V2209" s="5"/>
    </row>
    <row r="2210" spans="22:22" x14ac:dyDescent="0.2">
      <c r="V2210" s="5"/>
    </row>
    <row r="2211" spans="22:22" x14ac:dyDescent="0.2">
      <c r="V2211" s="5"/>
    </row>
    <row r="2212" spans="22:22" x14ac:dyDescent="0.2">
      <c r="V2212" s="5"/>
    </row>
    <row r="2213" spans="22:22" x14ac:dyDescent="0.2">
      <c r="V2213" s="5"/>
    </row>
    <row r="2214" spans="22:22" x14ac:dyDescent="0.2">
      <c r="V2214" s="5"/>
    </row>
    <row r="2215" spans="22:22" x14ac:dyDescent="0.2">
      <c r="V2215" s="5"/>
    </row>
    <row r="2216" spans="22:22" x14ac:dyDescent="0.2">
      <c r="V2216" s="5"/>
    </row>
    <row r="2217" spans="22:22" x14ac:dyDescent="0.2">
      <c r="V2217" s="5"/>
    </row>
    <row r="2218" spans="22:22" x14ac:dyDescent="0.2">
      <c r="V2218" s="5"/>
    </row>
    <row r="2219" spans="22:22" x14ac:dyDescent="0.2">
      <c r="V2219" s="5"/>
    </row>
    <row r="2220" spans="22:22" x14ac:dyDescent="0.2">
      <c r="V2220" s="5"/>
    </row>
    <row r="2221" spans="22:22" x14ac:dyDescent="0.2">
      <c r="V2221" s="5"/>
    </row>
    <row r="2222" spans="22:22" x14ac:dyDescent="0.2">
      <c r="V2222" s="5"/>
    </row>
    <row r="2223" spans="22:22" x14ac:dyDescent="0.2">
      <c r="V2223" s="5"/>
    </row>
    <row r="2224" spans="22:22" x14ac:dyDescent="0.2">
      <c r="V2224" s="5"/>
    </row>
    <row r="2225" spans="22:22" x14ac:dyDescent="0.2">
      <c r="V2225" s="5"/>
    </row>
    <row r="2226" spans="22:22" x14ac:dyDescent="0.2">
      <c r="V2226" s="5"/>
    </row>
    <row r="2227" spans="22:22" x14ac:dyDescent="0.2">
      <c r="V2227" s="5"/>
    </row>
    <row r="2228" spans="22:22" x14ac:dyDescent="0.2">
      <c r="V2228" s="5"/>
    </row>
    <row r="2229" spans="22:22" x14ac:dyDescent="0.2">
      <c r="V2229" s="5"/>
    </row>
    <row r="2230" spans="22:22" x14ac:dyDescent="0.2">
      <c r="V2230" s="5"/>
    </row>
    <row r="2231" spans="22:22" x14ac:dyDescent="0.2">
      <c r="V2231" s="5"/>
    </row>
    <row r="2232" spans="22:22" x14ac:dyDescent="0.2">
      <c r="V2232" s="5"/>
    </row>
    <row r="2233" spans="22:22" x14ac:dyDescent="0.2">
      <c r="V2233" s="5"/>
    </row>
    <row r="2234" spans="22:22" x14ac:dyDescent="0.2">
      <c r="V2234" s="5"/>
    </row>
    <row r="2235" spans="22:22" x14ac:dyDescent="0.2">
      <c r="V2235" s="5"/>
    </row>
    <row r="2236" spans="22:22" x14ac:dyDescent="0.2">
      <c r="V2236" s="5"/>
    </row>
    <row r="2237" spans="22:22" x14ac:dyDescent="0.2">
      <c r="V2237" s="5"/>
    </row>
    <row r="2238" spans="22:22" x14ac:dyDescent="0.2">
      <c r="V2238" s="5"/>
    </row>
    <row r="2239" spans="22:22" x14ac:dyDescent="0.2">
      <c r="V2239" s="5"/>
    </row>
    <row r="2240" spans="22:22" x14ac:dyDescent="0.2">
      <c r="V2240" s="5"/>
    </row>
    <row r="2241" spans="22:22" x14ac:dyDescent="0.2">
      <c r="V2241" s="5"/>
    </row>
    <row r="2242" spans="22:22" x14ac:dyDescent="0.2">
      <c r="V2242" s="5"/>
    </row>
    <row r="2243" spans="22:22" x14ac:dyDescent="0.2">
      <c r="V2243" s="5"/>
    </row>
    <row r="2244" spans="22:22" x14ac:dyDescent="0.2">
      <c r="V2244" s="5"/>
    </row>
    <row r="2245" spans="22:22" x14ac:dyDescent="0.2">
      <c r="V2245" s="5"/>
    </row>
    <row r="2246" spans="22:22" x14ac:dyDescent="0.2">
      <c r="V2246" s="5"/>
    </row>
    <row r="2247" spans="22:22" x14ac:dyDescent="0.2">
      <c r="V2247" s="5"/>
    </row>
    <row r="2248" spans="22:22" x14ac:dyDescent="0.2">
      <c r="V2248" s="5"/>
    </row>
    <row r="2249" spans="22:22" x14ac:dyDescent="0.2">
      <c r="V2249" s="5"/>
    </row>
    <row r="2250" spans="22:22" x14ac:dyDescent="0.2">
      <c r="V2250" s="5"/>
    </row>
    <row r="2251" spans="22:22" x14ac:dyDescent="0.2">
      <c r="V2251" s="5"/>
    </row>
    <row r="2252" spans="22:22" x14ac:dyDescent="0.2">
      <c r="V2252" s="5"/>
    </row>
    <row r="2253" spans="22:22" x14ac:dyDescent="0.2">
      <c r="V2253" s="5"/>
    </row>
    <row r="2254" spans="22:22" x14ac:dyDescent="0.2">
      <c r="V2254" s="5"/>
    </row>
    <row r="2255" spans="22:22" x14ac:dyDescent="0.2">
      <c r="V2255" s="5"/>
    </row>
    <row r="2256" spans="22:22" x14ac:dyDescent="0.2">
      <c r="V2256" s="5"/>
    </row>
    <row r="2257" spans="22:22" x14ac:dyDescent="0.2">
      <c r="V2257" s="5"/>
    </row>
    <row r="2258" spans="22:22" x14ac:dyDescent="0.2">
      <c r="V2258" s="5"/>
    </row>
    <row r="2259" spans="22:22" x14ac:dyDescent="0.2">
      <c r="V2259" s="5"/>
    </row>
    <row r="2260" spans="22:22" x14ac:dyDescent="0.2">
      <c r="V2260" s="5"/>
    </row>
    <row r="2261" spans="22:22" x14ac:dyDescent="0.2">
      <c r="V2261" s="5"/>
    </row>
    <row r="2262" spans="22:22" x14ac:dyDescent="0.2">
      <c r="V2262" s="5"/>
    </row>
    <row r="2263" spans="22:22" x14ac:dyDescent="0.2">
      <c r="V2263" s="5"/>
    </row>
    <row r="2264" spans="22:22" x14ac:dyDescent="0.2">
      <c r="V2264" s="5"/>
    </row>
    <row r="2265" spans="22:22" x14ac:dyDescent="0.2">
      <c r="V2265" s="5"/>
    </row>
    <row r="2266" spans="22:22" x14ac:dyDescent="0.2">
      <c r="V2266" s="5"/>
    </row>
    <row r="2267" spans="22:22" x14ac:dyDescent="0.2">
      <c r="V2267" s="5"/>
    </row>
    <row r="2268" spans="22:22" x14ac:dyDescent="0.2">
      <c r="V2268" s="5"/>
    </row>
    <row r="2269" spans="22:22" x14ac:dyDescent="0.2">
      <c r="V2269" s="5"/>
    </row>
    <row r="2270" spans="22:22" x14ac:dyDescent="0.2">
      <c r="V2270" s="5"/>
    </row>
    <row r="2271" spans="22:22" x14ac:dyDescent="0.2">
      <c r="V2271" s="5"/>
    </row>
    <row r="2272" spans="22:22" x14ac:dyDescent="0.2">
      <c r="V2272" s="5"/>
    </row>
    <row r="2273" spans="22:22" x14ac:dyDescent="0.2">
      <c r="V2273" s="5"/>
    </row>
    <row r="2274" spans="22:22" x14ac:dyDescent="0.2">
      <c r="V2274" s="5"/>
    </row>
    <row r="2275" spans="22:22" x14ac:dyDescent="0.2">
      <c r="V2275" s="5"/>
    </row>
    <row r="2276" spans="22:22" x14ac:dyDescent="0.2">
      <c r="V2276" s="5"/>
    </row>
    <row r="2277" spans="22:22" x14ac:dyDescent="0.2">
      <c r="V2277" s="5"/>
    </row>
    <row r="2278" spans="22:22" x14ac:dyDescent="0.2">
      <c r="V2278" s="5"/>
    </row>
    <row r="2279" spans="22:22" x14ac:dyDescent="0.2">
      <c r="V2279" s="5"/>
    </row>
    <row r="2280" spans="22:22" x14ac:dyDescent="0.2">
      <c r="V2280" s="5"/>
    </row>
    <row r="2281" spans="22:22" x14ac:dyDescent="0.2">
      <c r="V2281" s="5"/>
    </row>
    <row r="2282" spans="22:22" x14ac:dyDescent="0.2">
      <c r="V2282" s="5"/>
    </row>
    <row r="2283" spans="22:22" x14ac:dyDescent="0.2">
      <c r="V2283" s="5"/>
    </row>
    <row r="2284" spans="22:22" x14ac:dyDescent="0.2">
      <c r="V2284" s="5"/>
    </row>
    <row r="2285" spans="22:22" x14ac:dyDescent="0.2">
      <c r="V2285" s="5"/>
    </row>
    <row r="2286" spans="22:22" x14ac:dyDescent="0.2">
      <c r="V2286" s="5"/>
    </row>
    <row r="2287" spans="22:22" x14ac:dyDescent="0.2">
      <c r="V2287" s="5"/>
    </row>
    <row r="2288" spans="22:22" x14ac:dyDescent="0.2">
      <c r="V2288" s="5"/>
    </row>
    <row r="2289" spans="22:22" x14ac:dyDescent="0.2">
      <c r="V2289" s="5"/>
    </row>
    <row r="2290" spans="22:22" x14ac:dyDescent="0.2">
      <c r="V2290" s="5"/>
    </row>
    <row r="2291" spans="22:22" x14ac:dyDescent="0.2">
      <c r="V2291" s="5"/>
    </row>
    <row r="2292" spans="22:22" x14ac:dyDescent="0.2">
      <c r="V2292" s="5"/>
    </row>
    <row r="2293" spans="22:22" x14ac:dyDescent="0.2">
      <c r="V2293" s="5"/>
    </row>
    <row r="2294" spans="22:22" x14ac:dyDescent="0.2">
      <c r="V2294" s="5"/>
    </row>
    <row r="2295" spans="22:22" x14ac:dyDescent="0.2">
      <c r="V2295" s="5"/>
    </row>
    <row r="2296" spans="22:22" x14ac:dyDescent="0.2">
      <c r="V2296" s="5"/>
    </row>
    <row r="2297" spans="22:22" x14ac:dyDescent="0.2">
      <c r="V2297" s="5"/>
    </row>
    <row r="2298" spans="22:22" x14ac:dyDescent="0.2">
      <c r="V2298" s="5"/>
    </row>
    <row r="2299" spans="22:22" x14ac:dyDescent="0.2">
      <c r="V2299" s="5"/>
    </row>
    <row r="2300" spans="22:22" x14ac:dyDescent="0.2">
      <c r="V2300" s="5"/>
    </row>
    <row r="2301" spans="22:22" x14ac:dyDescent="0.2">
      <c r="V2301" s="5"/>
    </row>
    <row r="2302" spans="22:22" x14ac:dyDescent="0.2">
      <c r="V2302" s="5"/>
    </row>
    <row r="2303" spans="22:22" x14ac:dyDescent="0.2">
      <c r="V2303" s="5"/>
    </row>
    <row r="2304" spans="22:22" x14ac:dyDescent="0.2">
      <c r="V2304" s="5"/>
    </row>
    <row r="2305" spans="22:22" x14ac:dyDescent="0.2">
      <c r="V2305" s="5"/>
    </row>
    <row r="2306" spans="22:22" x14ac:dyDescent="0.2">
      <c r="V2306" s="5"/>
    </row>
    <row r="2307" spans="22:22" x14ac:dyDescent="0.2">
      <c r="V2307" s="5"/>
    </row>
    <row r="2308" spans="22:22" x14ac:dyDescent="0.2">
      <c r="V2308" s="5"/>
    </row>
    <row r="2309" spans="22:22" x14ac:dyDescent="0.2">
      <c r="V2309" s="5"/>
    </row>
    <row r="2310" spans="22:22" x14ac:dyDescent="0.2">
      <c r="V2310" s="5"/>
    </row>
    <row r="2311" spans="22:22" x14ac:dyDescent="0.2">
      <c r="V2311" s="5"/>
    </row>
    <row r="2312" spans="22:22" x14ac:dyDescent="0.2">
      <c r="V2312" s="5"/>
    </row>
    <row r="2313" spans="22:22" x14ac:dyDescent="0.2">
      <c r="V2313" s="5"/>
    </row>
    <row r="2314" spans="22:22" x14ac:dyDescent="0.2">
      <c r="V2314" s="5"/>
    </row>
    <row r="2315" spans="22:22" x14ac:dyDescent="0.2">
      <c r="V2315" s="5"/>
    </row>
    <row r="2316" spans="22:22" x14ac:dyDescent="0.2">
      <c r="V2316" s="5"/>
    </row>
    <row r="2317" spans="22:22" x14ac:dyDescent="0.2">
      <c r="V2317" s="5"/>
    </row>
    <row r="2318" spans="22:22" x14ac:dyDescent="0.2">
      <c r="V2318" s="5"/>
    </row>
    <row r="2319" spans="22:22" x14ac:dyDescent="0.2">
      <c r="V2319" s="5"/>
    </row>
    <row r="2320" spans="22:22" x14ac:dyDescent="0.2">
      <c r="V2320" s="5"/>
    </row>
    <row r="2321" spans="22:22" x14ac:dyDescent="0.2">
      <c r="V2321" s="5"/>
    </row>
    <row r="2322" spans="22:22" x14ac:dyDescent="0.2">
      <c r="V2322" s="5"/>
    </row>
    <row r="2323" spans="22:22" x14ac:dyDescent="0.2">
      <c r="V2323" s="5"/>
    </row>
    <row r="2324" spans="22:22" x14ac:dyDescent="0.2">
      <c r="V2324" s="5"/>
    </row>
    <row r="2325" spans="22:22" x14ac:dyDescent="0.2">
      <c r="V2325" s="5"/>
    </row>
    <row r="2326" spans="22:22" x14ac:dyDescent="0.2">
      <c r="V2326" s="5"/>
    </row>
    <row r="2327" spans="22:22" x14ac:dyDescent="0.2">
      <c r="V2327" s="5"/>
    </row>
    <row r="2328" spans="22:22" x14ac:dyDescent="0.2">
      <c r="V2328" s="5"/>
    </row>
    <row r="2329" spans="22:22" x14ac:dyDescent="0.2">
      <c r="V2329" s="5"/>
    </row>
    <row r="2330" spans="22:22" x14ac:dyDescent="0.2">
      <c r="V2330" s="5"/>
    </row>
    <row r="2331" spans="22:22" x14ac:dyDescent="0.2">
      <c r="V2331" s="5"/>
    </row>
    <row r="2332" spans="22:22" x14ac:dyDescent="0.2">
      <c r="V2332" s="5"/>
    </row>
    <row r="2333" spans="22:22" x14ac:dyDescent="0.2">
      <c r="V2333" s="5"/>
    </row>
    <row r="2334" spans="22:22" x14ac:dyDescent="0.2">
      <c r="V2334" s="5"/>
    </row>
    <row r="2335" spans="22:22" x14ac:dyDescent="0.2">
      <c r="V2335" s="5"/>
    </row>
    <row r="2336" spans="22:22" x14ac:dyDescent="0.2">
      <c r="V2336" s="5"/>
    </row>
    <row r="2337" spans="22:22" x14ac:dyDescent="0.2">
      <c r="V2337" s="5"/>
    </row>
    <row r="2338" spans="22:22" x14ac:dyDescent="0.2">
      <c r="V2338" s="5"/>
    </row>
    <row r="2339" spans="22:22" x14ac:dyDescent="0.2">
      <c r="V2339" s="5"/>
    </row>
    <row r="2340" spans="22:22" x14ac:dyDescent="0.2">
      <c r="V2340" s="5"/>
    </row>
    <row r="2341" spans="22:22" x14ac:dyDescent="0.2">
      <c r="V2341" s="5"/>
    </row>
    <row r="2342" spans="22:22" x14ac:dyDescent="0.2">
      <c r="V2342" s="5"/>
    </row>
    <row r="2343" spans="22:22" x14ac:dyDescent="0.2">
      <c r="V2343" s="5"/>
    </row>
    <row r="2344" spans="22:22" x14ac:dyDescent="0.2">
      <c r="V2344" s="5"/>
    </row>
    <row r="2345" spans="22:22" x14ac:dyDescent="0.2">
      <c r="V2345" s="5"/>
    </row>
    <row r="2346" spans="22:22" x14ac:dyDescent="0.2">
      <c r="V2346" s="5"/>
    </row>
    <row r="2347" spans="22:22" x14ac:dyDescent="0.2">
      <c r="V2347" s="5"/>
    </row>
    <row r="2348" spans="22:22" x14ac:dyDescent="0.2">
      <c r="V2348" s="5"/>
    </row>
    <row r="2349" spans="22:22" x14ac:dyDescent="0.2">
      <c r="V2349" s="5"/>
    </row>
    <row r="2350" spans="22:22" x14ac:dyDescent="0.2">
      <c r="V2350" s="5"/>
    </row>
    <row r="2351" spans="22:22" x14ac:dyDescent="0.2">
      <c r="V2351" s="5"/>
    </row>
    <row r="2352" spans="22:22" x14ac:dyDescent="0.2">
      <c r="V2352" s="5"/>
    </row>
    <row r="2353" spans="22:22" x14ac:dyDescent="0.2">
      <c r="V2353" s="5"/>
    </row>
    <row r="2354" spans="22:22" x14ac:dyDescent="0.2">
      <c r="V2354" s="5"/>
    </row>
    <row r="2355" spans="22:22" x14ac:dyDescent="0.2">
      <c r="V2355" s="5"/>
    </row>
    <row r="2356" spans="22:22" x14ac:dyDescent="0.2">
      <c r="V2356" s="5"/>
    </row>
    <row r="2357" spans="22:22" x14ac:dyDescent="0.2">
      <c r="V2357" s="5"/>
    </row>
    <row r="2358" spans="22:22" x14ac:dyDescent="0.2">
      <c r="V2358" s="5"/>
    </row>
    <row r="2359" spans="22:22" x14ac:dyDescent="0.2">
      <c r="V2359" s="5"/>
    </row>
    <row r="2360" spans="22:22" x14ac:dyDescent="0.2">
      <c r="V2360" s="5"/>
    </row>
    <row r="2361" spans="22:22" x14ac:dyDescent="0.2">
      <c r="V2361" s="5"/>
    </row>
    <row r="2362" spans="22:22" x14ac:dyDescent="0.2">
      <c r="V2362" s="5"/>
    </row>
    <row r="2363" spans="22:22" x14ac:dyDescent="0.2">
      <c r="V2363" s="5"/>
    </row>
    <row r="2364" spans="22:22" x14ac:dyDescent="0.2">
      <c r="V2364" s="5"/>
    </row>
    <row r="2365" spans="22:22" x14ac:dyDescent="0.2">
      <c r="V2365" s="5"/>
    </row>
    <row r="2366" spans="22:22" x14ac:dyDescent="0.2">
      <c r="V2366" s="5"/>
    </row>
    <row r="2367" spans="22:22" x14ac:dyDescent="0.2">
      <c r="V2367" s="5"/>
    </row>
    <row r="2368" spans="22:22" x14ac:dyDescent="0.2">
      <c r="V2368" s="5"/>
    </row>
    <row r="2369" spans="22:22" x14ac:dyDescent="0.2">
      <c r="V2369" s="5"/>
    </row>
    <row r="2370" spans="22:22" x14ac:dyDescent="0.2">
      <c r="V2370" s="5"/>
    </row>
    <row r="2371" spans="22:22" x14ac:dyDescent="0.2">
      <c r="V2371" s="5"/>
    </row>
    <row r="2372" spans="22:22" x14ac:dyDescent="0.2">
      <c r="V2372" s="5"/>
    </row>
    <row r="2373" spans="22:22" x14ac:dyDescent="0.2">
      <c r="V2373" s="5"/>
    </row>
    <row r="2374" spans="22:22" x14ac:dyDescent="0.2">
      <c r="V2374" s="5"/>
    </row>
    <row r="2375" spans="22:22" x14ac:dyDescent="0.2">
      <c r="V2375" s="5"/>
    </row>
    <row r="2376" spans="22:22" x14ac:dyDescent="0.2">
      <c r="V2376" s="5"/>
    </row>
    <row r="2377" spans="22:22" x14ac:dyDescent="0.2">
      <c r="V2377" s="5"/>
    </row>
    <row r="2378" spans="22:22" x14ac:dyDescent="0.2">
      <c r="V2378" s="5"/>
    </row>
    <row r="2379" spans="22:22" x14ac:dyDescent="0.2">
      <c r="V2379" s="5"/>
    </row>
    <row r="2380" spans="22:22" x14ac:dyDescent="0.2">
      <c r="V2380" s="5"/>
    </row>
    <row r="2381" spans="22:22" x14ac:dyDescent="0.2">
      <c r="V2381" s="5"/>
    </row>
    <row r="2382" spans="22:22" x14ac:dyDescent="0.2">
      <c r="V2382" s="5"/>
    </row>
    <row r="2383" spans="22:22" x14ac:dyDescent="0.2">
      <c r="V2383" s="5"/>
    </row>
    <row r="2384" spans="22:22" x14ac:dyDescent="0.2">
      <c r="V2384" s="5"/>
    </row>
    <row r="2385" spans="22:22" x14ac:dyDescent="0.2">
      <c r="V2385" s="5"/>
    </row>
    <row r="2386" spans="22:22" x14ac:dyDescent="0.2">
      <c r="V2386" s="5"/>
    </row>
    <row r="2387" spans="22:22" x14ac:dyDescent="0.2">
      <c r="V2387" s="5"/>
    </row>
    <row r="2388" spans="22:22" x14ac:dyDescent="0.2">
      <c r="V2388" s="5"/>
    </row>
    <row r="2389" spans="22:22" x14ac:dyDescent="0.2">
      <c r="V2389" s="5"/>
    </row>
    <row r="2390" spans="22:22" x14ac:dyDescent="0.2">
      <c r="V2390" s="5"/>
    </row>
    <row r="2391" spans="22:22" x14ac:dyDescent="0.2">
      <c r="V2391" s="5"/>
    </row>
    <row r="2392" spans="22:22" x14ac:dyDescent="0.2">
      <c r="V2392" s="5"/>
    </row>
    <row r="2393" spans="22:22" x14ac:dyDescent="0.2">
      <c r="V2393" s="5"/>
    </row>
    <row r="2394" spans="22:22" x14ac:dyDescent="0.2">
      <c r="V2394" s="5"/>
    </row>
    <row r="2395" spans="22:22" x14ac:dyDescent="0.2">
      <c r="V2395" s="5"/>
    </row>
    <row r="2396" spans="22:22" x14ac:dyDescent="0.2">
      <c r="V2396" s="5"/>
    </row>
    <row r="2397" spans="22:22" x14ac:dyDescent="0.2">
      <c r="V2397" s="5"/>
    </row>
    <row r="2398" spans="22:22" x14ac:dyDescent="0.2">
      <c r="V2398" s="5"/>
    </row>
    <row r="2399" spans="22:22" x14ac:dyDescent="0.2">
      <c r="V2399" s="5"/>
    </row>
    <row r="2400" spans="22:22" x14ac:dyDescent="0.2">
      <c r="V2400" s="5"/>
    </row>
    <row r="2401" spans="22:22" x14ac:dyDescent="0.2">
      <c r="V2401" s="5"/>
    </row>
    <row r="2402" spans="22:22" x14ac:dyDescent="0.2">
      <c r="V2402" s="5"/>
    </row>
    <row r="2403" spans="22:22" x14ac:dyDescent="0.2">
      <c r="V2403" s="5"/>
    </row>
    <row r="2404" spans="22:22" x14ac:dyDescent="0.2">
      <c r="V2404" s="5"/>
    </row>
    <row r="2405" spans="22:22" x14ac:dyDescent="0.2">
      <c r="V2405" s="5"/>
    </row>
    <row r="2406" spans="22:22" x14ac:dyDescent="0.2">
      <c r="V2406" s="5"/>
    </row>
    <row r="2407" spans="22:22" x14ac:dyDescent="0.2">
      <c r="V2407" s="5"/>
    </row>
    <row r="2408" spans="22:22" x14ac:dyDescent="0.2">
      <c r="V2408" s="5"/>
    </row>
    <row r="2409" spans="22:22" x14ac:dyDescent="0.2">
      <c r="V2409" s="5"/>
    </row>
    <row r="2410" spans="22:22" x14ac:dyDescent="0.2">
      <c r="V2410" s="5"/>
    </row>
    <row r="2411" spans="22:22" x14ac:dyDescent="0.2">
      <c r="V2411" s="5"/>
    </row>
    <row r="2412" spans="22:22" x14ac:dyDescent="0.2">
      <c r="V2412" s="5"/>
    </row>
    <row r="2413" spans="22:22" x14ac:dyDescent="0.2">
      <c r="V2413" s="5"/>
    </row>
    <row r="2414" spans="22:22" x14ac:dyDescent="0.2">
      <c r="V2414" s="5"/>
    </row>
    <row r="2415" spans="22:22" x14ac:dyDescent="0.2">
      <c r="V2415" s="5"/>
    </row>
    <row r="2416" spans="22:22" x14ac:dyDescent="0.2">
      <c r="V2416" s="5"/>
    </row>
    <row r="2417" spans="22:22" x14ac:dyDescent="0.2">
      <c r="V2417" s="5"/>
    </row>
    <row r="2418" spans="22:22" x14ac:dyDescent="0.2">
      <c r="V2418" s="5"/>
    </row>
    <row r="2419" spans="22:22" x14ac:dyDescent="0.2">
      <c r="V2419" s="5"/>
    </row>
    <row r="2420" spans="22:22" x14ac:dyDescent="0.2">
      <c r="V2420" s="5"/>
    </row>
    <row r="2421" spans="22:22" x14ac:dyDescent="0.2">
      <c r="V2421" s="5"/>
    </row>
    <row r="2422" spans="22:22" x14ac:dyDescent="0.2">
      <c r="V2422" s="5"/>
    </row>
    <row r="2423" spans="22:22" x14ac:dyDescent="0.2">
      <c r="V2423" s="5"/>
    </row>
    <row r="2424" spans="22:22" x14ac:dyDescent="0.2">
      <c r="V2424" s="5"/>
    </row>
    <row r="2425" spans="22:22" x14ac:dyDescent="0.2">
      <c r="V2425" s="5"/>
    </row>
    <row r="2426" spans="22:22" x14ac:dyDescent="0.2">
      <c r="V2426" s="5"/>
    </row>
    <row r="2427" spans="22:22" x14ac:dyDescent="0.2">
      <c r="V2427" s="5"/>
    </row>
    <row r="2428" spans="22:22" x14ac:dyDescent="0.2">
      <c r="V2428" s="5"/>
    </row>
    <row r="2429" spans="22:22" x14ac:dyDescent="0.2">
      <c r="V2429" s="5"/>
    </row>
    <row r="2430" spans="22:22" x14ac:dyDescent="0.2">
      <c r="V2430" s="5"/>
    </row>
    <row r="2431" spans="22:22" x14ac:dyDescent="0.2">
      <c r="V2431" s="5"/>
    </row>
    <row r="2432" spans="22:22" x14ac:dyDescent="0.2">
      <c r="V2432" s="5"/>
    </row>
    <row r="2433" spans="22:22" x14ac:dyDescent="0.2">
      <c r="V2433" s="5"/>
    </row>
    <row r="2434" spans="22:22" x14ac:dyDescent="0.2">
      <c r="V2434" s="5"/>
    </row>
    <row r="2435" spans="22:22" x14ac:dyDescent="0.2">
      <c r="V2435" s="5"/>
    </row>
    <row r="2436" spans="22:22" x14ac:dyDescent="0.2">
      <c r="V2436" s="5"/>
    </row>
    <row r="2437" spans="22:22" x14ac:dyDescent="0.2">
      <c r="V2437" s="5"/>
    </row>
    <row r="2438" spans="22:22" x14ac:dyDescent="0.2">
      <c r="V2438" s="5"/>
    </row>
    <row r="2439" spans="22:22" x14ac:dyDescent="0.2">
      <c r="V2439" s="5"/>
    </row>
    <row r="2440" spans="22:22" x14ac:dyDescent="0.2">
      <c r="V2440" s="5"/>
    </row>
    <row r="2441" spans="22:22" x14ac:dyDescent="0.2">
      <c r="V2441" s="5"/>
    </row>
    <row r="2442" spans="22:22" x14ac:dyDescent="0.2">
      <c r="V2442" s="5"/>
    </row>
    <row r="2443" spans="22:22" x14ac:dyDescent="0.2">
      <c r="V2443" s="5"/>
    </row>
    <row r="2444" spans="22:22" x14ac:dyDescent="0.2">
      <c r="V2444" s="5"/>
    </row>
    <row r="2445" spans="22:22" x14ac:dyDescent="0.2">
      <c r="V2445" s="5"/>
    </row>
    <row r="2446" spans="22:22" x14ac:dyDescent="0.2">
      <c r="V2446" s="5"/>
    </row>
    <row r="2447" spans="22:22" x14ac:dyDescent="0.2">
      <c r="V2447" s="5"/>
    </row>
    <row r="2448" spans="22:22" x14ac:dyDescent="0.2">
      <c r="V2448" s="5"/>
    </row>
    <row r="2449" spans="22:22" x14ac:dyDescent="0.2">
      <c r="V2449" s="5"/>
    </row>
    <row r="2450" spans="22:22" x14ac:dyDescent="0.2">
      <c r="V2450" s="5"/>
    </row>
    <row r="2451" spans="22:22" x14ac:dyDescent="0.2">
      <c r="V2451" s="5"/>
    </row>
    <row r="2452" spans="22:22" x14ac:dyDescent="0.2">
      <c r="V2452" s="5"/>
    </row>
    <row r="2453" spans="22:22" x14ac:dyDescent="0.2">
      <c r="V2453" s="5"/>
    </row>
    <row r="2454" spans="22:22" x14ac:dyDescent="0.2">
      <c r="V2454" s="5"/>
    </row>
    <row r="2455" spans="22:22" x14ac:dyDescent="0.2">
      <c r="V2455" s="5"/>
    </row>
    <row r="2456" spans="22:22" x14ac:dyDescent="0.2">
      <c r="V2456" s="5"/>
    </row>
    <row r="2457" spans="22:22" x14ac:dyDescent="0.2">
      <c r="V2457" s="5"/>
    </row>
    <row r="2458" spans="22:22" x14ac:dyDescent="0.2">
      <c r="V2458" s="5"/>
    </row>
    <row r="2459" spans="22:22" x14ac:dyDescent="0.2">
      <c r="V2459" s="5"/>
    </row>
    <row r="2460" spans="22:22" x14ac:dyDescent="0.2">
      <c r="V2460" s="5"/>
    </row>
    <row r="2461" spans="22:22" x14ac:dyDescent="0.2">
      <c r="V2461" s="5"/>
    </row>
    <row r="2462" spans="22:22" x14ac:dyDescent="0.2">
      <c r="V2462" s="5"/>
    </row>
    <row r="2463" spans="22:22" x14ac:dyDescent="0.2">
      <c r="V2463" s="5"/>
    </row>
    <row r="2464" spans="22:22" x14ac:dyDescent="0.2">
      <c r="V2464" s="5"/>
    </row>
    <row r="2465" spans="22:22" x14ac:dyDescent="0.2">
      <c r="V2465" s="5"/>
    </row>
    <row r="2466" spans="22:22" x14ac:dyDescent="0.2">
      <c r="V2466" s="5"/>
    </row>
    <row r="2467" spans="22:22" x14ac:dyDescent="0.2">
      <c r="V2467" s="5"/>
    </row>
    <row r="2468" spans="22:22" x14ac:dyDescent="0.2">
      <c r="V2468" s="5"/>
    </row>
    <row r="2469" spans="22:22" x14ac:dyDescent="0.2">
      <c r="V2469" s="5"/>
    </row>
    <row r="2470" spans="22:22" x14ac:dyDescent="0.2">
      <c r="V2470" s="5"/>
    </row>
    <row r="2471" spans="22:22" x14ac:dyDescent="0.2">
      <c r="V2471" s="5"/>
    </row>
    <row r="2472" spans="22:22" x14ac:dyDescent="0.2">
      <c r="V2472" s="5"/>
    </row>
    <row r="2473" spans="22:22" x14ac:dyDescent="0.2">
      <c r="V2473" s="5"/>
    </row>
    <row r="2474" spans="22:22" x14ac:dyDescent="0.2">
      <c r="V2474" s="5"/>
    </row>
    <row r="2475" spans="22:22" x14ac:dyDescent="0.2">
      <c r="V2475" s="5"/>
    </row>
    <row r="2476" spans="22:22" x14ac:dyDescent="0.2">
      <c r="V2476" s="5"/>
    </row>
    <row r="2477" spans="22:22" x14ac:dyDescent="0.2">
      <c r="V2477" s="5"/>
    </row>
    <row r="2478" spans="22:22" x14ac:dyDescent="0.2">
      <c r="V2478" s="5"/>
    </row>
    <row r="2479" spans="22:22" x14ac:dyDescent="0.2">
      <c r="V2479" s="5"/>
    </row>
    <row r="2480" spans="22:22" x14ac:dyDescent="0.2">
      <c r="V2480" s="5"/>
    </row>
    <row r="2481" spans="22:22" x14ac:dyDescent="0.2">
      <c r="V2481" s="5"/>
    </row>
    <row r="2482" spans="22:22" x14ac:dyDescent="0.2">
      <c r="V2482" s="5"/>
    </row>
    <row r="2483" spans="22:22" x14ac:dyDescent="0.2">
      <c r="V2483" s="5"/>
    </row>
    <row r="2484" spans="22:22" x14ac:dyDescent="0.2">
      <c r="V2484" s="5"/>
    </row>
    <row r="2485" spans="22:22" x14ac:dyDescent="0.2">
      <c r="V2485" s="5"/>
    </row>
    <row r="2486" spans="22:22" x14ac:dyDescent="0.2">
      <c r="V2486" s="5"/>
    </row>
    <row r="2487" spans="22:22" x14ac:dyDescent="0.2">
      <c r="V2487" s="5"/>
    </row>
    <row r="2488" spans="22:22" x14ac:dyDescent="0.2">
      <c r="V2488" s="5"/>
    </row>
    <row r="2489" spans="22:22" x14ac:dyDescent="0.2">
      <c r="V2489" s="5"/>
    </row>
    <row r="2490" spans="22:22" x14ac:dyDescent="0.2">
      <c r="V2490" s="5"/>
    </row>
    <row r="2491" spans="22:22" x14ac:dyDescent="0.2">
      <c r="V2491" s="5"/>
    </row>
    <row r="2492" spans="22:22" x14ac:dyDescent="0.2">
      <c r="V2492" s="5"/>
    </row>
    <row r="2493" spans="22:22" x14ac:dyDescent="0.2">
      <c r="V2493" s="5"/>
    </row>
    <row r="2494" spans="22:22" x14ac:dyDescent="0.2">
      <c r="V2494" s="5"/>
    </row>
    <row r="2495" spans="22:22" x14ac:dyDescent="0.2">
      <c r="V2495" s="5"/>
    </row>
    <row r="2496" spans="22:22" x14ac:dyDescent="0.2">
      <c r="V2496" s="5"/>
    </row>
    <row r="2497" spans="22:22" x14ac:dyDescent="0.2">
      <c r="V2497" s="5"/>
    </row>
    <row r="2498" spans="22:22" x14ac:dyDescent="0.2">
      <c r="V2498" s="5"/>
    </row>
    <row r="2499" spans="22:22" x14ac:dyDescent="0.2">
      <c r="V2499" s="5"/>
    </row>
    <row r="2500" spans="22:22" x14ac:dyDescent="0.2">
      <c r="V2500" s="5"/>
    </row>
    <row r="2501" spans="22:22" x14ac:dyDescent="0.2">
      <c r="V2501" s="5"/>
    </row>
    <row r="2502" spans="22:22" x14ac:dyDescent="0.2">
      <c r="V2502" s="5"/>
    </row>
    <row r="2503" spans="22:22" x14ac:dyDescent="0.2">
      <c r="V2503" s="5"/>
    </row>
    <row r="2504" spans="22:22" x14ac:dyDescent="0.2">
      <c r="V2504" s="5"/>
    </row>
    <row r="2505" spans="22:22" x14ac:dyDescent="0.2">
      <c r="V2505" s="5"/>
    </row>
    <row r="2506" spans="22:22" x14ac:dyDescent="0.2">
      <c r="V2506" s="5"/>
    </row>
    <row r="2507" spans="22:22" x14ac:dyDescent="0.2">
      <c r="V2507" s="5"/>
    </row>
    <row r="2508" spans="22:22" x14ac:dyDescent="0.2">
      <c r="V2508" s="5"/>
    </row>
    <row r="2509" spans="22:22" x14ac:dyDescent="0.2">
      <c r="V2509" s="5"/>
    </row>
    <row r="2510" spans="22:22" x14ac:dyDescent="0.2">
      <c r="V2510" s="5"/>
    </row>
    <row r="2511" spans="22:22" x14ac:dyDescent="0.2">
      <c r="V2511" s="5"/>
    </row>
    <row r="2512" spans="22:22" x14ac:dyDescent="0.2">
      <c r="V2512" s="5"/>
    </row>
    <row r="2513" spans="22:22" x14ac:dyDescent="0.2">
      <c r="V2513" s="5"/>
    </row>
    <row r="2514" spans="22:22" x14ac:dyDescent="0.2">
      <c r="V2514" s="5"/>
    </row>
    <row r="2515" spans="22:22" x14ac:dyDescent="0.2">
      <c r="V2515" s="5"/>
    </row>
    <row r="2516" spans="22:22" x14ac:dyDescent="0.2">
      <c r="V2516" s="5"/>
    </row>
    <row r="2517" spans="22:22" x14ac:dyDescent="0.2">
      <c r="V2517" s="5"/>
    </row>
    <row r="2518" spans="22:22" x14ac:dyDescent="0.2">
      <c r="V2518" s="5"/>
    </row>
    <row r="2519" spans="22:22" x14ac:dyDescent="0.2">
      <c r="V2519" s="5"/>
    </row>
    <row r="2520" spans="22:22" x14ac:dyDescent="0.2">
      <c r="V2520" s="5"/>
    </row>
    <row r="2521" spans="22:22" x14ac:dyDescent="0.2">
      <c r="V2521" s="5"/>
    </row>
    <row r="2522" spans="22:22" x14ac:dyDescent="0.2">
      <c r="V2522" s="5"/>
    </row>
    <row r="2523" spans="22:22" x14ac:dyDescent="0.2">
      <c r="V2523" s="5"/>
    </row>
    <row r="2524" spans="22:22" x14ac:dyDescent="0.2">
      <c r="V2524" s="5"/>
    </row>
    <row r="2525" spans="22:22" x14ac:dyDescent="0.2">
      <c r="V2525" s="5"/>
    </row>
    <row r="2526" spans="22:22" x14ac:dyDescent="0.2">
      <c r="V2526" s="5"/>
    </row>
    <row r="2527" spans="22:22" x14ac:dyDescent="0.2">
      <c r="V2527" s="5"/>
    </row>
    <row r="2528" spans="22:22" x14ac:dyDescent="0.2">
      <c r="V2528" s="5"/>
    </row>
    <row r="2529" spans="22:22" x14ac:dyDescent="0.2">
      <c r="V2529" s="5"/>
    </row>
    <row r="2530" spans="22:22" x14ac:dyDescent="0.2">
      <c r="V2530" s="5"/>
    </row>
    <row r="2531" spans="22:22" x14ac:dyDescent="0.2">
      <c r="V2531" s="5"/>
    </row>
    <row r="2532" spans="22:22" x14ac:dyDescent="0.2">
      <c r="V2532" s="5"/>
    </row>
    <row r="2533" spans="22:22" x14ac:dyDescent="0.2">
      <c r="V2533" s="5"/>
    </row>
    <row r="2534" spans="22:22" x14ac:dyDescent="0.2">
      <c r="V2534" s="5"/>
    </row>
    <row r="2535" spans="22:22" x14ac:dyDescent="0.2">
      <c r="V2535" s="5"/>
    </row>
    <row r="2536" spans="22:22" x14ac:dyDescent="0.2">
      <c r="V2536" s="5"/>
    </row>
    <row r="2537" spans="22:22" x14ac:dyDescent="0.2">
      <c r="V2537" s="5"/>
    </row>
    <row r="2538" spans="22:22" x14ac:dyDescent="0.2">
      <c r="V2538" s="5"/>
    </row>
    <row r="2539" spans="22:22" x14ac:dyDescent="0.2">
      <c r="V2539" s="5"/>
    </row>
    <row r="2540" spans="22:22" x14ac:dyDescent="0.2">
      <c r="V2540" s="5"/>
    </row>
    <row r="2541" spans="22:22" x14ac:dyDescent="0.2">
      <c r="V2541" s="5"/>
    </row>
    <row r="2542" spans="22:22" x14ac:dyDescent="0.2">
      <c r="V2542" s="5"/>
    </row>
    <row r="2543" spans="22:22" x14ac:dyDescent="0.2">
      <c r="V2543" s="5"/>
    </row>
    <row r="2544" spans="22:22" x14ac:dyDescent="0.2">
      <c r="V2544" s="5"/>
    </row>
    <row r="2545" spans="22:22" x14ac:dyDescent="0.2">
      <c r="V2545" s="5"/>
    </row>
    <row r="2546" spans="22:22" x14ac:dyDescent="0.2">
      <c r="V2546" s="5"/>
    </row>
    <row r="2547" spans="22:22" x14ac:dyDescent="0.2">
      <c r="V2547" s="5"/>
    </row>
    <row r="2548" spans="22:22" x14ac:dyDescent="0.2">
      <c r="V2548" s="5"/>
    </row>
    <row r="2549" spans="22:22" x14ac:dyDescent="0.2">
      <c r="V2549" s="5"/>
    </row>
    <row r="2550" spans="22:22" x14ac:dyDescent="0.2">
      <c r="V2550" s="5"/>
    </row>
    <row r="2551" spans="22:22" x14ac:dyDescent="0.2">
      <c r="V2551" s="5"/>
    </row>
    <row r="2552" spans="22:22" x14ac:dyDescent="0.2">
      <c r="V2552" s="5"/>
    </row>
    <row r="2553" spans="22:22" x14ac:dyDescent="0.2">
      <c r="V2553" s="5"/>
    </row>
    <row r="2554" spans="22:22" x14ac:dyDescent="0.2">
      <c r="V2554" s="5"/>
    </row>
    <row r="2555" spans="22:22" x14ac:dyDescent="0.2">
      <c r="V2555" s="5"/>
    </row>
    <row r="2556" spans="22:22" x14ac:dyDescent="0.2">
      <c r="V2556" s="5"/>
    </row>
    <row r="2557" spans="22:22" x14ac:dyDescent="0.2">
      <c r="V2557" s="5"/>
    </row>
    <row r="2558" spans="22:22" x14ac:dyDescent="0.2">
      <c r="V2558" s="5"/>
    </row>
    <row r="2559" spans="22:22" x14ac:dyDescent="0.2">
      <c r="V2559" s="5"/>
    </row>
    <row r="2560" spans="22:22" x14ac:dyDescent="0.2">
      <c r="V2560" s="5"/>
    </row>
    <row r="2561" spans="22:22" x14ac:dyDescent="0.2">
      <c r="V2561" s="5"/>
    </row>
    <row r="2562" spans="22:22" x14ac:dyDescent="0.2">
      <c r="V2562" s="5"/>
    </row>
    <row r="2563" spans="22:22" x14ac:dyDescent="0.2">
      <c r="V2563" s="5"/>
    </row>
    <row r="2564" spans="22:22" x14ac:dyDescent="0.2">
      <c r="V2564" s="5"/>
    </row>
    <row r="2565" spans="22:22" x14ac:dyDescent="0.2">
      <c r="V2565" s="5"/>
    </row>
    <row r="2566" spans="22:22" x14ac:dyDescent="0.2">
      <c r="V2566" s="5"/>
    </row>
    <row r="2567" spans="22:22" x14ac:dyDescent="0.2">
      <c r="V2567" s="5"/>
    </row>
    <row r="2568" spans="22:22" x14ac:dyDescent="0.2">
      <c r="V2568" s="5"/>
    </row>
    <row r="2569" spans="22:22" x14ac:dyDescent="0.2">
      <c r="V2569" s="5"/>
    </row>
    <row r="2570" spans="22:22" x14ac:dyDescent="0.2">
      <c r="V2570" s="5"/>
    </row>
    <row r="2571" spans="22:22" x14ac:dyDescent="0.2">
      <c r="V2571" s="5"/>
    </row>
    <row r="2572" spans="22:22" x14ac:dyDescent="0.2">
      <c r="V2572" s="5"/>
    </row>
    <row r="2573" spans="22:22" x14ac:dyDescent="0.2">
      <c r="V2573" s="5"/>
    </row>
    <row r="2574" spans="22:22" x14ac:dyDescent="0.2">
      <c r="V2574" s="5"/>
    </row>
    <row r="2575" spans="22:22" x14ac:dyDescent="0.2">
      <c r="V2575" s="5"/>
    </row>
    <row r="2576" spans="22:22" x14ac:dyDescent="0.2">
      <c r="V2576" s="5"/>
    </row>
    <row r="2577" spans="22:22" x14ac:dyDescent="0.2">
      <c r="V2577" s="5"/>
    </row>
    <row r="2578" spans="22:22" x14ac:dyDescent="0.2">
      <c r="V2578" s="5"/>
    </row>
    <row r="2579" spans="22:22" x14ac:dyDescent="0.2">
      <c r="V2579" s="5"/>
    </row>
    <row r="2580" spans="22:22" x14ac:dyDescent="0.2">
      <c r="V2580" s="5"/>
    </row>
    <row r="2581" spans="22:22" x14ac:dyDescent="0.2">
      <c r="V2581" s="5"/>
    </row>
    <row r="2582" spans="22:22" x14ac:dyDescent="0.2">
      <c r="V2582" s="5"/>
    </row>
    <row r="2583" spans="22:22" x14ac:dyDescent="0.2">
      <c r="V2583" s="5"/>
    </row>
    <row r="2584" spans="22:22" x14ac:dyDescent="0.2">
      <c r="V2584" s="5"/>
    </row>
    <row r="2585" spans="22:22" x14ac:dyDescent="0.2">
      <c r="V2585" s="5"/>
    </row>
    <row r="2586" spans="22:22" x14ac:dyDescent="0.2">
      <c r="V2586" s="5"/>
    </row>
    <row r="2587" spans="22:22" x14ac:dyDescent="0.2">
      <c r="V2587" s="5"/>
    </row>
    <row r="2588" spans="22:22" x14ac:dyDescent="0.2">
      <c r="V2588" s="5"/>
    </row>
    <row r="2589" spans="22:22" x14ac:dyDescent="0.2">
      <c r="V2589" s="5"/>
    </row>
    <row r="2590" spans="22:22" x14ac:dyDescent="0.2">
      <c r="V2590" s="5"/>
    </row>
    <row r="2591" spans="22:22" x14ac:dyDescent="0.2">
      <c r="V2591" s="5"/>
    </row>
    <row r="2592" spans="22:22" x14ac:dyDescent="0.2">
      <c r="V2592" s="5"/>
    </row>
    <row r="2593" spans="22:22" x14ac:dyDescent="0.2">
      <c r="V2593" s="5"/>
    </row>
    <row r="2594" spans="22:22" x14ac:dyDescent="0.2">
      <c r="V2594" s="5"/>
    </row>
    <row r="2595" spans="22:22" x14ac:dyDescent="0.2">
      <c r="V2595" s="5"/>
    </row>
    <row r="2596" spans="22:22" x14ac:dyDescent="0.2">
      <c r="V2596" s="5"/>
    </row>
    <row r="2597" spans="22:22" x14ac:dyDescent="0.2">
      <c r="V2597" s="5"/>
    </row>
    <row r="2598" spans="22:22" x14ac:dyDescent="0.2">
      <c r="V2598" s="5"/>
    </row>
    <row r="2599" spans="22:22" x14ac:dyDescent="0.2">
      <c r="V2599" s="5"/>
    </row>
    <row r="2600" spans="22:22" x14ac:dyDescent="0.2">
      <c r="V2600" s="5"/>
    </row>
    <row r="2601" spans="22:22" x14ac:dyDescent="0.2">
      <c r="V2601" s="5"/>
    </row>
    <row r="2602" spans="22:22" x14ac:dyDescent="0.2">
      <c r="V2602" s="5"/>
    </row>
    <row r="2603" spans="22:22" x14ac:dyDescent="0.2">
      <c r="V2603" s="5"/>
    </row>
    <row r="2604" spans="22:22" x14ac:dyDescent="0.2">
      <c r="V2604" s="5"/>
    </row>
    <row r="2605" spans="22:22" x14ac:dyDescent="0.2">
      <c r="V2605" s="5"/>
    </row>
    <row r="2606" spans="22:22" x14ac:dyDescent="0.2">
      <c r="V2606" s="5"/>
    </row>
    <row r="2607" spans="22:22" x14ac:dyDescent="0.2">
      <c r="V2607" s="5"/>
    </row>
    <row r="2608" spans="22:22" x14ac:dyDescent="0.2">
      <c r="V2608" s="5"/>
    </row>
    <row r="2609" spans="22:22" x14ac:dyDescent="0.2">
      <c r="V2609" s="5"/>
    </row>
    <row r="2610" spans="22:22" x14ac:dyDescent="0.2">
      <c r="V2610" s="5"/>
    </row>
    <row r="2611" spans="22:22" x14ac:dyDescent="0.2">
      <c r="V2611" s="5"/>
    </row>
    <row r="2612" spans="22:22" x14ac:dyDescent="0.2">
      <c r="V2612" s="5"/>
    </row>
    <row r="2613" spans="22:22" x14ac:dyDescent="0.2">
      <c r="V2613" s="5"/>
    </row>
    <row r="2614" spans="22:22" x14ac:dyDescent="0.2">
      <c r="V2614" s="5"/>
    </row>
    <row r="2615" spans="22:22" x14ac:dyDescent="0.2">
      <c r="V2615" s="5"/>
    </row>
    <row r="2616" spans="22:22" x14ac:dyDescent="0.2">
      <c r="V2616" s="5"/>
    </row>
    <row r="2617" spans="22:22" x14ac:dyDescent="0.2">
      <c r="V2617" s="5"/>
    </row>
    <row r="2618" spans="22:22" x14ac:dyDescent="0.2">
      <c r="V2618" s="5"/>
    </row>
    <row r="2619" spans="22:22" x14ac:dyDescent="0.2">
      <c r="V2619" s="5"/>
    </row>
    <row r="2620" spans="22:22" x14ac:dyDescent="0.2">
      <c r="V2620" s="5"/>
    </row>
    <row r="2621" spans="22:22" x14ac:dyDescent="0.2">
      <c r="V2621" s="5"/>
    </row>
    <row r="2622" spans="22:22" x14ac:dyDescent="0.2">
      <c r="V2622" s="5"/>
    </row>
    <row r="2623" spans="22:22" x14ac:dyDescent="0.2">
      <c r="V2623" s="5"/>
    </row>
    <row r="2624" spans="22:22" x14ac:dyDescent="0.2">
      <c r="V2624" s="5"/>
    </row>
    <row r="2625" spans="22:22" x14ac:dyDescent="0.2">
      <c r="V2625" s="5"/>
    </row>
    <row r="2626" spans="22:22" x14ac:dyDescent="0.2">
      <c r="V2626" s="5"/>
    </row>
    <row r="2627" spans="22:22" x14ac:dyDescent="0.2">
      <c r="V2627" s="5"/>
    </row>
    <row r="2628" spans="22:22" x14ac:dyDescent="0.2">
      <c r="V2628" s="5"/>
    </row>
    <row r="2629" spans="22:22" x14ac:dyDescent="0.2">
      <c r="V2629" s="5"/>
    </row>
    <row r="2630" spans="22:22" x14ac:dyDescent="0.2">
      <c r="V2630" s="5"/>
    </row>
    <row r="2631" spans="22:22" x14ac:dyDescent="0.2">
      <c r="V2631" s="5"/>
    </row>
    <row r="2632" spans="22:22" x14ac:dyDescent="0.2">
      <c r="V2632" s="5"/>
    </row>
    <row r="2633" spans="22:22" x14ac:dyDescent="0.2">
      <c r="V2633" s="5"/>
    </row>
    <row r="2634" spans="22:22" x14ac:dyDescent="0.2">
      <c r="V2634" s="5"/>
    </row>
    <row r="2635" spans="22:22" x14ac:dyDescent="0.2">
      <c r="V2635" s="5"/>
    </row>
    <row r="2636" spans="22:22" x14ac:dyDescent="0.2">
      <c r="V2636" s="5"/>
    </row>
    <row r="2637" spans="22:22" x14ac:dyDescent="0.2">
      <c r="V2637" s="5"/>
    </row>
    <row r="2638" spans="22:22" x14ac:dyDescent="0.2">
      <c r="V2638" s="5"/>
    </row>
    <row r="2639" spans="22:22" x14ac:dyDescent="0.2">
      <c r="V2639" s="5"/>
    </row>
    <row r="2640" spans="22:22" x14ac:dyDescent="0.2">
      <c r="V2640" s="5"/>
    </row>
    <row r="2641" spans="22:22" x14ac:dyDescent="0.2">
      <c r="V2641" s="5"/>
    </row>
    <row r="2642" spans="22:22" x14ac:dyDescent="0.2">
      <c r="V2642" s="5"/>
    </row>
    <row r="2643" spans="22:22" x14ac:dyDescent="0.2">
      <c r="V2643" s="5"/>
    </row>
    <row r="2644" spans="22:22" x14ac:dyDescent="0.2">
      <c r="V2644" s="5"/>
    </row>
    <row r="2645" spans="22:22" x14ac:dyDescent="0.2">
      <c r="V2645" s="5"/>
    </row>
    <row r="2646" spans="22:22" x14ac:dyDescent="0.2">
      <c r="V2646" s="5"/>
    </row>
    <row r="2647" spans="22:22" x14ac:dyDescent="0.2">
      <c r="V2647" s="5"/>
    </row>
    <row r="2648" spans="22:22" x14ac:dyDescent="0.2">
      <c r="V2648" s="5"/>
    </row>
    <row r="2649" spans="22:22" x14ac:dyDescent="0.2">
      <c r="V2649" s="5"/>
    </row>
    <row r="2650" spans="22:22" x14ac:dyDescent="0.2">
      <c r="V2650" s="5"/>
    </row>
    <row r="2651" spans="22:22" x14ac:dyDescent="0.2">
      <c r="V2651" s="5"/>
    </row>
    <row r="2652" spans="22:22" x14ac:dyDescent="0.2">
      <c r="V2652" s="5"/>
    </row>
    <row r="2653" spans="22:22" x14ac:dyDescent="0.2">
      <c r="V2653" s="5"/>
    </row>
    <row r="2654" spans="22:22" x14ac:dyDescent="0.2">
      <c r="V2654" s="5"/>
    </row>
    <row r="2655" spans="22:22" x14ac:dyDescent="0.2">
      <c r="V2655" s="5"/>
    </row>
    <row r="2656" spans="22:22" x14ac:dyDescent="0.2">
      <c r="V2656" s="5"/>
    </row>
    <row r="2657" spans="22:22" x14ac:dyDescent="0.2">
      <c r="V2657" s="5"/>
    </row>
    <row r="2658" spans="22:22" x14ac:dyDescent="0.2">
      <c r="V2658" s="5"/>
    </row>
    <row r="2659" spans="22:22" x14ac:dyDescent="0.2">
      <c r="V2659" s="5"/>
    </row>
    <row r="2660" spans="22:22" x14ac:dyDescent="0.2">
      <c r="V2660" s="5"/>
    </row>
    <row r="2661" spans="22:22" x14ac:dyDescent="0.2">
      <c r="V2661" s="5"/>
    </row>
    <row r="2662" spans="22:22" x14ac:dyDescent="0.2">
      <c r="V2662" s="5"/>
    </row>
    <row r="2663" spans="22:22" x14ac:dyDescent="0.2">
      <c r="V2663" s="5"/>
    </row>
    <row r="2664" spans="22:22" x14ac:dyDescent="0.2">
      <c r="V2664" s="5"/>
    </row>
    <row r="2665" spans="22:22" x14ac:dyDescent="0.2">
      <c r="V2665" s="5"/>
    </row>
    <row r="2666" spans="22:22" x14ac:dyDescent="0.2">
      <c r="V2666" s="5"/>
    </row>
    <row r="2667" spans="22:22" x14ac:dyDescent="0.2">
      <c r="V2667" s="5"/>
    </row>
    <row r="2668" spans="22:22" x14ac:dyDescent="0.2">
      <c r="V2668" s="5"/>
    </row>
    <row r="2669" spans="22:22" x14ac:dyDescent="0.2">
      <c r="V2669" s="5"/>
    </row>
    <row r="2670" spans="22:22" x14ac:dyDescent="0.2">
      <c r="V2670" s="5"/>
    </row>
    <row r="2671" spans="22:22" x14ac:dyDescent="0.2">
      <c r="V2671" s="5"/>
    </row>
    <row r="2672" spans="22:22" x14ac:dyDescent="0.2">
      <c r="V2672" s="5"/>
    </row>
    <row r="2673" spans="22:22" x14ac:dyDescent="0.2">
      <c r="V2673" s="5"/>
    </row>
    <row r="2674" spans="22:22" x14ac:dyDescent="0.2">
      <c r="V2674" s="5"/>
    </row>
    <row r="2675" spans="22:22" x14ac:dyDescent="0.2">
      <c r="V2675" s="5"/>
    </row>
    <row r="2676" spans="22:22" x14ac:dyDescent="0.2">
      <c r="V2676" s="5"/>
    </row>
    <row r="2677" spans="22:22" x14ac:dyDescent="0.2">
      <c r="V2677" s="5"/>
    </row>
    <row r="2678" spans="22:22" x14ac:dyDescent="0.2">
      <c r="V2678" s="5"/>
    </row>
    <row r="2679" spans="22:22" x14ac:dyDescent="0.2">
      <c r="V2679" s="5"/>
    </row>
    <row r="2680" spans="22:22" x14ac:dyDescent="0.2">
      <c r="V2680" s="5"/>
    </row>
    <row r="2681" spans="22:22" x14ac:dyDescent="0.2">
      <c r="V2681" s="5"/>
    </row>
    <row r="2682" spans="22:22" x14ac:dyDescent="0.2">
      <c r="V2682" s="5"/>
    </row>
    <row r="2683" spans="22:22" x14ac:dyDescent="0.2">
      <c r="V2683" s="5"/>
    </row>
    <row r="2684" spans="22:22" x14ac:dyDescent="0.2">
      <c r="V2684" s="5"/>
    </row>
    <row r="2685" spans="22:22" x14ac:dyDescent="0.2">
      <c r="V2685" s="5"/>
    </row>
    <row r="2686" spans="22:22" x14ac:dyDescent="0.2">
      <c r="V2686" s="5"/>
    </row>
    <row r="2687" spans="22:22" x14ac:dyDescent="0.2">
      <c r="V2687" s="5"/>
    </row>
    <row r="2688" spans="22:22" x14ac:dyDescent="0.2">
      <c r="V2688" s="5"/>
    </row>
    <row r="2689" spans="22:22" x14ac:dyDescent="0.2">
      <c r="V2689" s="5"/>
    </row>
    <row r="2690" spans="22:22" x14ac:dyDescent="0.2">
      <c r="V2690" s="5"/>
    </row>
    <row r="2691" spans="22:22" x14ac:dyDescent="0.2">
      <c r="V2691" s="5"/>
    </row>
    <row r="2692" spans="22:22" x14ac:dyDescent="0.2">
      <c r="V2692" s="5"/>
    </row>
    <row r="2693" spans="22:22" x14ac:dyDescent="0.2">
      <c r="V2693" s="5"/>
    </row>
    <row r="2694" spans="22:22" x14ac:dyDescent="0.2">
      <c r="V2694" s="5"/>
    </row>
    <row r="2695" spans="22:22" x14ac:dyDescent="0.2">
      <c r="V2695" s="5"/>
    </row>
    <row r="2696" spans="22:22" x14ac:dyDescent="0.2">
      <c r="V2696" s="5"/>
    </row>
    <row r="2697" spans="22:22" x14ac:dyDescent="0.2">
      <c r="V2697" s="5"/>
    </row>
    <row r="2698" spans="22:22" x14ac:dyDescent="0.2">
      <c r="V2698" s="5"/>
    </row>
    <row r="2699" spans="22:22" x14ac:dyDescent="0.2">
      <c r="V2699" s="5"/>
    </row>
    <row r="2700" spans="22:22" x14ac:dyDescent="0.2">
      <c r="V2700" s="5"/>
    </row>
    <row r="2701" spans="22:22" x14ac:dyDescent="0.2">
      <c r="V2701" s="5"/>
    </row>
    <row r="2702" spans="22:22" x14ac:dyDescent="0.2">
      <c r="V2702" s="5"/>
    </row>
    <row r="2703" spans="22:22" x14ac:dyDescent="0.2">
      <c r="V2703" s="5"/>
    </row>
    <row r="2704" spans="22:22" x14ac:dyDescent="0.2">
      <c r="V2704" s="5"/>
    </row>
    <row r="2705" spans="22:22" x14ac:dyDescent="0.2">
      <c r="V2705" s="5"/>
    </row>
    <row r="2706" spans="22:22" x14ac:dyDescent="0.2">
      <c r="V2706" s="5"/>
    </row>
    <row r="2707" spans="22:22" x14ac:dyDescent="0.2">
      <c r="V2707" s="5"/>
    </row>
    <row r="2708" spans="22:22" x14ac:dyDescent="0.2">
      <c r="V2708" s="5"/>
    </row>
    <row r="2709" spans="22:22" x14ac:dyDescent="0.2">
      <c r="V2709" s="5"/>
    </row>
    <row r="2710" spans="22:22" x14ac:dyDescent="0.2">
      <c r="V2710" s="5"/>
    </row>
    <row r="2711" spans="22:22" x14ac:dyDescent="0.2">
      <c r="V2711" s="5"/>
    </row>
    <row r="2712" spans="22:22" x14ac:dyDescent="0.2">
      <c r="V2712" s="5"/>
    </row>
    <row r="2713" spans="22:22" x14ac:dyDescent="0.2">
      <c r="V2713" s="5"/>
    </row>
    <row r="2714" spans="22:22" x14ac:dyDescent="0.2">
      <c r="V2714" s="5"/>
    </row>
    <row r="2715" spans="22:22" x14ac:dyDescent="0.2">
      <c r="V2715" s="5"/>
    </row>
    <row r="2716" spans="22:22" x14ac:dyDescent="0.2">
      <c r="V2716" s="5"/>
    </row>
    <row r="2717" spans="22:22" x14ac:dyDescent="0.2">
      <c r="V2717" s="5"/>
    </row>
    <row r="2718" spans="22:22" x14ac:dyDescent="0.2">
      <c r="V2718" s="5"/>
    </row>
    <row r="2719" spans="22:22" x14ac:dyDescent="0.2">
      <c r="V2719" s="5"/>
    </row>
    <row r="2720" spans="22:22" x14ac:dyDescent="0.2">
      <c r="V2720" s="5"/>
    </row>
    <row r="2721" spans="22:22" x14ac:dyDescent="0.2">
      <c r="V2721" s="5"/>
    </row>
    <row r="2722" spans="22:22" x14ac:dyDescent="0.2">
      <c r="V2722" s="5"/>
    </row>
    <row r="2723" spans="22:22" x14ac:dyDescent="0.2">
      <c r="V2723" s="5"/>
    </row>
    <row r="2724" spans="22:22" x14ac:dyDescent="0.2">
      <c r="V2724" s="5"/>
    </row>
    <row r="2725" spans="22:22" x14ac:dyDescent="0.2">
      <c r="V2725" s="5"/>
    </row>
    <row r="2726" spans="22:22" x14ac:dyDescent="0.2">
      <c r="V2726" s="5"/>
    </row>
    <row r="2727" spans="22:22" x14ac:dyDescent="0.2">
      <c r="V2727" s="5"/>
    </row>
    <row r="2728" spans="22:22" x14ac:dyDescent="0.2">
      <c r="V2728" s="5"/>
    </row>
    <row r="2729" spans="22:22" x14ac:dyDescent="0.2">
      <c r="V2729" s="5"/>
    </row>
    <row r="2730" spans="22:22" x14ac:dyDescent="0.2">
      <c r="V2730" s="5"/>
    </row>
    <row r="2731" spans="22:22" x14ac:dyDescent="0.2">
      <c r="V2731" s="5"/>
    </row>
    <row r="2732" spans="22:22" x14ac:dyDescent="0.2">
      <c r="V2732" s="5"/>
    </row>
    <row r="2733" spans="22:22" x14ac:dyDescent="0.2">
      <c r="V2733" s="5"/>
    </row>
    <row r="2734" spans="22:22" x14ac:dyDescent="0.2">
      <c r="V2734" s="5"/>
    </row>
    <row r="2735" spans="22:22" x14ac:dyDescent="0.2">
      <c r="V2735" s="5"/>
    </row>
    <row r="2736" spans="22:22" x14ac:dyDescent="0.2">
      <c r="V2736" s="5"/>
    </row>
    <row r="2737" spans="22:22" x14ac:dyDescent="0.2">
      <c r="V2737" s="5"/>
    </row>
    <row r="2738" spans="22:22" x14ac:dyDescent="0.2">
      <c r="V2738" s="5"/>
    </row>
    <row r="2739" spans="22:22" x14ac:dyDescent="0.2">
      <c r="V2739" s="5"/>
    </row>
    <row r="2740" spans="22:22" x14ac:dyDescent="0.2">
      <c r="V2740" s="5"/>
    </row>
    <row r="2741" spans="22:22" x14ac:dyDescent="0.2">
      <c r="V2741" s="5"/>
    </row>
    <row r="2742" spans="22:22" x14ac:dyDescent="0.2">
      <c r="V2742" s="5"/>
    </row>
    <row r="2743" spans="22:22" x14ac:dyDescent="0.2">
      <c r="V2743" s="5"/>
    </row>
    <row r="2744" spans="22:22" x14ac:dyDescent="0.2">
      <c r="V2744" s="5"/>
    </row>
    <row r="2745" spans="22:22" x14ac:dyDescent="0.2">
      <c r="V2745" s="5"/>
    </row>
    <row r="2746" spans="22:22" x14ac:dyDescent="0.2">
      <c r="V2746" s="5"/>
    </row>
    <row r="2747" spans="22:22" x14ac:dyDescent="0.2">
      <c r="V2747" s="5"/>
    </row>
    <row r="2748" spans="22:22" x14ac:dyDescent="0.2">
      <c r="V2748" s="5"/>
    </row>
    <row r="2749" spans="22:22" x14ac:dyDescent="0.2">
      <c r="V2749" s="5"/>
    </row>
    <row r="2750" spans="22:22" x14ac:dyDescent="0.2">
      <c r="V2750" s="5"/>
    </row>
    <row r="2751" spans="22:22" x14ac:dyDescent="0.2">
      <c r="V2751" s="5"/>
    </row>
    <row r="2752" spans="22:22" x14ac:dyDescent="0.2">
      <c r="V2752" s="5"/>
    </row>
    <row r="2753" spans="22:22" x14ac:dyDescent="0.2">
      <c r="V2753" s="5"/>
    </row>
    <row r="2754" spans="22:22" x14ac:dyDescent="0.2">
      <c r="V2754" s="5"/>
    </row>
    <row r="2755" spans="22:22" x14ac:dyDescent="0.2">
      <c r="V2755" s="5"/>
    </row>
    <row r="2756" spans="22:22" x14ac:dyDescent="0.2">
      <c r="V2756" s="5"/>
    </row>
    <row r="2757" spans="22:22" x14ac:dyDescent="0.2">
      <c r="V2757" s="5"/>
    </row>
    <row r="2758" spans="22:22" x14ac:dyDescent="0.2">
      <c r="V2758" s="5"/>
    </row>
    <row r="2759" spans="22:22" x14ac:dyDescent="0.2">
      <c r="V2759" s="5"/>
    </row>
    <row r="2760" spans="22:22" x14ac:dyDescent="0.2">
      <c r="V2760" s="5"/>
    </row>
    <row r="2761" spans="22:22" x14ac:dyDescent="0.2">
      <c r="V2761" s="5"/>
    </row>
    <row r="2762" spans="22:22" x14ac:dyDescent="0.2">
      <c r="V2762" s="5"/>
    </row>
    <row r="2763" spans="22:22" x14ac:dyDescent="0.2">
      <c r="V2763" s="5"/>
    </row>
    <row r="2764" spans="22:22" x14ac:dyDescent="0.2">
      <c r="V2764" s="5"/>
    </row>
    <row r="2765" spans="22:22" x14ac:dyDescent="0.2">
      <c r="V2765" s="5"/>
    </row>
    <row r="2766" spans="22:22" x14ac:dyDescent="0.2">
      <c r="V2766" s="5"/>
    </row>
    <row r="2767" spans="22:22" x14ac:dyDescent="0.2">
      <c r="V2767" s="5"/>
    </row>
    <row r="2768" spans="22:22" x14ac:dyDescent="0.2">
      <c r="V2768" s="5"/>
    </row>
    <row r="2769" spans="22:22" x14ac:dyDescent="0.2">
      <c r="V2769" s="5"/>
    </row>
    <row r="2770" spans="22:22" x14ac:dyDescent="0.2">
      <c r="V2770" s="5"/>
    </row>
    <row r="2771" spans="22:22" x14ac:dyDescent="0.2">
      <c r="V2771" s="5"/>
    </row>
    <row r="2772" spans="22:22" x14ac:dyDescent="0.2">
      <c r="V2772" s="5"/>
    </row>
    <row r="2773" spans="22:22" x14ac:dyDescent="0.2">
      <c r="V2773" s="5"/>
    </row>
    <row r="2774" spans="22:22" x14ac:dyDescent="0.2">
      <c r="V2774" s="5"/>
    </row>
    <row r="2775" spans="22:22" x14ac:dyDescent="0.2">
      <c r="V2775" s="5"/>
    </row>
    <row r="2776" spans="22:22" x14ac:dyDescent="0.2">
      <c r="V2776" s="5"/>
    </row>
    <row r="2777" spans="22:22" x14ac:dyDescent="0.2">
      <c r="V2777" s="5"/>
    </row>
    <row r="2778" spans="22:22" x14ac:dyDescent="0.2">
      <c r="V2778" s="5"/>
    </row>
    <row r="2779" spans="22:22" x14ac:dyDescent="0.2">
      <c r="V2779" s="5"/>
    </row>
    <row r="2780" spans="22:22" x14ac:dyDescent="0.2">
      <c r="V2780" s="5"/>
    </row>
    <row r="2781" spans="22:22" x14ac:dyDescent="0.2">
      <c r="V2781" s="5"/>
    </row>
    <row r="2782" spans="22:22" x14ac:dyDescent="0.2">
      <c r="V2782" s="5"/>
    </row>
    <row r="2783" spans="22:22" x14ac:dyDescent="0.2">
      <c r="V2783" s="5"/>
    </row>
    <row r="2784" spans="22:22" x14ac:dyDescent="0.2">
      <c r="V2784" s="5"/>
    </row>
    <row r="2785" spans="22:22" x14ac:dyDescent="0.2">
      <c r="V2785" s="5"/>
    </row>
    <row r="2786" spans="22:22" x14ac:dyDescent="0.2">
      <c r="V2786" s="5"/>
    </row>
    <row r="2787" spans="22:22" x14ac:dyDescent="0.2">
      <c r="V2787" s="5"/>
    </row>
    <row r="2788" spans="22:22" x14ac:dyDescent="0.2">
      <c r="V2788" s="5"/>
    </row>
    <row r="2789" spans="22:22" x14ac:dyDescent="0.2">
      <c r="V2789" s="5"/>
    </row>
    <row r="2790" spans="22:22" x14ac:dyDescent="0.2">
      <c r="V2790" s="5"/>
    </row>
    <row r="2791" spans="22:22" x14ac:dyDescent="0.2">
      <c r="V2791" s="5"/>
    </row>
    <row r="2792" spans="22:22" x14ac:dyDescent="0.2">
      <c r="V2792" s="5"/>
    </row>
    <row r="2793" spans="22:22" x14ac:dyDescent="0.2">
      <c r="V2793" s="5"/>
    </row>
    <row r="2794" spans="22:22" x14ac:dyDescent="0.2">
      <c r="V2794" s="5"/>
    </row>
    <row r="2795" spans="22:22" x14ac:dyDescent="0.2">
      <c r="V2795" s="5"/>
    </row>
    <row r="2796" spans="22:22" x14ac:dyDescent="0.2">
      <c r="V2796" s="5"/>
    </row>
    <row r="2797" spans="22:22" x14ac:dyDescent="0.2">
      <c r="V2797" s="5"/>
    </row>
    <row r="2798" spans="22:22" x14ac:dyDescent="0.2">
      <c r="V2798" s="5"/>
    </row>
    <row r="2799" spans="22:22" x14ac:dyDescent="0.2">
      <c r="V2799" s="5"/>
    </row>
    <row r="2800" spans="22:22" x14ac:dyDescent="0.2">
      <c r="V2800" s="5"/>
    </row>
    <row r="2801" spans="22:22" x14ac:dyDescent="0.2">
      <c r="V2801" s="5"/>
    </row>
    <row r="2802" spans="22:22" x14ac:dyDescent="0.2">
      <c r="V2802" s="5"/>
    </row>
    <row r="2803" spans="22:22" x14ac:dyDescent="0.2">
      <c r="V2803" s="5"/>
    </row>
    <row r="2804" spans="22:22" x14ac:dyDescent="0.2">
      <c r="V2804" s="5"/>
    </row>
    <row r="2805" spans="22:22" x14ac:dyDescent="0.2">
      <c r="V2805" s="5"/>
    </row>
    <row r="2806" spans="22:22" x14ac:dyDescent="0.2">
      <c r="V2806" s="5"/>
    </row>
    <row r="2807" spans="22:22" x14ac:dyDescent="0.2">
      <c r="V2807" s="5"/>
    </row>
    <row r="2808" spans="22:22" x14ac:dyDescent="0.2">
      <c r="V2808" s="5"/>
    </row>
    <row r="2809" spans="22:22" x14ac:dyDescent="0.2">
      <c r="V2809" s="5"/>
    </row>
    <row r="2810" spans="22:22" x14ac:dyDescent="0.2">
      <c r="V2810" s="5"/>
    </row>
    <row r="2811" spans="22:22" x14ac:dyDescent="0.2">
      <c r="V2811" s="5"/>
    </row>
    <row r="2812" spans="22:22" x14ac:dyDescent="0.2">
      <c r="V2812" s="5"/>
    </row>
    <row r="2813" spans="22:22" x14ac:dyDescent="0.2">
      <c r="V2813" s="5"/>
    </row>
    <row r="2814" spans="22:22" x14ac:dyDescent="0.2">
      <c r="V2814" s="5"/>
    </row>
    <row r="2815" spans="22:22" x14ac:dyDescent="0.2">
      <c r="V2815" s="5"/>
    </row>
    <row r="2816" spans="22:22" x14ac:dyDescent="0.2">
      <c r="V2816" s="5"/>
    </row>
    <row r="2817" spans="22:22" x14ac:dyDescent="0.2">
      <c r="V2817" s="5"/>
    </row>
    <row r="2818" spans="22:22" x14ac:dyDescent="0.2">
      <c r="V2818" s="5"/>
    </row>
    <row r="2819" spans="22:22" x14ac:dyDescent="0.2">
      <c r="V2819" s="5"/>
    </row>
    <row r="2820" spans="22:22" x14ac:dyDescent="0.2">
      <c r="V2820" s="5"/>
    </row>
    <row r="2821" spans="22:22" x14ac:dyDescent="0.2">
      <c r="V2821" s="5"/>
    </row>
    <row r="2822" spans="22:22" x14ac:dyDescent="0.2">
      <c r="V2822" s="5"/>
    </row>
    <row r="2823" spans="22:22" x14ac:dyDescent="0.2">
      <c r="V2823" s="5"/>
    </row>
    <row r="2824" spans="22:22" x14ac:dyDescent="0.2">
      <c r="V2824" s="5"/>
    </row>
    <row r="2825" spans="22:22" x14ac:dyDescent="0.2">
      <c r="V2825" s="5"/>
    </row>
    <row r="2826" spans="22:22" x14ac:dyDescent="0.2">
      <c r="V2826" s="5"/>
    </row>
    <row r="2827" spans="22:22" x14ac:dyDescent="0.2">
      <c r="V2827" s="5"/>
    </row>
    <row r="2828" spans="22:22" x14ac:dyDescent="0.2">
      <c r="V2828" s="5"/>
    </row>
    <row r="2829" spans="22:22" x14ac:dyDescent="0.2">
      <c r="V2829" s="5"/>
    </row>
    <row r="2830" spans="22:22" x14ac:dyDescent="0.2">
      <c r="V2830" s="5"/>
    </row>
    <row r="2831" spans="22:22" x14ac:dyDescent="0.2">
      <c r="V2831" s="5"/>
    </row>
    <row r="2832" spans="22:22" x14ac:dyDescent="0.2">
      <c r="V2832" s="5"/>
    </row>
    <row r="2833" spans="22:22" x14ac:dyDescent="0.2">
      <c r="V2833" s="5"/>
    </row>
    <row r="2834" spans="22:22" x14ac:dyDescent="0.2">
      <c r="V2834" s="5"/>
    </row>
    <row r="2835" spans="22:22" x14ac:dyDescent="0.2">
      <c r="V2835" s="5"/>
    </row>
    <row r="2836" spans="22:22" x14ac:dyDescent="0.2">
      <c r="V2836" s="5"/>
    </row>
    <row r="2837" spans="22:22" x14ac:dyDescent="0.2">
      <c r="V2837" s="5"/>
    </row>
    <row r="2838" spans="22:22" x14ac:dyDescent="0.2">
      <c r="V2838" s="5"/>
    </row>
    <row r="2839" spans="22:22" x14ac:dyDescent="0.2">
      <c r="V2839" s="5"/>
    </row>
    <row r="2840" spans="22:22" x14ac:dyDescent="0.2">
      <c r="V2840" s="5"/>
    </row>
    <row r="2841" spans="22:22" x14ac:dyDescent="0.2">
      <c r="V2841" s="5"/>
    </row>
    <row r="2842" spans="22:22" x14ac:dyDescent="0.2">
      <c r="V2842" s="5"/>
    </row>
    <row r="2843" spans="22:22" x14ac:dyDescent="0.2">
      <c r="V2843" s="5"/>
    </row>
    <row r="2844" spans="22:22" x14ac:dyDescent="0.2">
      <c r="V2844" s="5"/>
    </row>
    <row r="2845" spans="22:22" x14ac:dyDescent="0.2">
      <c r="V2845" s="5"/>
    </row>
    <row r="2846" spans="22:22" x14ac:dyDescent="0.2">
      <c r="V2846" s="5"/>
    </row>
    <row r="2847" spans="22:22" x14ac:dyDescent="0.2">
      <c r="V2847" s="5"/>
    </row>
    <row r="2848" spans="22:22" x14ac:dyDescent="0.2">
      <c r="V2848" s="5"/>
    </row>
    <row r="2849" spans="22:22" x14ac:dyDescent="0.2">
      <c r="V2849" s="5"/>
    </row>
    <row r="2850" spans="22:22" x14ac:dyDescent="0.2">
      <c r="V2850" s="5"/>
    </row>
    <row r="2851" spans="22:22" x14ac:dyDescent="0.2">
      <c r="V2851" s="5"/>
    </row>
    <row r="2852" spans="22:22" x14ac:dyDescent="0.2">
      <c r="V2852" s="5"/>
    </row>
    <row r="2853" spans="22:22" x14ac:dyDescent="0.2">
      <c r="V2853" s="5"/>
    </row>
    <row r="2854" spans="22:22" x14ac:dyDescent="0.2">
      <c r="V2854" s="5"/>
    </row>
    <row r="2855" spans="22:22" x14ac:dyDescent="0.2">
      <c r="V2855" s="5"/>
    </row>
    <row r="2856" spans="22:22" x14ac:dyDescent="0.2">
      <c r="V2856" s="5"/>
    </row>
    <row r="2857" spans="22:22" x14ac:dyDescent="0.2">
      <c r="V2857" s="5"/>
    </row>
    <row r="2858" spans="22:22" x14ac:dyDescent="0.2">
      <c r="V2858" s="5"/>
    </row>
    <row r="2859" spans="22:22" x14ac:dyDescent="0.2">
      <c r="V2859" s="5"/>
    </row>
    <row r="2860" spans="22:22" x14ac:dyDescent="0.2">
      <c r="V2860" s="5"/>
    </row>
    <row r="2861" spans="22:22" x14ac:dyDescent="0.2">
      <c r="V2861" s="5"/>
    </row>
    <row r="2862" spans="22:22" x14ac:dyDescent="0.2">
      <c r="V2862" s="5"/>
    </row>
    <row r="2863" spans="22:22" x14ac:dyDescent="0.2">
      <c r="V2863" s="5"/>
    </row>
    <row r="2864" spans="22:22" x14ac:dyDescent="0.2">
      <c r="V2864" s="5"/>
    </row>
    <row r="2865" spans="22:22" x14ac:dyDescent="0.2">
      <c r="V2865" s="5"/>
    </row>
    <row r="2866" spans="22:22" x14ac:dyDescent="0.2">
      <c r="V2866" s="5"/>
    </row>
    <row r="2867" spans="22:22" x14ac:dyDescent="0.2">
      <c r="V2867" s="5"/>
    </row>
    <row r="2868" spans="22:22" x14ac:dyDescent="0.2">
      <c r="V2868" s="5"/>
    </row>
    <row r="2869" spans="22:22" x14ac:dyDescent="0.2">
      <c r="V2869" s="5"/>
    </row>
    <row r="2870" spans="22:22" x14ac:dyDescent="0.2">
      <c r="V2870" s="5"/>
    </row>
    <row r="2871" spans="22:22" x14ac:dyDescent="0.2">
      <c r="V2871" s="5"/>
    </row>
    <row r="2872" spans="22:22" x14ac:dyDescent="0.2">
      <c r="V2872" s="5"/>
    </row>
    <row r="2873" spans="22:22" x14ac:dyDescent="0.2">
      <c r="V2873" s="5"/>
    </row>
    <row r="2874" spans="22:22" x14ac:dyDescent="0.2">
      <c r="V2874" s="5"/>
    </row>
    <row r="2875" spans="22:22" x14ac:dyDescent="0.2">
      <c r="V2875" s="5"/>
    </row>
    <row r="2876" spans="22:22" x14ac:dyDescent="0.2">
      <c r="V2876" s="5"/>
    </row>
    <row r="2877" spans="22:22" x14ac:dyDescent="0.2">
      <c r="V2877" s="5"/>
    </row>
    <row r="2878" spans="22:22" x14ac:dyDescent="0.2">
      <c r="V2878" s="5"/>
    </row>
    <row r="2879" spans="22:22" x14ac:dyDescent="0.2">
      <c r="V2879" s="5"/>
    </row>
    <row r="2880" spans="22:22" x14ac:dyDescent="0.2">
      <c r="V2880" s="5"/>
    </row>
    <row r="2881" spans="22:22" x14ac:dyDescent="0.2">
      <c r="V2881" s="5"/>
    </row>
    <row r="2882" spans="22:22" x14ac:dyDescent="0.2">
      <c r="V2882" s="5"/>
    </row>
    <row r="2883" spans="22:22" x14ac:dyDescent="0.2">
      <c r="V2883" s="5"/>
    </row>
    <row r="2884" spans="22:22" x14ac:dyDescent="0.2">
      <c r="V2884" s="5"/>
    </row>
    <row r="2885" spans="22:22" x14ac:dyDescent="0.2">
      <c r="V2885" s="5"/>
    </row>
    <row r="2886" spans="22:22" x14ac:dyDescent="0.2">
      <c r="V2886" s="5"/>
    </row>
    <row r="2887" spans="22:22" x14ac:dyDescent="0.2">
      <c r="V2887" s="5"/>
    </row>
    <row r="2888" spans="22:22" x14ac:dyDescent="0.2">
      <c r="V2888" s="5"/>
    </row>
    <row r="2889" spans="22:22" x14ac:dyDescent="0.2">
      <c r="V2889" s="5"/>
    </row>
    <row r="2890" spans="22:22" x14ac:dyDescent="0.2">
      <c r="V2890" s="5"/>
    </row>
    <row r="2891" spans="22:22" x14ac:dyDescent="0.2">
      <c r="V2891" s="5"/>
    </row>
    <row r="2892" spans="22:22" x14ac:dyDescent="0.2">
      <c r="V2892" s="5"/>
    </row>
    <row r="2893" spans="22:22" x14ac:dyDescent="0.2">
      <c r="V2893" s="5"/>
    </row>
    <row r="2894" spans="22:22" x14ac:dyDescent="0.2">
      <c r="V2894" s="5"/>
    </row>
    <row r="2895" spans="22:22" x14ac:dyDescent="0.2">
      <c r="V2895" s="5"/>
    </row>
    <row r="2896" spans="22:22" x14ac:dyDescent="0.2">
      <c r="V2896" s="5"/>
    </row>
    <row r="2897" spans="22:22" x14ac:dyDescent="0.2">
      <c r="V2897" s="5"/>
    </row>
    <row r="2898" spans="22:22" x14ac:dyDescent="0.2">
      <c r="V2898" s="5"/>
    </row>
    <row r="2899" spans="22:22" x14ac:dyDescent="0.2">
      <c r="V2899" s="5"/>
    </row>
    <row r="2900" spans="22:22" x14ac:dyDescent="0.2">
      <c r="V2900" s="5"/>
    </row>
    <row r="2901" spans="22:22" x14ac:dyDescent="0.2">
      <c r="V2901" s="5"/>
    </row>
    <row r="2902" spans="22:22" x14ac:dyDescent="0.2">
      <c r="V2902" s="5"/>
    </row>
    <row r="2903" spans="22:22" x14ac:dyDescent="0.2">
      <c r="V2903" s="5"/>
    </row>
    <row r="2904" spans="22:22" x14ac:dyDescent="0.2">
      <c r="V2904" s="5"/>
    </row>
    <row r="2905" spans="22:22" x14ac:dyDescent="0.2">
      <c r="V2905" s="5"/>
    </row>
    <row r="2906" spans="22:22" x14ac:dyDescent="0.2">
      <c r="V2906" s="5"/>
    </row>
    <row r="2907" spans="22:22" x14ac:dyDescent="0.2">
      <c r="V2907" s="5"/>
    </row>
    <row r="2908" spans="22:22" x14ac:dyDescent="0.2">
      <c r="V2908" s="5"/>
    </row>
    <row r="2909" spans="22:22" x14ac:dyDescent="0.2">
      <c r="V2909" s="5"/>
    </row>
    <row r="2910" spans="22:22" x14ac:dyDescent="0.2">
      <c r="V2910" s="5"/>
    </row>
    <row r="2911" spans="22:22" x14ac:dyDescent="0.2">
      <c r="V2911" s="5"/>
    </row>
    <row r="2912" spans="22:22" x14ac:dyDescent="0.2">
      <c r="V2912" s="5"/>
    </row>
    <row r="2913" spans="22:22" x14ac:dyDescent="0.2">
      <c r="V2913" s="5"/>
    </row>
    <row r="2914" spans="22:22" x14ac:dyDescent="0.2">
      <c r="V2914" s="5"/>
    </row>
    <row r="2915" spans="22:22" x14ac:dyDescent="0.2">
      <c r="V2915" s="5"/>
    </row>
    <row r="2916" spans="22:22" x14ac:dyDescent="0.2">
      <c r="V2916" s="5"/>
    </row>
    <row r="2917" spans="22:22" x14ac:dyDescent="0.2">
      <c r="V2917" s="5"/>
    </row>
    <row r="2918" spans="22:22" x14ac:dyDescent="0.2">
      <c r="V2918" s="5"/>
    </row>
    <row r="2919" spans="22:22" x14ac:dyDescent="0.2">
      <c r="V2919" s="5"/>
    </row>
    <row r="2920" spans="22:22" x14ac:dyDescent="0.2">
      <c r="V2920" s="5"/>
    </row>
    <row r="2921" spans="22:22" x14ac:dyDescent="0.2">
      <c r="V2921" s="5"/>
    </row>
    <row r="2922" spans="22:22" x14ac:dyDescent="0.2">
      <c r="V2922" s="5"/>
    </row>
    <row r="2923" spans="22:22" x14ac:dyDescent="0.2">
      <c r="V2923" s="5"/>
    </row>
    <row r="2924" spans="22:22" x14ac:dyDescent="0.2">
      <c r="V2924" s="5"/>
    </row>
    <row r="2925" spans="22:22" x14ac:dyDescent="0.2">
      <c r="V2925" s="5"/>
    </row>
    <row r="2926" spans="22:22" x14ac:dyDescent="0.2">
      <c r="V2926" s="5"/>
    </row>
    <row r="2927" spans="22:22" x14ac:dyDescent="0.2">
      <c r="V2927" s="5"/>
    </row>
    <row r="2928" spans="22:22" x14ac:dyDescent="0.2">
      <c r="V2928" s="5"/>
    </row>
    <row r="2929" spans="22:22" x14ac:dyDescent="0.2">
      <c r="V2929" s="5"/>
    </row>
    <row r="2930" spans="22:22" x14ac:dyDescent="0.2">
      <c r="V2930" s="5"/>
    </row>
    <row r="2931" spans="22:22" x14ac:dyDescent="0.2">
      <c r="V2931" s="5"/>
    </row>
    <row r="2932" spans="22:22" x14ac:dyDescent="0.2">
      <c r="V2932" s="5"/>
    </row>
    <row r="2933" spans="22:22" x14ac:dyDescent="0.2">
      <c r="V2933" s="5"/>
    </row>
    <row r="2934" spans="22:22" x14ac:dyDescent="0.2">
      <c r="V2934" s="5"/>
    </row>
    <row r="2935" spans="22:22" x14ac:dyDescent="0.2">
      <c r="V2935" s="5"/>
    </row>
    <row r="2936" spans="22:22" x14ac:dyDescent="0.2">
      <c r="V2936" s="5"/>
    </row>
    <row r="2937" spans="22:22" x14ac:dyDescent="0.2">
      <c r="V2937" s="5"/>
    </row>
    <row r="2938" spans="22:22" x14ac:dyDescent="0.2">
      <c r="V2938" s="5"/>
    </row>
    <row r="2939" spans="22:22" x14ac:dyDescent="0.2">
      <c r="V2939" s="5"/>
    </row>
    <row r="2940" spans="22:22" x14ac:dyDescent="0.2">
      <c r="V2940" s="5"/>
    </row>
    <row r="2941" spans="22:22" x14ac:dyDescent="0.2">
      <c r="V2941" s="5"/>
    </row>
    <row r="2942" spans="22:22" x14ac:dyDescent="0.2">
      <c r="V2942" s="5"/>
    </row>
    <row r="2943" spans="22:22" x14ac:dyDescent="0.2">
      <c r="V2943" s="5"/>
    </row>
    <row r="2944" spans="22:22" x14ac:dyDescent="0.2">
      <c r="V2944" s="5"/>
    </row>
    <row r="2945" spans="22:22" x14ac:dyDescent="0.2">
      <c r="V2945" s="5"/>
    </row>
    <row r="2946" spans="22:22" x14ac:dyDescent="0.2">
      <c r="V2946" s="5"/>
    </row>
    <row r="2947" spans="22:22" x14ac:dyDescent="0.2">
      <c r="V2947" s="5"/>
    </row>
    <row r="2948" spans="22:22" x14ac:dyDescent="0.2">
      <c r="V2948" s="5"/>
    </row>
    <row r="2949" spans="22:22" x14ac:dyDescent="0.2">
      <c r="V2949" s="5"/>
    </row>
    <row r="2950" spans="22:22" x14ac:dyDescent="0.2">
      <c r="V2950" s="5"/>
    </row>
    <row r="2951" spans="22:22" x14ac:dyDescent="0.2">
      <c r="V2951" s="5"/>
    </row>
    <row r="2952" spans="22:22" x14ac:dyDescent="0.2">
      <c r="V2952" s="5"/>
    </row>
    <row r="2953" spans="22:22" x14ac:dyDescent="0.2">
      <c r="V2953" s="5"/>
    </row>
    <row r="2954" spans="22:22" x14ac:dyDescent="0.2">
      <c r="V2954" s="5"/>
    </row>
    <row r="2955" spans="22:22" x14ac:dyDescent="0.2">
      <c r="V2955" s="5"/>
    </row>
    <row r="2956" spans="22:22" x14ac:dyDescent="0.2">
      <c r="V2956" s="5"/>
    </row>
    <row r="2957" spans="22:22" x14ac:dyDescent="0.2">
      <c r="V2957" s="5"/>
    </row>
    <row r="2958" spans="22:22" x14ac:dyDescent="0.2">
      <c r="V2958" s="5"/>
    </row>
    <row r="2959" spans="22:22" x14ac:dyDescent="0.2">
      <c r="V2959" s="5"/>
    </row>
    <row r="2960" spans="22:22" x14ac:dyDescent="0.2">
      <c r="V2960" s="5"/>
    </row>
    <row r="2961" spans="22:22" x14ac:dyDescent="0.2">
      <c r="V2961" s="5"/>
    </row>
    <row r="2962" spans="22:22" x14ac:dyDescent="0.2">
      <c r="V2962" s="5"/>
    </row>
    <row r="2963" spans="22:22" x14ac:dyDescent="0.2">
      <c r="V2963" s="5"/>
    </row>
    <row r="2964" spans="22:22" x14ac:dyDescent="0.2">
      <c r="V2964" s="5"/>
    </row>
    <row r="2965" spans="22:22" x14ac:dyDescent="0.2">
      <c r="V2965" s="5"/>
    </row>
    <row r="2966" spans="22:22" x14ac:dyDescent="0.2">
      <c r="V2966" s="5"/>
    </row>
    <row r="2967" spans="22:22" x14ac:dyDescent="0.2">
      <c r="V2967" s="5"/>
    </row>
    <row r="2968" spans="22:22" x14ac:dyDescent="0.2">
      <c r="V2968" s="5"/>
    </row>
    <row r="2969" spans="22:22" x14ac:dyDescent="0.2">
      <c r="V2969" s="5"/>
    </row>
    <row r="2970" spans="22:22" x14ac:dyDescent="0.2">
      <c r="V2970" s="5"/>
    </row>
    <row r="2971" spans="22:22" x14ac:dyDescent="0.2">
      <c r="V2971" s="5"/>
    </row>
    <row r="2972" spans="22:22" x14ac:dyDescent="0.2">
      <c r="V2972" s="5"/>
    </row>
    <row r="2973" spans="22:22" x14ac:dyDescent="0.2">
      <c r="V2973" s="5"/>
    </row>
    <row r="2974" spans="22:22" x14ac:dyDescent="0.2">
      <c r="V2974" s="5"/>
    </row>
    <row r="2975" spans="22:22" x14ac:dyDescent="0.2">
      <c r="V2975" s="5"/>
    </row>
    <row r="2976" spans="22:22" x14ac:dyDescent="0.2">
      <c r="V2976" s="5"/>
    </row>
    <row r="2977" spans="22:22" x14ac:dyDescent="0.2">
      <c r="V2977" s="5"/>
    </row>
    <row r="2978" spans="22:22" x14ac:dyDescent="0.2">
      <c r="V2978" s="5"/>
    </row>
    <row r="2979" spans="22:22" x14ac:dyDescent="0.2">
      <c r="V2979" s="5"/>
    </row>
    <row r="2980" spans="22:22" x14ac:dyDescent="0.2">
      <c r="V2980" s="5"/>
    </row>
    <row r="2981" spans="22:22" x14ac:dyDescent="0.2">
      <c r="V2981" s="5"/>
    </row>
    <row r="2982" spans="22:22" x14ac:dyDescent="0.2">
      <c r="V2982" s="5"/>
    </row>
    <row r="2983" spans="22:22" x14ac:dyDescent="0.2">
      <c r="V2983" s="5"/>
    </row>
    <row r="2984" spans="22:22" x14ac:dyDescent="0.2">
      <c r="V2984" s="5"/>
    </row>
    <row r="2985" spans="22:22" x14ac:dyDescent="0.2">
      <c r="V2985" s="5"/>
    </row>
    <row r="2986" spans="22:22" x14ac:dyDescent="0.2">
      <c r="V2986" s="5"/>
    </row>
    <row r="2987" spans="22:22" x14ac:dyDescent="0.2">
      <c r="V2987" s="5"/>
    </row>
    <row r="2988" spans="22:22" x14ac:dyDescent="0.2">
      <c r="V2988" s="5"/>
    </row>
    <row r="2989" spans="22:22" x14ac:dyDescent="0.2">
      <c r="V2989" s="5"/>
    </row>
    <row r="2990" spans="22:22" x14ac:dyDescent="0.2">
      <c r="V2990" s="5"/>
    </row>
    <row r="2991" spans="22:22" x14ac:dyDescent="0.2">
      <c r="V2991" s="5"/>
    </row>
    <row r="2992" spans="22:22" x14ac:dyDescent="0.2">
      <c r="V2992" s="5"/>
    </row>
    <row r="2993" spans="22:22" x14ac:dyDescent="0.2">
      <c r="V2993" s="5"/>
    </row>
    <row r="2994" spans="22:22" x14ac:dyDescent="0.2">
      <c r="V2994" s="5"/>
    </row>
    <row r="2995" spans="22:22" x14ac:dyDescent="0.2">
      <c r="V2995" s="5"/>
    </row>
    <row r="2996" spans="22:22" x14ac:dyDescent="0.2">
      <c r="V2996" s="5"/>
    </row>
    <row r="2997" spans="22:22" x14ac:dyDescent="0.2">
      <c r="V2997" s="5"/>
    </row>
    <row r="2998" spans="22:22" x14ac:dyDescent="0.2">
      <c r="V2998" s="5"/>
    </row>
    <row r="2999" spans="22:22" x14ac:dyDescent="0.2">
      <c r="V2999" s="5"/>
    </row>
    <row r="3000" spans="22:22" x14ac:dyDescent="0.2">
      <c r="V3000" s="5"/>
    </row>
    <row r="3001" spans="22:22" x14ac:dyDescent="0.2">
      <c r="V3001" s="5"/>
    </row>
    <row r="3002" spans="22:22" x14ac:dyDescent="0.2">
      <c r="V3002" s="5"/>
    </row>
    <row r="3003" spans="22:22" x14ac:dyDescent="0.2">
      <c r="V3003" s="5"/>
    </row>
    <row r="3004" spans="22:22" x14ac:dyDescent="0.2">
      <c r="V3004" s="5"/>
    </row>
    <row r="3005" spans="22:22" x14ac:dyDescent="0.2">
      <c r="V3005" s="5"/>
    </row>
    <row r="3006" spans="22:22" x14ac:dyDescent="0.2">
      <c r="V3006" s="5"/>
    </row>
    <row r="3007" spans="22:22" x14ac:dyDescent="0.2">
      <c r="V3007" s="5"/>
    </row>
    <row r="3008" spans="22:22" x14ac:dyDescent="0.2">
      <c r="V3008" s="5"/>
    </row>
    <row r="3009" spans="22:22" x14ac:dyDescent="0.2">
      <c r="V3009" s="5"/>
    </row>
    <row r="3010" spans="22:22" x14ac:dyDescent="0.2">
      <c r="V3010" s="5"/>
    </row>
    <row r="3011" spans="22:22" x14ac:dyDescent="0.2">
      <c r="V3011" s="5"/>
    </row>
    <row r="3012" spans="22:22" x14ac:dyDescent="0.2">
      <c r="V3012" s="5"/>
    </row>
    <row r="3013" spans="22:22" x14ac:dyDescent="0.2">
      <c r="V3013" s="5"/>
    </row>
    <row r="3014" spans="22:22" x14ac:dyDescent="0.2">
      <c r="V3014" s="5"/>
    </row>
    <row r="3015" spans="22:22" x14ac:dyDescent="0.2">
      <c r="V3015" s="5"/>
    </row>
    <row r="3016" spans="22:22" x14ac:dyDescent="0.2">
      <c r="V3016" s="5"/>
    </row>
    <row r="3017" spans="22:22" x14ac:dyDescent="0.2">
      <c r="V3017" s="5"/>
    </row>
    <row r="3018" spans="22:22" x14ac:dyDescent="0.2">
      <c r="V3018" s="5"/>
    </row>
    <row r="3019" spans="22:22" x14ac:dyDescent="0.2">
      <c r="V3019" s="5"/>
    </row>
    <row r="3020" spans="22:22" x14ac:dyDescent="0.2">
      <c r="V3020" s="5"/>
    </row>
    <row r="3021" spans="22:22" x14ac:dyDescent="0.2">
      <c r="V3021" s="5"/>
    </row>
    <row r="3022" spans="22:22" x14ac:dyDescent="0.2">
      <c r="V3022" s="5"/>
    </row>
    <row r="3023" spans="22:22" x14ac:dyDescent="0.2">
      <c r="V3023" s="5"/>
    </row>
    <row r="3024" spans="22:22" x14ac:dyDescent="0.2">
      <c r="V3024" s="5"/>
    </row>
    <row r="3025" spans="22:22" x14ac:dyDescent="0.2">
      <c r="V3025" s="5"/>
    </row>
    <row r="3026" spans="22:22" x14ac:dyDescent="0.2">
      <c r="V3026" s="5"/>
    </row>
    <row r="3027" spans="22:22" x14ac:dyDescent="0.2">
      <c r="V3027" s="5"/>
    </row>
    <row r="3028" spans="22:22" x14ac:dyDescent="0.2">
      <c r="V3028" s="5"/>
    </row>
    <row r="3029" spans="22:22" x14ac:dyDescent="0.2">
      <c r="V3029" s="5"/>
    </row>
    <row r="3030" spans="22:22" x14ac:dyDescent="0.2">
      <c r="V3030" s="5"/>
    </row>
    <row r="3031" spans="22:22" x14ac:dyDescent="0.2">
      <c r="V3031" s="5"/>
    </row>
    <row r="3032" spans="22:22" x14ac:dyDescent="0.2">
      <c r="V3032" s="5"/>
    </row>
    <row r="3033" spans="22:22" x14ac:dyDescent="0.2">
      <c r="V3033" s="5"/>
    </row>
    <row r="3034" spans="22:22" x14ac:dyDescent="0.2">
      <c r="V3034" s="5"/>
    </row>
    <row r="3035" spans="22:22" x14ac:dyDescent="0.2">
      <c r="V3035" s="5"/>
    </row>
    <row r="3036" spans="22:22" x14ac:dyDescent="0.2">
      <c r="V3036" s="5"/>
    </row>
    <row r="3037" spans="22:22" x14ac:dyDescent="0.2">
      <c r="V3037" s="5"/>
    </row>
    <row r="3038" spans="22:22" x14ac:dyDescent="0.2">
      <c r="V3038" s="5"/>
    </row>
    <row r="3039" spans="22:22" x14ac:dyDescent="0.2">
      <c r="V3039" s="5"/>
    </row>
    <row r="3040" spans="22:22" x14ac:dyDescent="0.2">
      <c r="V3040" s="5"/>
    </row>
    <row r="3041" spans="22:22" x14ac:dyDescent="0.2">
      <c r="V3041" s="5"/>
    </row>
    <row r="3042" spans="22:22" x14ac:dyDescent="0.2">
      <c r="V3042" s="5"/>
    </row>
    <row r="3043" spans="22:22" x14ac:dyDescent="0.2">
      <c r="V3043" s="5"/>
    </row>
    <row r="3044" spans="22:22" x14ac:dyDescent="0.2">
      <c r="V3044" s="5"/>
    </row>
    <row r="3045" spans="22:22" x14ac:dyDescent="0.2">
      <c r="V3045" s="5"/>
    </row>
    <row r="3046" spans="22:22" x14ac:dyDescent="0.2">
      <c r="V3046" s="5"/>
    </row>
    <row r="3047" spans="22:22" x14ac:dyDescent="0.2">
      <c r="V3047" s="5"/>
    </row>
    <row r="3048" spans="22:22" x14ac:dyDescent="0.2">
      <c r="V3048" s="5"/>
    </row>
    <row r="3049" spans="22:22" x14ac:dyDescent="0.2">
      <c r="V3049" s="5"/>
    </row>
    <row r="3050" spans="22:22" x14ac:dyDescent="0.2">
      <c r="V3050" s="5"/>
    </row>
    <row r="3051" spans="22:22" x14ac:dyDescent="0.2">
      <c r="V3051" s="5"/>
    </row>
    <row r="3052" spans="22:22" x14ac:dyDescent="0.2">
      <c r="V3052" s="5"/>
    </row>
    <row r="3053" spans="22:22" x14ac:dyDescent="0.2">
      <c r="V3053" s="5"/>
    </row>
    <row r="3054" spans="22:22" x14ac:dyDescent="0.2">
      <c r="V3054" s="5"/>
    </row>
    <row r="3055" spans="22:22" x14ac:dyDescent="0.2">
      <c r="V3055" s="5"/>
    </row>
    <row r="3056" spans="22:22" x14ac:dyDescent="0.2">
      <c r="V3056" s="5"/>
    </row>
    <row r="3057" spans="22:22" x14ac:dyDescent="0.2">
      <c r="V3057" s="5"/>
    </row>
    <row r="3058" spans="22:22" x14ac:dyDescent="0.2">
      <c r="V3058" s="5"/>
    </row>
    <row r="3059" spans="22:22" x14ac:dyDescent="0.2">
      <c r="V3059" s="5"/>
    </row>
    <row r="3060" spans="22:22" x14ac:dyDescent="0.2">
      <c r="V3060" s="5"/>
    </row>
    <row r="3061" spans="22:22" x14ac:dyDescent="0.2">
      <c r="V3061" s="5"/>
    </row>
    <row r="3062" spans="22:22" x14ac:dyDescent="0.2">
      <c r="V3062" s="5"/>
    </row>
    <row r="3063" spans="22:22" x14ac:dyDescent="0.2">
      <c r="V3063" s="5"/>
    </row>
    <row r="3064" spans="22:22" x14ac:dyDescent="0.2">
      <c r="V3064" s="5"/>
    </row>
    <row r="3065" spans="22:22" x14ac:dyDescent="0.2">
      <c r="V3065" s="5"/>
    </row>
    <row r="3066" spans="22:22" x14ac:dyDescent="0.2">
      <c r="V3066" s="5"/>
    </row>
    <row r="3067" spans="22:22" x14ac:dyDescent="0.2">
      <c r="V3067" s="5"/>
    </row>
    <row r="3068" spans="22:22" x14ac:dyDescent="0.2">
      <c r="V3068" s="5"/>
    </row>
    <row r="3069" spans="22:22" x14ac:dyDescent="0.2">
      <c r="V3069" s="5"/>
    </row>
    <row r="3070" spans="22:22" x14ac:dyDescent="0.2">
      <c r="V3070" s="5"/>
    </row>
    <row r="3071" spans="22:22" x14ac:dyDescent="0.2">
      <c r="V3071" s="5"/>
    </row>
    <row r="3072" spans="22:22" x14ac:dyDescent="0.2">
      <c r="V3072" s="5"/>
    </row>
    <row r="3073" spans="22:22" x14ac:dyDescent="0.2">
      <c r="V3073" s="5"/>
    </row>
    <row r="3074" spans="22:22" x14ac:dyDescent="0.2">
      <c r="V3074" s="5"/>
    </row>
    <row r="3075" spans="22:22" x14ac:dyDescent="0.2">
      <c r="V3075" s="5"/>
    </row>
    <row r="3076" spans="22:22" x14ac:dyDescent="0.2">
      <c r="V3076" s="5"/>
    </row>
    <row r="3077" spans="22:22" x14ac:dyDescent="0.2">
      <c r="V3077" s="5"/>
    </row>
    <row r="3078" spans="22:22" x14ac:dyDescent="0.2">
      <c r="V3078" s="5"/>
    </row>
    <row r="3079" spans="22:22" x14ac:dyDescent="0.2">
      <c r="V3079" s="5"/>
    </row>
    <row r="3080" spans="22:22" x14ac:dyDescent="0.2">
      <c r="V3080" s="5"/>
    </row>
    <row r="3081" spans="22:22" x14ac:dyDescent="0.2">
      <c r="V3081" s="5"/>
    </row>
    <row r="3082" spans="22:22" x14ac:dyDescent="0.2">
      <c r="V3082" s="5"/>
    </row>
    <row r="3083" spans="22:22" x14ac:dyDescent="0.2">
      <c r="V3083" s="5"/>
    </row>
    <row r="3084" spans="22:22" x14ac:dyDescent="0.2">
      <c r="V3084" s="5"/>
    </row>
    <row r="3085" spans="22:22" x14ac:dyDescent="0.2">
      <c r="V3085" s="5"/>
    </row>
    <row r="3086" spans="22:22" x14ac:dyDescent="0.2">
      <c r="V3086" s="5"/>
    </row>
    <row r="3087" spans="22:22" x14ac:dyDescent="0.2">
      <c r="V3087" s="5"/>
    </row>
    <row r="3088" spans="22:22" x14ac:dyDescent="0.2">
      <c r="V3088" s="5"/>
    </row>
    <row r="3089" spans="22:22" x14ac:dyDescent="0.2">
      <c r="V3089" s="5"/>
    </row>
    <row r="3090" spans="22:22" x14ac:dyDescent="0.2">
      <c r="V3090" s="5"/>
    </row>
    <row r="3091" spans="22:22" x14ac:dyDescent="0.2">
      <c r="V3091" s="5"/>
    </row>
    <row r="3092" spans="22:22" x14ac:dyDescent="0.2">
      <c r="V3092" s="5"/>
    </row>
    <row r="3093" spans="22:22" x14ac:dyDescent="0.2">
      <c r="V3093" s="5"/>
    </row>
    <row r="3094" spans="22:22" x14ac:dyDescent="0.2">
      <c r="V3094" s="5"/>
    </row>
    <row r="3095" spans="22:22" x14ac:dyDescent="0.2">
      <c r="V3095" s="5"/>
    </row>
    <row r="3096" spans="22:22" x14ac:dyDescent="0.2">
      <c r="V3096" s="5"/>
    </row>
    <row r="3097" spans="22:22" x14ac:dyDescent="0.2">
      <c r="V3097" s="5"/>
    </row>
    <row r="3098" spans="22:22" x14ac:dyDescent="0.2">
      <c r="V3098" s="5"/>
    </row>
    <row r="3099" spans="22:22" x14ac:dyDescent="0.2">
      <c r="V3099" s="5"/>
    </row>
    <row r="3100" spans="22:22" x14ac:dyDescent="0.2">
      <c r="V3100" s="5"/>
    </row>
    <row r="3101" spans="22:22" x14ac:dyDescent="0.2">
      <c r="V3101" s="5"/>
    </row>
    <row r="3102" spans="22:22" x14ac:dyDescent="0.2">
      <c r="V3102" s="5"/>
    </row>
    <row r="3103" spans="22:22" x14ac:dyDescent="0.2">
      <c r="V3103" s="5"/>
    </row>
    <row r="3104" spans="22:22" x14ac:dyDescent="0.2">
      <c r="V3104" s="5"/>
    </row>
    <row r="3105" spans="22:22" x14ac:dyDescent="0.2">
      <c r="V3105" s="5"/>
    </row>
    <row r="3106" spans="22:22" x14ac:dyDescent="0.2">
      <c r="V3106" s="5"/>
    </row>
    <row r="3107" spans="22:22" x14ac:dyDescent="0.2">
      <c r="V3107" s="5"/>
    </row>
    <row r="3108" spans="22:22" x14ac:dyDescent="0.2">
      <c r="V3108" s="5"/>
    </row>
    <row r="3109" spans="22:22" x14ac:dyDescent="0.2">
      <c r="V3109" s="5"/>
    </row>
    <row r="3110" spans="22:22" x14ac:dyDescent="0.2">
      <c r="V3110" s="5"/>
    </row>
    <row r="3111" spans="22:22" x14ac:dyDescent="0.2">
      <c r="V3111" s="5"/>
    </row>
    <row r="3112" spans="22:22" x14ac:dyDescent="0.2">
      <c r="V3112" s="5"/>
    </row>
    <row r="3113" spans="22:22" x14ac:dyDescent="0.2">
      <c r="V3113" s="5"/>
    </row>
    <row r="3114" spans="22:22" x14ac:dyDescent="0.2">
      <c r="V3114" s="5"/>
    </row>
    <row r="3115" spans="22:22" x14ac:dyDescent="0.2">
      <c r="V3115" s="5"/>
    </row>
    <row r="3116" spans="22:22" x14ac:dyDescent="0.2">
      <c r="V3116" s="5"/>
    </row>
    <row r="3117" spans="22:22" x14ac:dyDescent="0.2">
      <c r="V3117" s="5"/>
    </row>
    <row r="3118" spans="22:22" x14ac:dyDescent="0.2">
      <c r="V3118" s="5"/>
    </row>
    <row r="3119" spans="22:22" x14ac:dyDescent="0.2">
      <c r="V3119" s="5"/>
    </row>
    <row r="3120" spans="22:22" x14ac:dyDescent="0.2">
      <c r="V3120" s="5"/>
    </row>
    <row r="3121" spans="22:22" x14ac:dyDescent="0.2">
      <c r="V3121" s="5"/>
    </row>
    <row r="3122" spans="22:22" x14ac:dyDescent="0.2">
      <c r="V3122" s="5"/>
    </row>
    <row r="3123" spans="22:22" x14ac:dyDescent="0.2">
      <c r="V3123" s="5"/>
    </row>
    <row r="3124" spans="22:22" x14ac:dyDescent="0.2">
      <c r="V3124" s="5"/>
    </row>
    <row r="3125" spans="22:22" x14ac:dyDescent="0.2">
      <c r="V3125" s="5"/>
    </row>
    <row r="3126" spans="22:22" x14ac:dyDescent="0.2">
      <c r="V3126" s="5"/>
    </row>
    <row r="3127" spans="22:22" x14ac:dyDescent="0.2">
      <c r="V3127" s="5"/>
    </row>
    <row r="3128" spans="22:22" x14ac:dyDescent="0.2">
      <c r="V3128" s="5"/>
    </row>
    <row r="3129" spans="22:22" x14ac:dyDescent="0.2">
      <c r="V3129" s="5"/>
    </row>
    <row r="3130" spans="22:22" x14ac:dyDescent="0.2">
      <c r="V3130" s="5"/>
    </row>
    <row r="3131" spans="22:22" x14ac:dyDescent="0.2">
      <c r="V3131" s="5"/>
    </row>
    <row r="3132" spans="22:22" x14ac:dyDescent="0.2">
      <c r="V3132" s="5"/>
    </row>
    <row r="3133" spans="22:22" x14ac:dyDescent="0.2">
      <c r="V3133" s="5"/>
    </row>
    <row r="3134" spans="22:22" x14ac:dyDescent="0.2">
      <c r="V3134" s="5"/>
    </row>
    <row r="3135" spans="22:22" x14ac:dyDescent="0.2">
      <c r="V3135" s="5"/>
    </row>
    <row r="3136" spans="22:22" x14ac:dyDescent="0.2">
      <c r="V3136" s="5"/>
    </row>
    <row r="3137" spans="22:22" x14ac:dyDescent="0.2">
      <c r="V3137" s="5"/>
    </row>
    <row r="3138" spans="22:22" x14ac:dyDescent="0.2">
      <c r="V3138" s="5"/>
    </row>
    <row r="3139" spans="22:22" x14ac:dyDescent="0.2">
      <c r="V3139" s="5"/>
    </row>
    <row r="3140" spans="22:22" x14ac:dyDescent="0.2">
      <c r="V3140" s="5"/>
    </row>
    <row r="3141" spans="22:22" x14ac:dyDescent="0.2">
      <c r="V3141" s="5"/>
    </row>
    <row r="3142" spans="22:22" x14ac:dyDescent="0.2">
      <c r="V3142" s="5"/>
    </row>
    <row r="3143" spans="22:22" x14ac:dyDescent="0.2">
      <c r="V3143" s="5"/>
    </row>
    <row r="3144" spans="22:22" x14ac:dyDescent="0.2">
      <c r="V3144" s="5"/>
    </row>
    <row r="3145" spans="22:22" x14ac:dyDescent="0.2">
      <c r="V3145" s="5"/>
    </row>
    <row r="3146" spans="22:22" x14ac:dyDescent="0.2">
      <c r="V3146" s="5"/>
    </row>
    <row r="3147" spans="22:22" x14ac:dyDescent="0.2">
      <c r="V3147" s="5"/>
    </row>
    <row r="3148" spans="22:22" x14ac:dyDescent="0.2">
      <c r="V3148" s="5"/>
    </row>
    <row r="3149" spans="22:22" x14ac:dyDescent="0.2">
      <c r="V3149" s="5"/>
    </row>
    <row r="3150" spans="22:22" x14ac:dyDescent="0.2">
      <c r="V3150" s="5"/>
    </row>
    <row r="3151" spans="22:22" x14ac:dyDescent="0.2">
      <c r="V3151" s="5"/>
    </row>
    <row r="3152" spans="22:22" x14ac:dyDescent="0.2">
      <c r="V3152" s="5"/>
    </row>
    <row r="3153" spans="22:22" x14ac:dyDescent="0.2">
      <c r="V3153" s="5"/>
    </row>
    <row r="3154" spans="22:22" x14ac:dyDescent="0.2">
      <c r="V3154" s="5"/>
    </row>
    <row r="3155" spans="22:22" x14ac:dyDescent="0.2">
      <c r="V3155" s="5"/>
    </row>
    <row r="3156" spans="22:22" x14ac:dyDescent="0.2">
      <c r="V3156" s="5"/>
    </row>
    <row r="3157" spans="22:22" x14ac:dyDescent="0.2">
      <c r="V3157" s="5"/>
    </row>
    <row r="3158" spans="22:22" x14ac:dyDescent="0.2">
      <c r="V3158" s="5"/>
    </row>
    <row r="3159" spans="22:22" x14ac:dyDescent="0.2">
      <c r="V3159" s="5"/>
    </row>
    <row r="3160" spans="22:22" x14ac:dyDescent="0.2">
      <c r="V3160" s="5"/>
    </row>
    <row r="3161" spans="22:22" x14ac:dyDescent="0.2">
      <c r="V3161" s="5"/>
    </row>
    <row r="3162" spans="22:22" x14ac:dyDescent="0.2">
      <c r="V3162" s="5"/>
    </row>
    <row r="3163" spans="22:22" x14ac:dyDescent="0.2">
      <c r="V3163" s="5"/>
    </row>
    <row r="3164" spans="22:22" x14ac:dyDescent="0.2">
      <c r="V3164" s="5"/>
    </row>
    <row r="3165" spans="22:22" x14ac:dyDescent="0.2">
      <c r="V3165" s="5"/>
    </row>
    <row r="3166" spans="22:22" x14ac:dyDescent="0.2">
      <c r="V3166" s="5"/>
    </row>
    <row r="3167" spans="22:22" x14ac:dyDescent="0.2">
      <c r="V3167" s="5"/>
    </row>
    <row r="3168" spans="22:22" x14ac:dyDescent="0.2">
      <c r="V3168" s="5"/>
    </row>
    <row r="3169" spans="22:22" x14ac:dyDescent="0.2">
      <c r="V3169" s="5"/>
    </row>
    <row r="3170" spans="22:22" x14ac:dyDescent="0.2">
      <c r="V3170" s="5"/>
    </row>
    <row r="3171" spans="22:22" x14ac:dyDescent="0.2">
      <c r="V3171" s="5"/>
    </row>
    <row r="3172" spans="22:22" x14ac:dyDescent="0.2">
      <c r="V3172" s="5"/>
    </row>
    <row r="3173" spans="22:22" x14ac:dyDescent="0.2">
      <c r="V3173" s="5"/>
    </row>
    <row r="3174" spans="22:22" x14ac:dyDescent="0.2">
      <c r="V3174" s="5"/>
    </row>
    <row r="3175" spans="22:22" x14ac:dyDescent="0.2">
      <c r="V3175" s="5"/>
    </row>
    <row r="3176" spans="22:22" x14ac:dyDescent="0.2">
      <c r="V3176" s="5"/>
    </row>
    <row r="3177" spans="22:22" x14ac:dyDescent="0.2">
      <c r="V3177" s="5"/>
    </row>
    <row r="3178" spans="22:22" x14ac:dyDescent="0.2">
      <c r="V3178" s="5"/>
    </row>
    <row r="3179" spans="22:22" x14ac:dyDescent="0.2">
      <c r="V3179" s="5"/>
    </row>
    <row r="3180" spans="22:22" x14ac:dyDescent="0.2">
      <c r="V3180" s="5"/>
    </row>
    <row r="3181" spans="22:22" x14ac:dyDescent="0.2">
      <c r="V3181" s="5"/>
    </row>
    <row r="3182" spans="22:22" x14ac:dyDescent="0.2">
      <c r="V3182" s="5"/>
    </row>
    <row r="3183" spans="22:22" x14ac:dyDescent="0.2">
      <c r="V3183" s="5"/>
    </row>
    <row r="3184" spans="22:22" x14ac:dyDescent="0.2">
      <c r="V3184" s="5"/>
    </row>
    <row r="3185" spans="22:22" x14ac:dyDescent="0.2">
      <c r="V3185" s="5"/>
    </row>
    <row r="3186" spans="22:22" x14ac:dyDescent="0.2">
      <c r="V3186" s="5"/>
    </row>
    <row r="3187" spans="22:22" x14ac:dyDescent="0.2">
      <c r="V3187" s="5"/>
    </row>
    <row r="3188" spans="22:22" x14ac:dyDescent="0.2">
      <c r="V3188" s="5"/>
    </row>
    <row r="3189" spans="22:22" x14ac:dyDescent="0.2">
      <c r="V3189" s="5"/>
    </row>
    <row r="3190" spans="22:22" x14ac:dyDescent="0.2">
      <c r="V3190" s="5"/>
    </row>
    <row r="3191" spans="22:22" x14ac:dyDescent="0.2">
      <c r="V3191" s="5"/>
    </row>
    <row r="3192" spans="22:22" x14ac:dyDescent="0.2">
      <c r="V3192" s="5"/>
    </row>
    <row r="3193" spans="22:22" x14ac:dyDescent="0.2">
      <c r="V3193" s="5"/>
    </row>
    <row r="3194" spans="22:22" x14ac:dyDescent="0.2">
      <c r="V3194" s="5"/>
    </row>
    <row r="3195" spans="22:22" x14ac:dyDescent="0.2">
      <c r="V3195" s="5"/>
    </row>
    <row r="3196" spans="22:22" x14ac:dyDescent="0.2">
      <c r="V3196" s="5"/>
    </row>
    <row r="3197" spans="22:22" x14ac:dyDescent="0.2">
      <c r="V3197" s="5"/>
    </row>
    <row r="3198" spans="22:22" x14ac:dyDescent="0.2">
      <c r="V3198" s="5"/>
    </row>
    <row r="3199" spans="22:22" x14ac:dyDescent="0.2">
      <c r="V3199" s="5"/>
    </row>
    <row r="3200" spans="22:22" x14ac:dyDescent="0.2">
      <c r="V3200" s="5"/>
    </row>
    <row r="3201" spans="22:22" x14ac:dyDescent="0.2">
      <c r="V3201" s="5"/>
    </row>
    <row r="3202" spans="22:22" x14ac:dyDescent="0.2">
      <c r="V3202" s="5"/>
    </row>
    <row r="3203" spans="22:22" x14ac:dyDescent="0.2">
      <c r="V3203" s="5"/>
    </row>
    <row r="3204" spans="22:22" x14ac:dyDescent="0.2">
      <c r="V3204" s="5"/>
    </row>
    <row r="3205" spans="22:22" x14ac:dyDescent="0.2">
      <c r="V3205" s="5"/>
    </row>
    <row r="3206" spans="22:22" x14ac:dyDescent="0.2">
      <c r="V3206" s="5"/>
    </row>
    <row r="3207" spans="22:22" x14ac:dyDescent="0.2">
      <c r="V3207" s="5"/>
    </row>
    <row r="3208" spans="22:22" x14ac:dyDescent="0.2">
      <c r="V3208" s="5"/>
    </row>
    <row r="3209" spans="22:22" x14ac:dyDescent="0.2">
      <c r="V3209" s="5"/>
    </row>
    <row r="3210" spans="22:22" x14ac:dyDescent="0.2">
      <c r="V3210" s="5"/>
    </row>
    <row r="3211" spans="22:22" x14ac:dyDescent="0.2">
      <c r="V3211" s="5"/>
    </row>
    <row r="3212" spans="22:22" x14ac:dyDescent="0.2">
      <c r="V3212" s="5"/>
    </row>
    <row r="3213" spans="22:22" x14ac:dyDescent="0.2">
      <c r="V3213" s="5"/>
    </row>
    <row r="3214" spans="22:22" x14ac:dyDescent="0.2">
      <c r="V3214" s="5"/>
    </row>
    <row r="3215" spans="22:22" x14ac:dyDescent="0.2">
      <c r="V3215" s="5"/>
    </row>
    <row r="3216" spans="22:22" x14ac:dyDescent="0.2">
      <c r="V3216" s="5"/>
    </row>
    <row r="3217" spans="22:22" x14ac:dyDescent="0.2">
      <c r="V3217" s="5"/>
    </row>
    <row r="3218" spans="22:22" x14ac:dyDescent="0.2">
      <c r="V3218" s="5"/>
    </row>
    <row r="3219" spans="22:22" x14ac:dyDescent="0.2">
      <c r="V3219" s="5"/>
    </row>
    <row r="3220" spans="22:22" x14ac:dyDescent="0.2">
      <c r="V3220" s="5"/>
    </row>
    <row r="3221" spans="22:22" x14ac:dyDescent="0.2">
      <c r="V3221" s="5"/>
    </row>
    <row r="3222" spans="22:22" x14ac:dyDescent="0.2">
      <c r="V3222" s="5"/>
    </row>
    <row r="3223" spans="22:22" x14ac:dyDescent="0.2">
      <c r="V3223" s="5"/>
    </row>
    <row r="3224" spans="22:22" x14ac:dyDescent="0.2">
      <c r="V3224" s="5"/>
    </row>
    <row r="3225" spans="22:22" x14ac:dyDescent="0.2">
      <c r="V3225" s="5"/>
    </row>
    <row r="3226" spans="22:22" x14ac:dyDescent="0.2">
      <c r="V3226" s="5"/>
    </row>
    <row r="3227" spans="22:22" x14ac:dyDescent="0.2">
      <c r="V3227" s="5"/>
    </row>
    <row r="3228" spans="22:22" x14ac:dyDescent="0.2">
      <c r="V3228" s="5"/>
    </row>
    <row r="3229" spans="22:22" x14ac:dyDescent="0.2">
      <c r="V3229" s="5"/>
    </row>
    <row r="3230" spans="22:22" x14ac:dyDescent="0.2">
      <c r="V3230" s="5"/>
    </row>
    <row r="3231" spans="22:22" x14ac:dyDescent="0.2">
      <c r="V3231" s="5"/>
    </row>
    <row r="3232" spans="22:22" x14ac:dyDescent="0.2">
      <c r="V3232" s="5"/>
    </row>
    <row r="3233" spans="22:22" x14ac:dyDescent="0.2">
      <c r="V3233" s="5"/>
    </row>
    <row r="3234" spans="22:22" x14ac:dyDescent="0.2">
      <c r="V3234" s="5"/>
    </row>
    <row r="3235" spans="22:22" x14ac:dyDescent="0.2">
      <c r="V3235" s="5"/>
    </row>
    <row r="3236" spans="22:22" x14ac:dyDescent="0.2">
      <c r="V3236" s="5"/>
    </row>
    <row r="3237" spans="22:22" x14ac:dyDescent="0.2">
      <c r="V3237" s="5"/>
    </row>
    <row r="3238" spans="22:22" x14ac:dyDescent="0.2">
      <c r="V3238" s="5"/>
    </row>
    <row r="3239" spans="22:22" x14ac:dyDescent="0.2">
      <c r="V3239" s="5"/>
    </row>
    <row r="3240" spans="22:22" x14ac:dyDescent="0.2">
      <c r="V3240" s="5"/>
    </row>
    <row r="3241" spans="22:22" x14ac:dyDescent="0.2">
      <c r="V3241" s="5"/>
    </row>
    <row r="3242" spans="22:22" x14ac:dyDescent="0.2">
      <c r="V3242" s="5"/>
    </row>
    <row r="3243" spans="22:22" x14ac:dyDescent="0.2">
      <c r="V3243" s="5"/>
    </row>
    <row r="3244" spans="22:22" x14ac:dyDescent="0.2">
      <c r="V3244" s="5"/>
    </row>
    <row r="3245" spans="22:22" x14ac:dyDescent="0.2">
      <c r="V3245" s="5"/>
    </row>
    <row r="3246" spans="22:22" x14ac:dyDescent="0.2">
      <c r="V3246" s="5"/>
    </row>
    <row r="3247" spans="22:22" x14ac:dyDescent="0.2">
      <c r="V3247" s="5"/>
    </row>
    <row r="3248" spans="22:22" x14ac:dyDescent="0.2">
      <c r="V3248" s="5"/>
    </row>
    <row r="3249" spans="22:22" x14ac:dyDescent="0.2">
      <c r="V3249" s="5"/>
    </row>
    <row r="3250" spans="22:22" x14ac:dyDescent="0.2">
      <c r="V3250" s="5"/>
    </row>
    <row r="3251" spans="22:22" x14ac:dyDescent="0.2">
      <c r="V3251" s="5"/>
    </row>
    <row r="3252" spans="22:22" x14ac:dyDescent="0.2">
      <c r="V3252" s="5"/>
    </row>
    <row r="3253" spans="22:22" x14ac:dyDescent="0.2">
      <c r="V3253" s="5"/>
    </row>
    <row r="3254" spans="22:22" x14ac:dyDescent="0.2">
      <c r="V3254" s="5"/>
    </row>
    <row r="3255" spans="22:22" x14ac:dyDescent="0.2">
      <c r="V3255" s="5"/>
    </row>
    <row r="3256" spans="22:22" x14ac:dyDescent="0.2">
      <c r="V3256" s="5"/>
    </row>
    <row r="3257" spans="22:22" x14ac:dyDescent="0.2">
      <c r="V3257" s="5"/>
    </row>
    <row r="3258" spans="22:22" x14ac:dyDescent="0.2">
      <c r="V3258" s="5"/>
    </row>
    <row r="3259" spans="22:22" x14ac:dyDescent="0.2">
      <c r="V3259" s="5"/>
    </row>
    <row r="3260" spans="22:22" x14ac:dyDescent="0.2">
      <c r="V3260" s="5"/>
    </row>
    <row r="3261" spans="22:22" x14ac:dyDescent="0.2">
      <c r="V3261" s="5"/>
    </row>
    <row r="3262" spans="22:22" x14ac:dyDescent="0.2">
      <c r="V3262" s="5"/>
    </row>
    <row r="3263" spans="22:22" x14ac:dyDescent="0.2">
      <c r="V3263" s="5"/>
    </row>
    <row r="3264" spans="22:22" x14ac:dyDescent="0.2">
      <c r="V3264" s="5"/>
    </row>
    <row r="3265" spans="22:22" x14ac:dyDescent="0.2">
      <c r="V3265" s="5"/>
    </row>
    <row r="3266" spans="22:22" x14ac:dyDescent="0.2">
      <c r="V3266" s="5"/>
    </row>
    <row r="3267" spans="22:22" x14ac:dyDescent="0.2">
      <c r="V3267" s="5"/>
    </row>
    <row r="3268" spans="22:22" x14ac:dyDescent="0.2">
      <c r="V3268" s="5"/>
    </row>
    <row r="3269" spans="22:22" x14ac:dyDescent="0.2">
      <c r="V3269" s="5"/>
    </row>
    <row r="3270" spans="22:22" x14ac:dyDescent="0.2">
      <c r="V3270" s="5"/>
    </row>
    <row r="3271" spans="22:22" x14ac:dyDescent="0.2">
      <c r="V3271" s="5"/>
    </row>
    <row r="3272" spans="22:22" x14ac:dyDescent="0.2">
      <c r="V3272" s="5"/>
    </row>
    <row r="3273" spans="22:22" x14ac:dyDescent="0.2">
      <c r="V3273" s="5"/>
    </row>
    <row r="3274" spans="22:22" x14ac:dyDescent="0.2">
      <c r="V3274" s="5"/>
    </row>
    <row r="3275" spans="22:22" x14ac:dyDescent="0.2">
      <c r="V3275" s="5"/>
    </row>
    <row r="3276" spans="22:22" x14ac:dyDescent="0.2">
      <c r="V3276" s="5"/>
    </row>
    <row r="3277" spans="22:22" x14ac:dyDescent="0.2">
      <c r="V3277" s="5"/>
    </row>
    <row r="3278" spans="22:22" x14ac:dyDescent="0.2">
      <c r="V3278" s="5"/>
    </row>
    <row r="3279" spans="22:22" x14ac:dyDescent="0.2">
      <c r="V3279" s="5"/>
    </row>
    <row r="3280" spans="22:22" x14ac:dyDescent="0.2">
      <c r="V3280" s="5"/>
    </row>
    <row r="3281" spans="22:22" x14ac:dyDescent="0.2">
      <c r="V3281" s="5"/>
    </row>
    <row r="3282" spans="22:22" x14ac:dyDescent="0.2">
      <c r="V3282" s="5"/>
    </row>
    <row r="3283" spans="22:22" x14ac:dyDescent="0.2">
      <c r="V3283" s="5"/>
    </row>
    <row r="3284" spans="22:22" x14ac:dyDescent="0.2">
      <c r="V3284" s="5"/>
    </row>
    <row r="3285" spans="22:22" x14ac:dyDescent="0.2">
      <c r="V3285" s="5"/>
    </row>
    <row r="3286" spans="22:22" x14ac:dyDescent="0.2">
      <c r="V3286" s="5"/>
    </row>
    <row r="3287" spans="22:22" x14ac:dyDescent="0.2">
      <c r="V3287" s="5"/>
    </row>
    <row r="3288" spans="22:22" x14ac:dyDescent="0.2">
      <c r="V3288" s="5"/>
    </row>
    <row r="3289" spans="22:22" x14ac:dyDescent="0.2">
      <c r="V3289" s="5"/>
    </row>
    <row r="3290" spans="22:22" x14ac:dyDescent="0.2">
      <c r="V3290" s="5"/>
    </row>
    <row r="3291" spans="22:22" x14ac:dyDescent="0.2">
      <c r="V3291" s="5"/>
    </row>
    <row r="3292" spans="22:22" x14ac:dyDescent="0.2">
      <c r="V3292" s="5"/>
    </row>
    <row r="3293" spans="22:22" x14ac:dyDescent="0.2">
      <c r="V3293" s="5"/>
    </row>
    <row r="3294" spans="22:22" x14ac:dyDescent="0.2">
      <c r="V3294" s="5"/>
    </row>
    <row r="3295" spans="22:22" x14ac:dyDescent="0.2">
      <c r="V3295" s="5"/>
    </row>
    <row r="3296" spans="22:22" x14ac:dyDescent="0.2">
      <c r="V3296" s="5"/>
    </row>
    <row r="3297" spans="22:22" x14ac:dyDescent="0.2">
      <c r="V3297" s="5"/>
    </row>
    <row r="3298" spans="22:22" x14ac:dyDescent="0.2">
      <c r="V3298" s="5"/>
    </row>
    <row r="3299" spans="22:22" x14ac:dyDescent="0.2">
      <c r="V3299" s="5"/>
    </row>
    <row r="3300" spans="22:22" x14ac:dyDescent="0.2">
      <c r="V3300" s="5"/>
    </row>
    <row r="3301" spans="22:22" x14ac:dyDescent="0.2">
      <c r="V3301" s="5"/>
    </row>
    <row r="3302" spans="22:22" x14ac:dyDescent="0.2">
      <c r="V3302" s="5"/>
    </row>
    <row r="3303" spans="22:22" x14ac:dyDescent="0.2">
      <c r="V3303" s="5"/>
    </row>
    <row r="3304" spans="22:22" x14ac:dyDescent="0.2">
      <c r="V3304" s="5"/>
    </row>
    <row r="3305" spans="22:22" x14ac:dyDescent="0.2">
      <c r="V3305" s="5"/>
    </row>
    <row r="3306" spans="22:22" x14ac:dyDescent="0.2">
      <c r="V3306" s="5"/>
    </row>
    <row r="3307" spans="22:22" x14ac:dyDescent="0.2">
      <c r="V3307" s="5"/>
    </row>
    <row r="3308" spans="22:22" x14ac:dyDescent="0.2">
      <c r="V3308" s="5"/>
    </row>
    <row r="3309" spans="22:22" x14ac:dyDescent="0.2">
      <c r="V3309" s="5"/>
    </row>
    <row r="3310" spans="22:22" x14ac:dyDescent="0.2">
      <c r="V3310" s="5"/>
    </row>
    <row r="3311" spans="22:22" x14ac:dyDescent="0.2">
      <c r="V3311" s="5"/>
    </row>
    <row r="3312" spans="22:22" x14ac:dyDescent="0.2">
      <c r="V3312" s="5"/>
    </row>
    <row r="3313" spans="22:22" x14ac:dyDescent="0.2">
      <c r="V3313" s="5"/>
    </row>
    <row r="3314" spans="22:22" x14ac:dyDescent="0.2">
      <c r="V3314" s="5"/>
    </row>
    <row r="3315" spans="22:22" x14ac:dyDescent="0.2">
      <c r="V3315" s="5"/>
    </row>
    <row r="3316" spans="22:22" x14ac:dyDescent="0.2">
      <c r="V3316" s="5"/>
    </row>
    <row r="3317" spans="22:22" x14ac:dyDescent="0.2">
      <c r="V3317" s="5"/>
    </row>
    <row r="3318" spans="22:22" x14ac:dyDescent="0.2">
      <c r="V3318" s="5"/>
    </row>
    <row r="3319" spans="22:22" x14ac:dyDescent="0.2">
      <c r="V3319" s="5"/>
    </row>
    <row r="3320" spans="22:22" x14ac:dyDescent="0.2">
      <c r="V3320" s="5"/>
    </row>
    <row r="3321" spans="22:22" x14ac:dyDescent="0.2">
      <c r="V3321" s="5"/>
    </row>
    <row r="3322" spans="22:22" x14ac:dyDescent="0.2">
      <c r="V3322" s="5"/>
    </row>
    <row r="3323" spans="22:22" x14ac:dyDescent="0.2">
      <c r="V3323" s="5"/>
    </row>
    <row r="3324" spans="22:22" x14ac:dyDescent="0.2">
      <c r="V3324" s="5"/>
    </row>
    <row r="3325" spans="22:22" x14ac:dyDescent="0.2">
      <c r="V3325" s="5"/>
    </row>
    <row r="3326" spans="22:22" x14ac:dyDescent="0.2">
      <c r="V3326" s="5"/>
    </row>
    <row r="3327" spans="22:22" x14ac:dyDescent="0.2">
      <c r="V3327" s="5"/>
    </row>
    <row r="3328" spans="22:22" x14ac:dyDescent="0.2">
      <c r="V3328" s="5"/>
    </row>
    <row r="3329" spans="22:22" x14ac:dyDescent="0.2">
      <c r="V3329" s="5"/>
    </row>
    <row r="3330" spans="22:22" x14ac:dyDescent="0.2">
      <c r="V3330" s="5"/>
    </row>
    <row r="3331" spans="22:22" x14ac:dyDescent="0.2">
      <c r="V3331" s="5"/>
    </row>
    <row r="3332" spans="22:22" x14ac:dyDescent="0.2">
      <c r="V3332" s="5"/>
    </row>
    <row r="3333" spans="22:22" x14ac:dyDescent="0.2">
      <c r="V3333" s="5"/>
    </row>
    <row r="3334" spans="22:22" x14ac:dyDescent="0.2">
      <c r="V3334" s="5"/>
    </row>
    <row r="3335" spans="22:22" x14ac:dyDescent="0.2">
      <c r="V3335" s="5"/>
    </row>
    <row r="3336" spans="22:22" x14ac:dyDescent="0.2">
      <c r="V3336" s="5"/>
    </row>
    <row r="3337" spans="22:22" x14ac:dyDescent="0.2">
      <c r="V3337" s="5"/>
    </row>
    <row r="3338" spans="22:22" x14ac:dyDescent="0.2">
      <c r="V3338" s="5"/>
    </row>
    <row r="3339" spans="22:22" x14ac:dyDescent="0.2">
      <c r="V3339" s="5"/>
    </row>
    <row r="3340" spans="22:22" x14ac:dyDescent="0.2">
      <c r="V3340" s="5"/>
    </row>
    <row r="3341" spans="22:22" x14ac:dyDescent="0.2">
      <c r="V3341" s="5"/>
    </row>
    <row r="3342" spans="22:22" x14ac:dyDescent="0.2">
      <c r="V3342" s="5"/>
    </row>
    <row r="3343" spans="22:22" x14ac:dyDescent="0.2">
      <c r="V3343" s="5"/>
    </row>
    <row r="3344" spans="22:22" x14ac:dyDescent="0.2">
      <c r="V3344" s="5"/>
    </row>
    <row r="3345" spans="22:22" x14ac:dyDescent="0.2">
      <c r="V3345" s="5"/>
    </row>
    <row r="3346" spans="22:22" x14ac:dyDescent="0.2">
      <c r="V3346" s="5"/>
    </row>
    <row r="3347" spans="22:22" x14ac:dyDescent="0.2">
      <c r="V3347" s="5"/>
    </row>
    <row r="3348" spans="22:22" x14ac:dyDescent="0.2">
      <c r="V3348" s="5"/>
    </row>
    <row r="3349" spans="22:22" x14ac:dyDescent="0.2">
      <c r="V3349" s="5"/>
    </row>
    <row r="3350" spans="22:22" x14ac:dyDescent="0.2">
      <c r="V3350" s="5"/>
    </row>
    <row r="3351" spans="22:22" x14ac:dyDescent="0.2">
      <c r="V3351" s="5"/>
    </row>
    <row r="3352" spans="22:22" x14ac:dyDescent="0.2">
      <c r="V3352" s="5"/>
    </row>
    <row r="3353" spans="22:22" x14ac:dyDescent="0.2">
      <c r="V3353" s="5"/>
    </row>
    <row r="3354" spans="22:22" x14ac:dyDescent="0.2">
      <c r="V3354" s="5"/>
    </row>
    <row r="3355" spans="22:22" x14ac:dyDescent="0.2">
      <c r="V3355" s="5"/>
    </row>
    <row r="3356" spans="22:22" x14ac:dyDescent="0.2">
      <c r="V3356" s="5"/>
    </row>
    <row r="3357" spans="22:22" x14ac:dyDescent="0.2">
      <c r="V3357" s="5"/>
    </row>
    <row r="3358" spans="22:22" x14ac:dyDescent="0.2">
      <c r="V3358" s="5"/>
    </row>
    <row r="3359" spans="22:22" x14ac:dyDescent="0.2">
      <c r="V3359" s="5"/>
    </row>
    <row r="3360" spans="22:22" x14ac:dyDescent="0.2">
      <c r="V3360" s="5"/>
    </row>
    <row r="3361" spans="22:22" x14ac:dyDescent="0.2">
      <c r="V3361" s="5"/>
    </row>
    <row r="3362" spans="22:22" x14ac:dyDescent="0.2">
      <c r="V3362" s="5"/>
    </row>
    <row r="3363" spans="22:22" x14ac:dyDescent="0.2">
      <c r="V3363" s="5"/>
    </row>
    <row r="3364" spans="22:22" x14ac:dyDescent="0.2">
      <c r="V3364" s="5"/>
    </row>
    <row r="3365" spans="22:22" x14ac:dyDescent="0.2">
      <c r="V3365" s="5"/>
    </row>
    <row r="3366" spans="22:22" x14ac:dyDescent="0.2">
      <c r="V3366" s="5"/>
    </row>
    <row r="3367" spans="22:22" x14ac:dyDescent="0.2">
      <c r="V3367" s="5"/>
    </row>
    <row r="3368" spans="22:22" x14ac:dyDescent="0.2">
      <c r="V3368" s="5"/>
    </row>
    <row r="3369" spans="22:22" x14ac:dyDescent="0.2">
      <c r="V3369" s="5"/>
    </row>
    <row r="3370" spans="22:22" x14ac:dyDescent="0.2">
      <c r="V3370" s="5"/>
    </row>
    <row r="3371" spans="22:22" x14ac:dyDescent="0.2">
      <c r="V3371" s="5"/>
    </row>
    <row r="3372" spans="22:22" x14ac:dyDescent="0.2">
      <c r="V3372" s="5"/>
    </row>
    <row r="3373" spans="22:22" x14ac:dyDescent="0.2">
      <c r="V3373" s="5"/>
    </row>
    <row r="3374" spans="22:22" x14ac:dyDescent="0.2">
      <c r="V3374" s="5"/>
    </row>
    <row r="3375" spans="22:22" x14ac:dyDescent="0.2">
      <c r="V3375" s="5"/>
    </row>
    <row r="3376" spans="22:22" x14ac:dyDescent="0.2">
      <c r="V3376" s="5"/>
    </row>
    <row r="3377" spans="22:22" x14ac:dyDescent="0.2">
      <c r="V3377" s="5"/>
    </row>
    <row r="3378" spans="22:22" x14ac:dyDescent="0.2">
      <c r="V3378" s="5"/>
    </row>
    <row r="3379" spans="22:22" x14ac:dyDescent="0.2">
      <c r="V3379" s="5"/>
    </row>
    <row r="3380" spans="22:22" x14ac:dyDescent="0.2">
      <c r="V3380" s="5"/>
    </row>
    <row r="3381" spans="22:22" x14ac:dyDescent="0.2">
      <c r="V3381" s="5"/>
    </row>
    <row r="3382" spans="22:22" x14ac:dyDescent="0.2">
      <c r="V3382" s="5"/>
    </row>
    <row r="3383" spans="22:22" x14ac:dyDescent="0.2">
      <c r="V3383" s="5"/>
    </row>
    <row r="3384" spans="22:22" x14ac:dyDescent="0.2">
      <c r="V3384" s="5"/>
    </row>
    <row r="3385" spans="22:22" x14ac:dyDescent="0.2">
      <c r="V3385" s="5"/>
    </row>
    <row r="3386" spans="22:22" x14ac:dyDescent="0.2">
      <c r="V3386" s="5"/>
    </row>
    <row r="3387" spans="22:22" x14ac:dyDescent="0.2">
      <c r="V3387" s="5"/>
    </row>
    <row r="3388" spans="22:22" x14ac:dyDescent="0.2">
      <c r="V3388" s="5"/>
    </row>
    <row r="3389" spans="22:22" x14ac:dyDescent="0.2">
      <c r="V3389" s="5"/>
    </row>
    <row r="3390" spans="22:22" x14ac:dyDescent="0.2">
      <c r="V3390" s="5"/>
    </row>
    <row r="3391" spans="22:22" x14ac:dyDescent="0.2">
      <c r="V3391" s="5"/>
    </row>
    <row r="3392" spans="22:22" x14ac:dyDescent="0.2">
      <c r="V3392" s="5"/>
    </row>
    <row r="3393" spans="22:22" x14ac:dyDescent="0.2">
      <c r="V3393" s="5"/>
    </row>
    <row r="3394" spans="22:22" x14ac:dyDescent="0.2">
      <c r="V3394" s="5"/>
    </row>
    <row r="3395" spans="22:22" x14ac:dyDescent="0.2">
      <c r="V3395" s="5"/>
    </row>
    <row r="3396" spans="22:22" x14ac:dyDescent="0.2">
      <c r="V3396" s="5"/>
    </row>
    <row r="3397" spans="22:22" x14ac:dyDescent="0.2">
      <c r="V3397" s="5"/>
    </row>
    <row r="3398" spans="22:22" x14ac:dyDescent="0.2">
      <c r="V3398" s="5"/>
    </row>
    <row r="3399" spans="22:22" x14ac:dyDescent="0.2">
      <c r="V3399" s="5"/>
    </row>
    <row r="3400" spans="22:22" x14ac:dyDescent="0.2">
      <c r="V3400" s="5"/>
    </row>
    <row r="3401" spans="22:22" x14ac:dyDescent="0.2">
      <c r="V3401" s="5"/>
    </row>
    <row r="3402" spans="22:22" x14ac:dyDescent="0.2">
      <c r="V3402" s="5"/>
    </row>
    <row r="3403" spans="22:22" x14ac:dyDescent="0.2">
      <c r="V3403" s="5"/>
    </row>
    <row r="3404" spans="22:22" x14ac:dyDescent="0.2">
      <c r="V3404" s="5"/>
    </row>
    <row r="3405" spans="22:22" x14ac:dyDescent="0.2">
      <c r="V3405" s="5"/>
    </row>
    <row r="3406" spans="22:22" x14ac:dyDescent="0.2">
      <c r="V3406" s="5"/>
    </row>
    <row r="3407" spans="22:22" x14ac:dyDescent="0.2">
      <c r="V3407" s="5"/>
    </row>
    <row r="3408" spans="22:22" x14ac:dyDescent="0.2">
      <c r="V3408" s="5"/>
    </row>
    <row r="3409" spans="22:22" x14ac:dyDescent="0.2">
      <c r="V3409" s="5"/>
    </row>
    <row r="3410" spans="22:22" x14ac:dyDescent="0.2">
      <c r="V3410" s="5"/>
    </row>
    <row r="3411" spans="22:22" x14ac:dyDescent="0.2">
      <c r="V3411" s="5"/>
    </row>
    <row r="3412" spans="22:22" x14ac:dyDescent="0.2">
      <c r="V3412" s="5"/>
    </row>
    <row r="3413" spans="22:22" x14ac:dyDescent="0.2">
      <c r="V3413" s="5"/>
    </row>
    <row r="3414" spans="22:22" x14ac:dyDescent="0.2">
      <c r="V3414" s="5"/>
    </row>
    <row r="3415" spans="22:22" x14ac:dyDescent="0.2">
      <c r="V3415" s="5"/>
    </row>
    <row r="3416" spans="22:22" x14ac:dyDescent="0.2">
      <c r="V3416" s="5"/>
    </row>
    <row r="3417" spans="22:22" x14ac:dyDescent="0.2">
      <c r="V3417" s="5"/>
    </row>
    <row r="3418" spans="22:22" x14ac:dyDescent="0.2">
      <c r="V3418" s="5"/>
    </row>
    <row r="3419" spans="22:22" x14ac:dyDescent="0.2">
      <c r="V3419" s="5"/>
    </row>
    <row r="3420" spans="22:22" x14ac:dyDescent="0.2">
      <c r="V3420" s="5"/>
    </row>
    <row r="3421" spans="22:22" x14ac:dyDescent="0.2">
      <c r="V3421" s="5"/>
    </row>
    <row r="3422" spans="22:22" x14ac:dyDescent="0.2">
      <c r="V3422" s="5"/>
    </row>
    <row r="3423" spans="22:22" x14ac:dyDescent="0.2">
      <c r="V3423" s="5"/>
    </row>
    <row r="3424" spans="22:22" x14ac:dyDescent="0.2">
      <c r="V3424" s="5"/>
    </row>
    <row r="3425" spans="22:22" x14ac:dyDescent="0.2">
      <c r="V3425" s="5"/>
    </row>
    <row r="3426" spans="22:22" x14ac:dyDescent="0.2">
      <c r="V3426" s="5"/>
    </row>
    <row r="3427" spans="22:22" x14ac:dyDescent="0.2">
      <c r="V3427" s="5"/>
    </row>
    <row r="3428" spans="22:22" x14ac:dyDescent="0.2">
      <c r="V3428" s="5"/>
    </row>
    <row r="3429" spans="22:22" x14ac:dyDescent="0.2">
      <c r="V3429" s="5"/>
    </row>
    <row r="3430" spans="22:22" x14ac:dyDescent="0.2">
      <c r="V3430" s="5"/>
    </row>
    <row r="3431" spans="22:22" x14ac:dyDescent="0.2">
      <c r="V3431" s="5"/>
    </row>
    <row r="3432" spans="22:22" x14ac:dyDescent="0.2">
      <c r="V3432" s="5"/>
    </row>
    <row r="3433" spans="22:22" x14ac:dyDescent="0.2">
      <c r="V3433" s="5"/>
    </row>
    <row r="3434" spans="22:22" x14ac:dyDescent="0.2">
      <c r="V3434" s="5"/>
    </row>
    <row r="3435" spans="22:22" x14ac:dyDescent="0.2">
      <c r="V3435" s="5"/>
    </row>
    <row r="3436" spans="22:22" x14ac:dyDescent="0.2">
      <c r="V3436" s="5"/>
    </row>
    <row r="3437" spans="22:22" x14ac:dyDescent="0.2">
      <c r="V3437" s="5"/>
    </row>
    <row r="3438" spans="22:22" x14ac:dyDescent="0.2">
      <c r="V3438" s="5"/>
    </row>
    <row r="3439" spans="22:22" x14ac:dyDescent="0.2">
      <c r="V3439" s="5"/>
    </row>
    <row r="3440" spans="22:22" x14ac:dyDescent="0.2">
      <c r="V3440" s="5"/>
    </row>
    <row r="3441" spans="22:22" x14ac:dyDescent="0.2">
      <c r="V3441" s="5"/>
    </row>
    <row r="3442" spans="22:22" x14ac:dyDescent="0.2">
      <c r="V3442" s="5"/>
    </row>
    <row r="3443" spans="22:22" x14ac:dyDescent="0.2">
      <c r="V3443" s="5"/>
    </row>
    <row r="3444" spans="22:22" x14ac:dyDescent="0.2">
      <c r="V3444" s="5"/>
    </row>
    <row r="3445" spans="22:22" x14ac:dyDescent="0.2">
      <c r="V3445" s="5"/>
    </row>
    <row r="3446" spans="22:22" x14ac:dyDescent="0.2">
      <c r="V3446" s="5"/>
    </row>
    <row r="3447" spans="22:22" x14ac:dyDescent="0.2">
      <c r="V3447" s="5"/>
    </row>
    <row r="3448" spans="22:22" x14ac:dyDescent="0.2">
      <c r="V3448" s="5"/>
    </row>
    <row r="3449" spans="22:22" x14ac:dyDescent="0.2">
      <c r="V3449" s="5"/>
    </row>
    <row r="3450" spans="22:22" x14ac:dyDescent="0.2">
      <c r="V3450" s="5"/>
    </row>
    <row r="3451" spans="22:22" x14ac:dyDescent="0.2">
      <c r="V3451" s="5"/>
    </row>
    <row r="3452" spans="22:22" x14ac:dyDescent="0.2">
      <c r="V3452" s="5"/>
    </row>
    <row r="3453" spans="22:22" x14ac:dyDescent="0.2">
      <c r="V3453" s="5"/>
    </row>
    <row r="3454" spans="22:22" x14ac:dyDescent="0.2">
      <c r="V3454" s="5"/>
    </row>
    <row r="3455" spans="22:22" x14ac:dyDescent="0.2">
      <c r="V3455" s="5"/>
    </row>
    <row r="3456" spans="22:22" x14ac:dyDescent="0.2">
      <c r="V3456" s="5"/>
    </row>
    <row r="3457" spans="22:22" x14ac:dyDescent="0.2">
      <c r="V3457" s="5"/>
    </row>
    <row r="3458" spans="22:22" x14ac:dyDescent="0.2">
      <c r="V3458" s="5"/>
    </row>
    <row r="3459" spans="22:22" x14ac:dyDescent="0.2">
      <c r="V3459" s="5"/>
    </row>
    <row r="3460" spans="22:22" x14ac:dyDescent="0.2">
      <c r="V3460" s="5"/>
    </row>
    <row r="3461" spans="22:22" x14ac:dyDescent="0.2">
      <c r="V3461" s="5"/>
    </row>
    <row r="3462" spans="22:22" x14ac:dyDescent="0.2">
      <c r="V3462" s="5"/>
    </row>
    <row r="3463" spans="22:22" x14ac:dyDescent="0.2">
      <c r="V3463" s="5"/>
    </row>
    <row r="3464" spans="22:22" x14ac:dyDescent="0.2">
      <c r="V3464" s="5"/>
    </row>
    <row r="3465" spans="22:22" x14ac:dyDescent="0.2">
      <c r="V3465" s="5"/>
    </row>
    <row r="3466" spans="22:22" x14ac:dyDescent="0.2">
      <c r="V3466" s="5"/>
    </row>
    <row r="3467" spans="22:22" x14ac:dyDescent="0.2">
      <c r="V3467" s="5"/>
    </row>
    <row r="3468" spans="22:22" x14ac:dyDescent="0.2">
      <c r="V3468" s="5"/>
    </row>
    <row r="3469" spans="22:22" x14ac:dyDescent="0.2">
      <c r="V3469" s="5"/>
    </row>
    <row r="3470" spans="22:22" x14ac:dyDescent="0.2">
      <c r="V3470" s="5"/>
    </row>
    <row r="3471" spans="22:22" x14ac:dyDescent="0.2">
      <c r="V3471" s="5"/>
    </row>
    <row r="3472" spans="22:22" x14ac:dyDescent="0.2">
      <c r="V3472" s="5"/>
    </row>
    <row r="3473" spans="22:22" x14ac:dyDescent="0.2">
      <c r="V3473" s="5"/>
    </row>
    <row r="3474" spans="22:22" x14ac:dyDescent="0.2">
      <c r="V3474" s="5"/>
    </row>
    <row r="3475" spans="22:22" x14ac:dyDescent="0.2">
      <c r="V3475" s="5"/>
    </row>
    <row r="3476" spans="22:22" x14ac:dyDescent="0.2">
      <c r="V3476" s="5"/>
    </row>
    <row r="3477" spans="22:22" x14ac:dyDescent="0.2">
      <c r="V3477" s="5"/>
    </row>
    <row r="3478" spans="22:22" x14ac:dyDescent="0.2">
      <c r="V3478" s="5"/>
    </row>
    <row r="3479" spans="22:22" x14ac:dyDescent="0.2">
      <c r="V3479" s="5"/>
    </row>
    <row r="3480" spans="22:22" x14ac:dyDescent="0.2">
      <c r="V3480" s="5"/>
    </row>
    <row r="3481" spans="22:22" x14ac:dyDescent="0.2">
      <c r="V3481" s="5"/>
    </row>
    <row r="3482" spans="22:22" x14ac:dyDescent="0.2">
      <c r="V3482" s="5"/>
    </row>
    <row r="3483" spans="22:22" x14ac:dyDescent="0.2">
      <c r="V3483" s="5"/>
    </row>
    <row r="3484" spans="22:22" x14ac:dyDescent="0.2">
      <c r="V3484" s="5"/>
    </row>
    <row r="3485" spans="22:22" x14ac:dyDescent="0.2">
      <c r="V3485" s="5"/>
    </row>
    <row r="3486" spans="22:22" x14ac:dyDescent="0.2">
      <c r="V3486" s="5"/>
    </row>
    <row r="3487" spans="22:22" x14ac:dyDescent="0.2">
      <c r="V3487" s="5"/>
    </row>
    <row r="3488" spans="22:22" x14ac:dyDescent="0.2">
      <c r="V3488" s="5"/>
    </row>
    <row r="3489" spans="22:22" x14ac:dyDescent="0.2">
      <c r="V3489" s="5"/>
    </row>
    <row r="3490" spans="22:22" x14ac:dyDescent="0.2">
      <c r="V3490" s="5"/>
    </row>
    <row r="3491" spans="22:22" x14ac:dyDescent="0.2">
      <c r="V3491" s="5"/>
    </row>
    <row r="3492" spans="22:22" x14ac:dyDescent="0.2">
      <c r="V3492" s="5"/>
    </row>
    <row r="3493" spans="22:22" x14ac:dyDescent="0.2">
      <c r="V3493" s="5"/>
    </row>
    <row r="3494" spans="22:22" x14ac:dyDescent="0.2">
      <c r="V3494" s="5"/>
    </row>
    <row r="3495" spans="22:22" x14ac:dyDescent="0.2">
      <c r="V3495" s="5"/>
    </row>
    <row r="3496" spans="22:22" x14ac:dyDescent="0.2">
      <c r="V3496" s="5"/>
    </row>
    <row r="3497" spans="22:22" x14ac:dyDescent="0.2">
      <c r="V3497" s="5"/>
    </row>
    <row r="3498" spans="22:22" x14ac:dyDescent="0.2">
      <c r="V3498" s="5"/>
    </row>
    <row r="3499" spans="22:22" x14ac:dyDescent="0.2">
      <c r="V3499" s="5"/>
    </row>
    <row r="3500" spans="22:22" x14ac:dyDescent="0.2">
      <c r="V3500" s="5"/>
    </row>
    <row r="3501" spans="22:22" x14ac:dyDescent="0.2">
      <c r="V3501" s="5"/>
    </row>
    <row r="3502" spans="22:22" x14ac:dyDescent="0.2">
      <c r="V3502" s="5"/>
    </row>
    <row r="3503" spans="22:22" x14ac:dyDescent="0.2">
      <c r="V3503" s="5"/>
    </row>
    <row r="3504" spans="22:22" x14ac:dyDescent="0.2">
      <c r="V3504" s="5"/>
    </row>
    <row r="3505" spans="22:22" x14ac:dyDescent="0.2">
      <c r="V3505" s="5"/>
    </row>
    <row r="3506" spans="22:22" x14ac:dyDescent="0.2">
      <c r="V3506" s="5"/>
    </row>
    <row r="3507" spans="22:22" x14ac:dyDescent="0.2">
      <c r="V3507" s="5"/>
    </row>
    <row r="3508" spans="22:22" x14ac:dyDescent="0.2">
      <c r="V3508" s="5"/>
    </row>
    <row r="3509" spans="22:22" x14ac:dyDescent="0.2">
      <c r="V3509" s="5"/>
    </row>
    <row r="3510" spans="22:22" x14ac:dyDescent="0.2">
      <c r="V3510" s="5"/>
    </row>
    <row r="3511" spans="22:22" x14ac:dyDescent="0.2">
      <c r="V3511" s="5"/>
    </row>
    <row r="3512" spans="22:22" x14ac:dyDescent="0.2">
      <c r="V3512" s="5"/>
    </row>
    <row r="3513" spans="22:22" x14ac:dyDescent="0.2">
      <c r="V3513" s="5"/>
    </row>
    <row r="3514" spans="22:22" x14ac:dyDescent="0.2">
      <c r="V3514" s="5"/>
    </row>
    <row r="3515" spans="22:22" x14ac:dyDescent="0.2">
      <c r="V3515" s="5"/>
    </row>
    <row r="3516" spans="22:22" x14ac:dyDescent="0.2">
      <c r="V3516" s="5"/>
    </row>
    <row r="3517" spans="22:22" x14ac:dyDescent="0.2">
      <c r="V3517" s="5"/>
    </row>
    <row r="3518" spans="22:22" x14ac:dyDescent="0.2">
      <c r="V3518" s="5"/>
    </row>
    <row r="3519" spans="22:22" x14ac:dyDescent="0.2">
      <c r="V3519" s="5"/>
    </row>
    <row r="3520" spans="22:22" x14ac:dyDescent="0.2">
      <c r="V3520" s="5"/>
    </row>
    <row r="3521" spans="22:22" x14ac:dyDescent="0.2">
      <c r="V3521" s="5"/>
    </row>
    <row r="3522" spans="22:22" x14ac:dyDescent="0.2">
      <c r="V3522" s="5"/>
    </row>
    <row r="3523" spans="22:22" x14ac:dyDescent="0.2">
      <c r="V3523" s="5"/>
    </row>
    <row r="3524" spans="22:22" x14ac:dyDescent="0.2">
      <c r="V3524" s="5"/>
    </row>
    <row r="3525" spans="22:22" x14ac:dyDescent="0.2">
      <c r="V3525" s="5"/>
    </row>
    <row r="3526" spans="22:22" x14ac:dyDescent="0.2">
      <c r="V3526" s="5"/>
    </row>
    <row r="3527" spans="22:22" x14ac:dyDescent="0.2">
      <c r="V3527" s="5"/>
    </row>
    <row r="3528" spans="22:22" x14ac:dyDescent="0.2">
      <c r="V3528" s="5"/>
    </row>
    <row r="3529" spans="22:22" x14ac:dyDescent="0.2">
      <c r="V3529" s="5"/>
    </row>
    <row r="3530" spans="22:22" x14ac:dyDescent="0.2">
      <c r="V3530" s="5"/>
    </row>
    <row r="3531" spans="22:22" x14ac:dyDescent="0.2">
      <c r="V3531" s="5"/>
    </row>
    <row r="3532" spans="22:22" x14ac:dyDescent="0.2">
      <c r="V3532" s="5"/>
    </row>
    <row r="3533" spans="22:22" x14ac:dyDescent="0.2">
      <c r="V3533" s="5"/>
    </row>
    <row r="3534" spans="22:22" x14ac:dyDescent="0.2">
      <c r="V3534" s="5"/>
    </row>
    <row r="3535" spans="22:22" x14ac:dyDescent="0.2">
      <c r="V3535" s="5"/>
    </row>
    <row r="3536" spans="22:22" x14ac:dyDescent="0.2">
      <c r="V3536" s="5"/>
    </row>
    <row r="3537" spans="22:22" x14ac:dyDescent="0.2">
      <c r="V3537" s="5"/>
    </row>
    <row r="3538" spans="22:22" x14ac:dyDescent="0.2">
      <c r="V3538" s="5"/>
    </row>
    <row r="3539" spans="22:22" x14ac:dyDescent="0.2">
      <c r="V3539" s="5"/>
    </row>
    <row r="3540" spans="22:22" x14ac:dyDescent="0.2">
      <c r="V3540" s="5"/>
    </row>
    <row r="3541" spans="22:22" x14ac:dyDescent="0.2">
      <c r="V3541" s="5"/>
    </row>
    <row r="3542" spans="22:22" x14ac:dyDescent="0.2">
      <c r="V3542" s="5"/>
    </row>
    <row r="3543" spans="22:22" x14ac:dyDescent="0.2">
      <c r="V3543" s="5"/>
    </row>
    <row r="3544" spans="22:22" x14ac:dyDescent="0.2">
      <c r="V3544" s="5"/>
    </row>
    <row r="3545" spans="22:22" x14ac:dyDescent="0.2">
      <c r="V3545" s="5"/>
    </row>
    <row r="3546" spans="22:22" x14ac:dyDescent="0.2">
      <c r="V3546" s="5"/>
    </row>
    <row r="3547" spans="22:22" x14ac:dyDescent="0.2">
      <c r="V3547" s="5"/>
    </row>
    <row r="3548" spans="22:22" x14ac:dyDescent="0.2">
      <c r="V3548" s="5"/>
    </row>
    <row r="3549" spans="22:22" x14ac:dyDescent="0.2">
      <c r="V3549" s="5"/>
    </row>
    <row r="3550" spans="22:22" x14ac:dyDescent="0.2">
      <c r="V3550" s="5"/>
    </row>
    <row r="3551" spans="22:22" x14ac:dyDescent="0.2">
      <c r="V3551" s="5"/>
    </row>
    <row r="3552" spans="22:22" x14ac:dyDescent="0.2">
      <c r="V3552" s="5"/>
    </row>
    <row r="3553" spans="22:22" x14ac:dyDescent="0.2">
      <c r="V3553" s="5"/>
    </row>
    <row r="3554" spans="22:22" x14ac:dyDescent="0.2">
      <c r="V3554" s="5"/>
    </row>
    <row r="3555" spans="22:22" x14ac:dyDescent="0.2">
      <c r="V3555" s="5"/>
    </row>
    <row r="3556" spans="22:22" x14ac:dyDescent="0.2">
      <c r="V3556" s="5"/>
    </row>
    <row r="3557" spans="22:22" x14ac:dyDescent="0.2">
      <c r="V3557" s="5"/>
    </row>
    <row r="3558" spans="22:22" x14ac:dyDescent="0.2">
      <c r="V3558" s="5"/>
    </row>
    <row r="3559" spans="22:22" x14ac:dyDescent="0.2">
      <c r="V3559" s="5"/>
    </row>
    <row r="3560" spans="22:22" x14ac:dyDescent="0.2">
      <c r="V3560" s="5"/>
    </row>
    <row r="3561" spans="22:22" x14ac:dyDescent="0.2">
      <c r="V3561" s="5"/>
    </row>
    <row r="3562" spans="22:22" x14ac:dyDescent="0.2">
      <c r="V3562" s="5"/>
    </row>
    <row r="3563" spans="22:22" x14ac:dyDescent="0.2">
      <c r="V3563" s="5"/>
    </row>
    <row r="3564" spans="22:22" x14ac:dyDescent="0.2">
      <c r="V3564" s="5"/>
    </row>
    <row r="3565" spans="22:22" x14ac:dyDescent="0.2">
      <c r="V3565" s="5"/>
    </row>
    <row r="3566" spans="22:22" x14ac:dyDescent="0.2">
      <c r="V3566" s="5"/>
    </row>
    <row r="3567" spans="22:22" x14ac:dyDescent="0.2">
      <c r="V3567" s="5"/>
    </row>
    <row r="3568" spans="22:22" x14ac:dyDescent="0.2">
      <c r="V3568" s="5"/>
    </row>
    <row r="3569" spans="22:22" x14ac:dyDescent="0.2">
      <c r="V3569" s="5"/>
    </row>
    <row r="3570" spans="22:22" x14ac:dyDescent="0.2">
      <c r="V3570" s="5"/>
    </row>
    <row r="3571" spans="22:22" x14ac:dyDescent="0.2">
      <c r="V3571" s="5"/>
    </row>
    <row r="3572" spans="22:22" x14ac:dyDescent="0.2">
      <c r="V3572" s="5"/>
    </row>
    <row r="3573" spans="22:22" x14ac:dyDescent="0.2">
      <c r="V3573" s="5"/>
    </row>
    <row r="3574" spans="22:22" x14ac:dyDescent="0.2">
      <c r="V3574" s="5"/>
    </row>
    <row r="3575" spans="22:22" x14ac:dyDescent="0.2">
      <c r="V3575" s="5"/>
    </row>
    <row r="3576" spans="22:22" x14ac:dyDescent="0.2">
      <c r="V3576" s="5"/>
    </row>
    <row r="3577" spans="22:22" x14ac:dyDescent="0.2">
      <c r="V3577" s="5"/>
    </row>
    <row r="3578" spans="22:22" x14ac:dyDescent="0.2">
      <c r="V3578" s="5"/>
    </row>
    <row r="3579" spans="22:22" x14ac:dyDescent="0.2">
      <c r="V3579" s="5"/>
    </row>
    <row r="3580" spans="22:22" x14ac:dyDescent="0.2">
      <c r="V3580" s="5"/>
    </row>
    <row r="3581" spans="22:22" x14ac:dyDescent="0.2">
      <c r="V3581" s="5"/>
    </row>
    <row r="3582" spans="22:22" x14ac:dyDescent="0.2">
      <c r="V3582" s="5"/>
    </row>
    <row r="3583" spans="22:22" x14ac:dyDescent="0.2">
      <c r="V3583" s="5"/>
    </row>
    <row r="3584" spans="22:22" x14ac:dyDescent="0.2">
      <c r="V3584" s="5"/>
    </row>
    <row r="3585" spans="22:22" x14ac:dyDescent="0.2">
      <c r="V3585" s="5"/>
    </row>
    <row r="3586" spans="22:22" x14ac:dyDescent="0.2">
      <c r="V3586" s="5"/>
    </row>
    <row r="3587" spans="22:22" x14ac:dyDescent="0.2">
      <c r="V3587" s="5"/>
    </row>
    <row r="3588" spans="22:22" x14ac:dyDescent="0.2">
      <c r="V3588" s="5"/>
    </row>
    <row r="3589" spans="22:22" x14ac:dyDescent="0.2">
      <c r="V3589" s="5"/>
    </row>
    <row r="3590" spans="22:22" x14ac:dyDescent="0.2">
      <c r="V3590" s="5"/>
    </row>
    <row r="3591" spans="22:22" x14ac:dyDescent="0.2">
      <c r="V3591" s="5"/>
    </row>
    <row r="3592" spans="22:22" x14ac:dyDescent="0.2">
      <c r="V3592" s="5"/>
    </row>
    <row r="3593" spans="22:22" x14ac:dyDescent="0.2">
      <c r="V3593" s="5"/>
    </row>
    <row r="3594" spans="22:22" x14ac:dyDescent="0.2">
      <c r="V3594" s="5"/>
    </row>
    <row r="3595" spans="22:22" x14ac:dyDescent="0.2">
      <c r="V3595" s="5"/>
    </row>
    <row r="3596" spans="22:22" x14ac:dyDescent="0.2">
      <c r="V3596" s="5"/>
    </row>
    <row r="3597" spans="22:22" x14ac:dyDescent="0.2">
      <c r="V3597" s="5"/>
    </row>
    <row r="3598" spans="22:22" x14ac:dyDescent="0.2">
      <c r="V3598" s="5"/>
    </row>
    <row r="3599" spans="22:22" x14ac:dyDescent="0.2">
      <c r="V3599" s="5"/>
    </row>
    <row r="3600" spans="22:22" x14ac:dyDescent="0.2">
      <c r="V3600" s="5"/>
    </row>
    <row r="3601" spans="22:22" x14ac:dyDescent="0.2">
      <c r="V3601" s="5"/>
    </row>
    <row r="3602" spans="22:22" x14ac:dyDescent="0.2">
      <c r="V3602" s="5"/>
    </row>
    <row r="3603" spans="22:22" x14ac:dyDescent="0.2">
      <c r="V3603" s="5"/>
    </row>
    <row r="3604" spans="22:22" x14ac:dyDescent="0.2">
      <c r="V3604" s="5"/>
    </row>
    <row r="3605" spans="22:22" x14ac:dyDescent="0.2">
      <c r="V3605" s="5"/>
    </row>
    <row r="3606" spans="22:22" x14ac:dyDescent="0.2">
      <c r="V3606" s="5"/>
    </row>
    <row r="3607" spans="22:22" x14ac:dyDescent="0.2">
      <c r="V3607" s="5"/>
    </row>
    <row r="3608" spans="22:22" x14ac:dyDescent="0.2">
      <c r="V3608" s="5"/>
    </row>
    <row r="3609" spans="22:22" x14ac:dyDescent="0.2">
      <c r="V3609" s="5"/>
    </row>
    <row r="3610" spans="22:22" x14ac:dyDescent="0.2">
      <c r="V3610" s="5"/>
    </row>
    <row r="3611" spans="22:22" x14ac:dyDescent="0.2">
      <c r="V3611" s="5"/>
    </row>
    <row r="3612" spans="22:22" x14ac:dyDescent="0.2">
      <c r="V3612" s="5"/>
    </row>
    <row r="3613" spans="22:22" x14ac:dyDescent="0.2">
      <c r="V3613" s="5"/>
    </row>
    <row r="3614" spans="22:22" x14ac:dyDescent="0.2">
      <c r="V3614" s="5"/>
    </row>
    <row r="3615" spans="22:22" x14ac:dyDescent="0.2">
      <c r="V3615" s="5"/>
    </row>
    <row r="3616" spans="22:22" x14ac:dyDescent="0.2">
      <c r="V3616" s="5"/>
    </row>
    <row r="3617" spans="22:22" x14ac:dyDescent="0.2">
      <c r="V3617" s="5"/>
    </row>
    <row r="3618" spans="22:22" x14ac:dyDescent="0.2">
      <c r="V3618" s="5"/>
    </row>
    <row r="3619" spans="22:22" x14ac:dyDescent="0.2">
      <c r="V3619" s="5"/>
    </row>
    <row r="3620" spans="22:22" x14ac:dyDescent="0.2">
      <c r="V3620" s="5"/>
    </row>
    <row r="3621" spans="22:22" x14ac:dyDescent="0.2">
      <c r="V3621" s="5"/>
    </row>
    <row r="3622" spans="22:22" x14ac:dyDescent="0.2">
      <c r="V3622" s="5"/>
    </row>
    <row r="3623" spans="22:22" x14ac:dyDescent="0.2">
      <c r="V3623" s="5"/>
    </row>
    <row r="3624" spans="22:22" x14ac:dyDescent="0.2">
      <c r="V3624" s="5"/>
    </row>
    <row r="3625" spans="22:22" x14ac:dyDescent="0.2">
      <c r="V3625" s="5"/>
    </row>
    <row r="3626" spans="22:22" x14ac:dyDescent="0.2">
      <c r="V3626" s="5"/>
    </row>
    <row r="3627" spans="22:22" x14ac:dyDescent="0.2">
      <c r="V3627" s="5"/>
    </row>
    <row r="3628" spans="22:22" x14ac:dyDescent="0.2">
      <c r="V3628" s="5"/>
    </row>
    <row r="3629" spans="22:22" x14ac:dyDescent="0.2">
      <c r="V3629" s="5"/>
    </row>
    <row r="3630" spans="22:22" x14ac:dyDescent="0.2">
      <c r="V3630" s="5"/>
    </row>
    <row r="3631" spans="22:22" x14ac:dyDescent="0.2">
      <c r="V3631" s="5"/>
    </row>
    <row r="3632" spans="22:22" x14ac:dyDescent="0.2">
      <c r="V3632" s="5"/>
    </row>
    <row r="3633" spans="22:22" x14ac:dyDescent="0.2">
      <c r="V3633" s="5"/>
    </row>
    <row r="3634" spans="22:22" x14ac:dyDescent="0.2">
      <c r="V3634" s="5"/>
    </row>
    <row r="3635" spans="22:22" x14ac:dyDescent="0.2">
      <c r="V3635" s="5"/>
    </row>
    <row r="3636" spans="22:22" x14ac:dyDescent="0.2">
      <c r="V3636" s="5"/>
    </row>
    <row r="3637" spans="22:22" x14ac:dyDescent="0.2">
      <c r="V3637" s="5"/>
    </row>
    <row r="3638" spans="22:22" x14ac:dyDescent="0.2">
      <c r="V3638" s="5"/>
    </row>
    <row r="3639" spans="22:22" x14ac:dyDescent="0.2">
      <c r="V3639" s="5"/>
    </row>
    <row r="3640" spans="22:22" x14ac:dyDescent="0.2">
      <c r="V3640" s="5"/>
    </row>
    <row r="3641" spans="22:22" x14ac:dyDescent="0.2">
      <c r="V3641" s="5"/>
    </row>
    <row r="3642" spans="22:22" x14ac:dyDescent="0.2">
      <c r="V3642" s="5"/>
    </row>
    <row r="3643" spans="22:22" x14ac:dyDescent="0.2">
      <c r="V3643" s="5"/>
    </row>
    <row r="3644" spans="22:22" x14ac:dyDescent="0.2">
      <c r="V3644" s="5"/>
    </row>
    <row r="3645" spans="22:22" x14ac:dyDescent="0.2">
      <c r="V3645" s="5"/>
    </row>
    <row r="3646" spans="22:22" x14ac:dyDescent="0.2">
      <c r="V3646" s="5"/>
    </row>
    <row r="3647" spans="22:22" x14ac:dyDescent="0.2">
      <c r="V3647" s="5"/>
    </row>
    <row r="3648" spans="22:22" x14ac:dyDescent="0.2">
      <c r="V3648" s="5"/>
    </row>
    <row r="3649" spans="22:22" x14ac:dyDescent="0.2">
      <c r="V3649" s="5"/>
    </row>
    <row r="3650" spans="22:22" x14ac:dyDescent="0.2">
      <c r="V3650" s="5"/>
    </row>
    <row r="3651" spans="22:22" x14ac:dyDescent="0.2">
      <c r="V3651" s="5"/>
    </row>
    <row r="3652" spans="22:22" x14ac:dyDescent="0.2">
      <c r="V3652" s="5"/>
    </row>
    <row r="3653" spans="22:22" x14ac:dyDescent="0.2">
      <c r="V3653" s="5"/>
    </row>
    <row r="3654" spans="22:22" x14ac:dyDescent="0.2">
      <c r="V3654" s="5"/>
    </row>
    <row r="3655" spans="22:22" x14ac:dyDescent="0.2">
      <c r="V3655" s="5"/>
    </row>
    <row r="3656" spans="22:22" x14ac:dyDescent="0.2">
      <c r="V3656" s="5"/>
    </row>
    <row r="3657" spans="22:22" x14ac:dyDescent="0.2">
      <c r="V3657" s="5"/>
    </row>
    <row r="3658" spans="22:22" x14ac:dyDescent="0.2">
      <c r="V3658" s="5"/>
    </row>
    <row r="3659" spans="22:22" x14ac:dyDescent="0.2">
      <c r="V3659" s="5"/>
    </row>
    <row r="3660" spans="22:22" x14ac:dyDescent="0.2">
      <c r="V3660" s="5"/>
    </row>
    <row r="3661" spans="22:22" x14ac:dyDescent="0.2">
      <c r="V3661" s="5"/>
    </row>
    <row r="3662" spans="22:22" x14ac:dyDescent="0.2">
      <c r="V3662" s="5"/>
    </row>
    <row r="3663" spans="22:22" x14ac:dyDescent="0.2">
      <c r="V3663" s="5"/>
    </row>
    <row r="3664" spans="22:22" x14ac:dyDescent="0.2">
      <c r="V3664" s="5"/>
    </row>
    <row r="3665" spans="22:22" x14ac:dyDescent="0.2">
      <c r="V3665" s="5"/>
    </row>
    <row r="3666" spans="22:22" x14ac:dyDescent="0.2">
      <c r="V3666" s="5"/>
    </row>
    <row r="3667" spans="22:22" x14ac:dyDescent="0.2">
      <c r="V3667" s="5"/>
    </row>
    <row r="3668" spans="22:22" x14ac:dyDescent="0.2">
      <c r="V3668" s="5"/>
    </row>
    <row r="3669" spans="22:22" x14ac:dyDescent="0.2">
      <c r="V3669" s="5"/>
    </row>
    <row r="3670" spans="22:22" x14ac:dyDescent="0.2">
      <c r="V3670" s="5"/>
    </row>
    <row r="3671" spans="22:22" x14ac:dyDescent="0.2">
      <c r="V3671" s="5"/>
    </row>
    <row r="3672" spans="22:22" x14ac:dyDescent="0.2">
      <c r="V3672" s="5"/>
    </row>
    <row r="3673" spans="22:22" x14ac:dyDescent="0.2">
      <c r="V3673" s="5"/>
    </row>
    <row r="3674" spans="22:22" x14ac:dyDescent="0.2">
      <c r="V3674" s="5"/>
    </row>
    <row r="3675" spans="22:22" x14ac:dyDescent="0.2">
      <c r="V3675" s="5"/>
    </row>
    <row r="3676" spans="22:22" x14ac:dyDescent="0.2">
      <c r="V3676" s="5"/>
    </row>
    <row r="3677" spans="22:22" x14ac:dyDescent="0.2">
      <c r="V3677" s="5"/>
    </row>
    <row r="3678" spans="22:22" x14ac:dyDescent="0.2">
      <c r="V3678" s="5"/>
    </row>
    <row r="3679" spans="22:22" x14ac:dyDescent="0.2">
      <c r="V3679" s="5"/>
    </row>
    <row r="3680" spans="22:22" x14ac:dyDescent="0.2">
      <c r="V3680" s="5"/>
    </row>
    <row r="3681" spans="22:22" x14ac:dyDescent="0.2">
      <c r="V3681" s="5"/>
    </row>
    <row r="3682" spans="22:22" x14ac:dyDescent="0.2">
      <c r="V3682" s="5"/>
    </row>
    <row r="3683" spans="22:22" x14ac:dyDescent="0.2">
      <c r="V3683" s="5"/>
    </row>
    <row r="3684" spans="22:22" x14ac:dyDescent="0.2">
      <c r="V3684" s="5"/>
    </row>
    <row r="3685" spans="22:22" x14ac:dyDescent="0.2">
      <c r="V3685" s="5"/>
    </row>
    <row r="3686" spans="22:22" x14ac:dyDescent="0.2">
      <c r="V3686" s="5"/>
    </row>
    <row r="3687" spans="22:22" x14ac:dyDescent="0.2">
      <c r="V3687" s="5"/>
    </row>
    <row r="3688" spans="22:22" x14ac:dyDescent="0.2">
      <c r="V3688" s="5"/>
    </row>
    <row r="3689" spans="22:22" x14ac:dyDescent="0.2">
      <c r="V3689" s="5"/>
    </row>
    <row r="3690" spans="22:22" x14ac:dyDescent="0.2">
      <c r="V3690" s="5"/>
    </row>
    <row r="3691" spans="22:22" x14ac:dyDescent="0.2">
      <c r="V3691" s="5"/>
    </row>
    <row r="3692" spans="22:22" x14ac:dyDescent="0.2">
      <c r="V3692" s="5"/>
    </row>
    <row r="3693" spans="22:22" x14ac:dyDescent="0.2">
      <c r="V3693" s="5"/>
    </row>
    <row r="3694" spans="22:22" x14ac:dyDescent="0.2">
      <c r="V3694" s="5"/>
    </row>
    <row r="3695" spans="22:22" x14ac:dyDescent="0.2">
      <c r="V3695" s="5"/>
    </row>
    <row r="3696" spans="22:22" x14ac:dyDescent="0.2">
      <c r="V3696" s="5"/>
    </row>
    <row r="3697" spans="22:22" x14ac:dyDescent="0.2">
      <c r="V3697" s="5"/>
    </row>
    <row r="3698" spans="22:22" x14ac:dyDescent="0.2">
      <c r="V3698" s="5"/>
    </row>
    <row r="3699" spans="22:22" x14ac:dyDescent="0.2">
      <c r="V3699" s="5"/>
    </row>
    <row r="3700" spans="22:22" x14ac:dyDescent="0.2">
      <c r="V3700" s="5"/>
    </row>
    <row r="3701" spans="22:22" x14ac:dyDescent="0.2">
      <c r="V3701" s="5"/>
    </row>
    <row r="3702" spans="22:22" x14ac:dyDescent="0.2">
      <c r="V3702" s="5"/>
    </row>
    <row r="3703" spans="22:22" x14ac:dyDescent="0.2">
      <c r="V3703" s="5"/>
    </row>
    <row r="3704" spans="22:22" x14ac:dyDescent="0.2">
      <c r="V3704" s="5"/>
    </row>
    <row r="3705" spans="22:22" x14ac:dyDescent="0.2">
      <c r="V3705" s="5"/>
    </row>
    <row r="3706" spans="22:22" x14ac:dyDescent="0.2">
      <c r="V3706" s="5"/>
    </row>
    <row r="3707" spans="22:22" x14ac:dyDescent="0.2">
      <c r="V3707" s="5"/>
    </row>
    <row r="3708" spans="22:22" x14ac:dyDescent="0.2">
      <c r="V3708" s="5"/>
    </row>
    <row r="3709" spans="22:22" x14ac:dyDescent="0.2">
      <c r="V3709" s="5"/>
    </row>
    <row r="3710" spans="22:22" x14ac:dyDescent="0.2">
      <c r="V3710" s="5"/>
    </row>
    <row r="3711" spans="22:22" x14ac:dyDescent="0.2">
      <c r="V3711" s="5"/>
    </row>
    <row r="3712" spans="22:22" x14ac:dyDescent="0.2">
      <c r="V3712" s="5"/>
    </row>
    <row r="3713" spans="22:22" x14ac:dyDescent="0.2">
      <c r="V3713" s="5"/>
    </row>
    <row r="3714" spans="22:22" x14ac:dyDescent="0.2">
      <c r="V3714" s="5"/>
    </row>
    <row r="3715" spans="22:22" x14ac:dyDescent="0.2">
      <c r="V3715" s="5"/>
    </row>
    <row r="3716" spans="22:22" x14ac:dyDescent="0.2">
      <c r="V3716" s="5"/>
    </row>
    <row r="3717" spans="22:22" x14ac:dyDescent="0.2">
      <c r="V3717" s="5"/>
    </row>
    <row r="3718" spans="22:22" x14ac:dyDescent="0.2">
      <c r="V3718" s="5"/>
    </row>
    <row r="3719" spans="22:22" x14ac:dyDescent="0.2">
      <c r="V3719" s="5"/>
    </row>
    <row r="3720" spans="22:22" x14ac:dyDescent="0.2">
      <c r="V3720" s="5"/>
    </row>
    <row r="3721" spans="22:22" x14ac:dyDescent="0.2">
      <c r="V3721" s="5"/>
    </row>
    <row r="3722" spans="22:22" x14ac:dyDescent="0.2">
      <c r="V3722" s="5"/>
    </row>
    <row r="3723" spans="22:22" x14ac:dyDescent="0.2">
      <c r="V3723" s="5"/>
    </row>
    <row r="3724" spans="22:22" x14ac:dyDescent="0.2">
      <c r="V3724" s="5"/>
    </row>
    <row r="3725" spans="22:22" x14ac:dyDescent="0.2">
      <c r="V3725" s="5"/>
    </row>
    <row r="3726" spans="22:22" x14ac:dyDescent="0.2">
      <c r="V3726" s="5"/>
    </row>
    <row r="3727" spans="22:22" x14ac:dyDescent="0.2">
      <c r="V3727" s="5"/>
    </row>
    <row r="3728" spans="22:22" x14ac:dyDescent="0.2">
      <c r="V3728" s="5"/>
    </row>
    <row r="3729" spans="22:22" x14ac:dyDescent="0.2">
      <c r="V3729" s="5"/>
    </row>
    <row r="3730" spans="22:22" x14ac:dyDescent="0.2">
      <c r="V3730" s="5"/>
    </row>
    <row r="3731" spans="22:22" x14ac:dyDescent="0.2">
      <c r="V3731" s="5"/>
    </row>
    <row r="3732" spans="22:22" x14ac:dyDescent="0.2">
      <c r="V3732" s="5"/>
    </row>
    <row r="3733" spans="22:22" x14ac:dyDescent="0.2">
      <c r="V3733" s="5"/>
    </row>
    <row r="3734" spans="22:22" x14ac:dyDescent="0.2">
      <c r="V3734" s="5"/>
    </row>
    <row r="3735" spans="22:22" x14ac:dyDescent="0.2">
      <c r="V3735" s="5"/>
    </row>
    <row r="3736" spans="22:22" x14ac:dyDescent="0.2">
      <c r="V3736" s="5"/>
    </row>
    <row r="3737" spans="22:22" x14ac:dyDescent="0.2">
      <c r="V3737" s="5"/>
    </row>
    <row r="3738" spans="22:22" x14ac:dyDescent="0.2">
      <c r="V3738" s="5"/>
    </row>
    <row r="3739" spans="22:22" x14ac:dyDescent="0.2">
      <c r="V3739" s="5"/>
    </row>
    <row r="3740" spans="22:22" x14ac:dyDescent="0.2">
      <c r="V3740" s="5"/>
    </row>
    <row r="3741" spans="22:22" x14ac:dyDescent="0.2">
      <c r="V3741" s="5"/>
    </row>
    <row r="3742" spans="22:22" x14ac:dyDescent="0.2">
      <c r="V3742" s="5"/>
    </row>
    <row r="3743" spans="22:22" x14ac:dyDescent="0.2">
      <c r="V3743" s="5"/>
    </row>
    <row r="3744" spans="22:22" x14ac:dyDescent="0.2">
      <c r="V3744" s="5"/>
    </row>
    <row r="3745" spans="22:22" x14ac:dyDescent="0.2">
      <c r="V3745" s="5"/>
    </row>
    <row r="3746" spans="22:22" x14ac:dyDescent="0.2">
      <c r="V3746" s="5"/>
    </row>
    <row r="3747" spans="22:22" x14ac:dyDescent="0.2">
      <c r="V3747" s="5"/>
    </row>
    <row r="3748" spans="22:22" x14ac:dyDescent="0.2">
      <c r="V3748" s="5"/>
    </row>
    <row r="3749" spans="22:22" x14ac:dyDescent="0.2">
      <c r="V3749" s="5"/>
    </row>
    <row r="3750" spans="22:22" x14ac:dyDescent="0.2">
      <c r="V3750" s="5"/>
    </row>
    <row r="3751" spans="22:22" x14ac:dyDescent="0.2">
      <c r="V3751" s="5"/>
    </row>
    <row r="3752" spans="22:22" x14ac:dyDescent="0.2">
      <c r="V3752" s="5"/>
    </row>
    <row r="3753" spans="22:22" x14ac:dyDescent="0.2">
      <c r="V3753" s="5"/>
    </row>
    <row r="3754" spans="22:22" x14ac:dyDescent="0.2">
      <c r="V3754" s="5"/>
    </row>
    <row r="3755" spans="22:22" x14ac:dyDescent="0.2">
      <c r="V3755" s="5"/>
    </row>
    <row r="3756" spans="22:22" x14ac:dyDescent="0.2">
      <c r="V3756" s="5"/>
    </row>
    <row r="3757" spans="22:22" x14ac:dyDescent="0.2">
      <c r="V3757" s="5"/>
    </row>
    <row r="3758" spans="22:22" x14ac:dyDescent="0.2">
      <c r="V3758" s="5"/>
    </row>
    <row r="3759" spans="22:22" x14ac:dyDescent="0.2">
      <c r="V3759" s="5"/>
    </row>
    <row r="3760" spans="22:22" x14ac:dyDescent="0.2">
      <c r="V3760" s="5"/>
    </row>
    <row r="3761" spans="22:22" x14ac:dyDescent="0.2">
      <c r="V3761" s="5"/>
    </row>
    <row r="3762" spans="22:22" x14ac:dyDescent="0.2">
      <c r="V3762" s="5"/>
    </row>
    <row r="3763" spans="22:22" x14ac:dyDescent="0.2">
      <c r="V3763" s="5"/>
    </row>
    <row r="3764" spans="22:22" x14ac:dyDescent="0.2">
      <c r="V3764" s="5"/>
    </row>
    <row r="3765" spans="22:22" x14ac:dyDescent="0.2">
      <c r="V3765" s="5"/>
    </row>
    <row r="3766" spans="22:22" x14ac:dyDescent="0.2">
      <c r="V3766" s="5"/>
    </row>
    <row r="3767" spans="22:22" x14ac:dyDescent="0.2">
      <c r="V3767" s="5"/>
    </row>
    <row r="3768" spans="22:22" x14ac:dyDescent="0.2">
      <c r="V3768" s="5"/>
    </row>
    <row r="3769" spans="22:22" x14ac:dyDescent="0.2">
      <c r="V3769" s="5"/>
    </row>
    <row r="3770" spans="22:22" x14ac:dyDescent="0.2">
      <c r="V3770" s="5"/>
    </row>
    <row r="3771" spans="22:22" x14ac:dyDescent="0.2">
      <c r="V3771" s="5"/>
    </row>
    <row r="3772" spans="22:22" x14ac:dyDescent="0.2">
      <c r="V3772" s="5"/>
    </row>
    <row r="3773" spans="22:22" x14ac:dyDescent="0.2">
      <c r="V3773" s="5"/>
    </row>
    <row r="3774" spans="22:22" x14ac:dyDescent="0.2">
      <c r="V3774" s="5"/>
    </row>
    <row r="3775" spans="22:22" x14ac:dyDescent="0.2">
      <c r="V3775" s="5"/>
    </row>
    <row r="3776" spans="22:22" x14ac:dyDescent="0.2">
      <c r="V3776" s="5"/>
    </row>
    <row r="3777" spans="22:22" x14ac:dyDescent="0.2">
      <c r="V3777" s="5"/>
    </row>
    <row r="3778" spans="22:22" x14ac:dyDescent="0.2">
      <c r="V3778" s="5"/>
    </row>
    <row r="3779" spans="22:22" x14ac:dyDescent="0.2">
      <c r="V3779" s="5"/>
    </row>
    <row r="3780" spans="22:22" x14ac:dyDescent="0.2">
      <c r="V3780" s="5"/>
    </row>
    <row r="3781" spans="22:22" x14ac:dyDescent="0.2">
      <c r="V3781" s="5"/>
    </row>
    <row r="3782" spans="22:22" x14ac:dyDescent="0.2">
      <c r="V3782" s="5"/>
    </row>
    <row r="3783" spans="22:22" x14ac:dyDescent="0.2">
      <c r="V3783" s="5"/>
    </row>
    <row r="3784" spans="22:22" x14ac:dyDescent="0.2">
      <c r="V3784" s="5"/>
    </row>
    <row r="3785" spans="22:22" x14ac:dyDescent="0.2">
      <c r="V3785" s="5"/>
    </row>
    <row r="3786" spans="22:22" x14ac:dyDescent="0.2">
      <c r="V3786" s="5"/>
    </row>
    <row r="3787" spans="22:22" x14ac:dyDescent="0.2">
      <c r="V3787" s="5"/>
    </row>
    <row r="3788" spans="22:22" x14ac:dyDescent="0.2">
      <c r="V3788" s="5"/>
    </row>
    <row r="3789" spans="22:22" x14ac:dyDescent="0.2">
      <c r="V3789" s="5"/>
    </row>
    <row r="3790" spans="22:22" x14ac:dyDescent="0.2">
      <c r="V3790" s="5"/>
    </row>
    <row r="3791" spans="22:22" x14ac:dyDescent="0.2">
      <c r="V3791" s="5"/>
    </row>
    <row r="3792" spans="22:22" x14ac:dyDescent="0.2">
      <c r="V3792" s="5"/>
    </row>
    <row r="3793" spans="22:22" x14ac:dyDescent="0.2">
      <c r="V3793" s="5"/>
    </row>
    <row r="3794" spans="22:22" x14ac:dyDescent="0.2">
      <c r="V3794" s="5"/>
    </row>
    <row r="3795" spans="22:22" x14ac:dyDescent="0.2">
      <c r="V3795" s="5"/>
    </row>
    <row r="3796" spans="22:22" x14ac:dyDescent="0.2">
      <c r="V3796" s="5"/>
    </row>
    <row r="3797" spans="22:22" x14ac:dyDescent="0.2">
      <c r="V3797" s="5"/>
    </row>
    <row r="3798" spans="22:22" x14ac:dyDescent="0.2">
      <c r="V3798" s="5"/>
    </row>
    <row r="3799" spans="22:22" x14ac:dyDescent="0.2">
      <c r="V3799" s="5"/>
    </row>
    <row r="3800" spans="22:22" x14ac:dyDescent="0.2">
      <c r="V3800" s="5"/>
    </row>
    <row r="3801" spans="22:22" x14ac:dyDescent="0.2">
      <c r="V3801" s="5"/>
    </row>
    <row r="3802" spans="22:22" x14ac:dyDescent="0.2">
      <c r="V3802" s="5"/>
    </row>
    <row r="3803" spans="22:22" x14ac:dyDescent="0.2">
      <c r="V3803" s="5"/>
    </row>
    <row r="3804" spans="22:22" x14ac:dyDescent="0.2">
      <c r="V3804" s="5"/>
    </row>
    <row r="3805" spans="22:22" x14ac:dyDescent="0.2">
      <c r="V3805" s="5"/>
    </row>
    <row r="3806" spans="22:22" x14ac:dyDescent="0.2">
      <c r="V3806" s="5"/>
    </row>
    <row r="3807" spans="22:22" x14ac:dyDescent="0.2">
      <c r="V3807" s="5"/>
    </row>
    <row r="3808" spans="22:22" x14ac:dyDescent="0.2">
      <c r="V3808" s="5"/>
    </row>
    <row r="3809" spans="22:22" x14ac:dyDescent="0.2">
      <c r="V3809" s="5"/>
    </row>
    <row r="3810" spans="22:22" x14ac:dyDescent="0.2">
      <c r="V3810" s="5"/>
    </row>
    <row r="3811" spans="22:22" x14ac:dyDescent="0.2">
      <c r="V3811" s="5"/>
    </row>
    <row r="3812" spans="22:22" x14ac:dyDescent="0.2">
      <c r="V3812" s="5"/>
    </row>
    <row r="3813" spans="22:22" x14ac:dyDescent="0.2">
      <c r="V3813" s="5"/>
    </row>
    <row r="3814" spans="22:22" x14ac:dyDescent="0.2">
      <c r="V3814" s="5"/>
    </row>
    <row r="3815" spans="22:22" x14ac:dyDescent="0.2">
      <c r="V3815" s="5"/>
    </row>
    <row r="3816" spans="22:22" x14ac:dyDescent="0.2">
      <c r="V3816" s="5"/>
    </row>
    <row r="3817" spans="22:22" x14ac:dyDescent="0.2">
      <c r="V3817" s="5"/>
    </row>
    <row r="3818" spans="22:22" x14ac:dyDescent="0.2">
      <c r="V3818" s="5"/>
    </row>
    <row r="3819" spans="22:22" x14ac:dyDescent="0.2">
      <c r="V3819" s="5"/>
    </row>
    <row r="3820" spans="22:22" x14ac:dyDescent="0.2">
      <c r="V3820" s="5"/>
    </row>
    <row r="3821" spans="22:22" x14ac:dyDescent="0.2">
      <c r="V3821" s="5"/>
    </row>
    <row r="3822" spans="22:22" x14ac:dyDescent="0.2">
      <c r="V3822" s="5"/>
    </row>
    <row r="3823" spans="22:22" x14ac:dyDescent="0.2">
      <c r="V3823" s="5"/>
    </row>
    <row r="3824" spans="22:22" x14ac:dyDescent="0.2">
      <c r="V3824" s="5"/>
    </row>
    <row r="3825" spans="22:22" x14ac:dyDescent="0.2">
      <c r="V3825" s="5"/>
    </row>
    <row r="3826" spans="22:22" x14ac:dyDescent="0.2">
      <c r="V3826" s="5"/>
    </row>
    <row r="3827" spans="22:22" x14ac:dyDescent="0.2">
      <c r="V3827" s="5"/>
    </row>
    <row r="3828" spans="22:22" x14ac:dyDescent="0.2">
      <c r="V3828" s="5"/>
    </row>
    <row r="3829" spans="22:22" x14ac:dyDescent="0.2">
      <c r="V3829" s="5"/>
    </row>
    <row r="3830" spans="22:22" x14ac:dyDescent="0.2">
      <c r="V3830" s="5"/>
    </row>
    <row r="3831" spans="22:22" x14ac:dyDescent="0.2">
      <c r="V3831" s="5"/>
    </row>
    <row r="3832" spans="22:22" x14ac:dyDescent="0.2">
      <c r="V3832" s="5"/>
    </row>
    <row r="3833" spans="22:22" x14ac:dyDescent="0.2">
      <c r="V3833" s="5"/>
    </row>
    <row r="3834" spans="22:22" x14ac:dyDescent="0.2">
      <c r="V3834" s="5"/>
    </row>
    <row r="3835" spans="22:22" x14ac:dyDescent="0.2">
      <c r="V3835" s="5"/>
    </row>
    <row r="3836" spans="22:22" x14ac:dyDescent="0.2">
      <c r="V3836" s="5"/>
    </row>
    <row r="3837" spans="22:22" x14ac:dyDescent="0.2">
      <c r="V3837" s="5"/>
    </row>
    <row r="3838" spans="22:22" x14ac:dyDescent="0.2">
      <c r="V3838" s="5"/>
    </row>
    <row r="3839" spans="22:22" x14ac:dyDescent="0.2">
      <c r="V3839" s="5"/>
    </row>
    <row r="3840" spans="22:22" x14ac:dyDescent="0.2">
      <c r="V3840" s="5"/>
    </row>
    <row r="3841" spans="22:22" x14ac:dyDescent="0.2">
      <c r="V3841" s="5"/>
    </row>
    <row r="3842" spans="22:22" x14ac:dyDescent="0.2">
      <c r="V3842" s="5"/>
    </row>
    <row r="3843" spans="22:22" x14ac:dyDescent="0.2">
      <c r="V3843" s="5"/>
    </row>
    <row r="3844" spans="22:22" x14ac:dyDescent="0.2">
      <c r="V3844" s="5"/>
    </row>
    <row r="3845" spans="22:22" x14ac:dyDescent="0.2">
      <c r="V3845" s="5"/>
    </row>
    <row r="3846" spans="22:22" x14ac:dyDescent="0.2">
      <c r="V3846" s="5"/>
    </row>
    <row r="3847" spans="22:22" x14ac:dyDescent="0.2">
      <c r="V3847" s="5"/>
    </row>
    <row r="3848" spans="22:22" x14ac:dyDescent="0.2">
      <c r="V3848" s="5"/>
    </row>
    <row r="3849" spans="22:22" x14ac:dyDescent="0.2">
      <c r="V3849" s="5"/>
    </row>
    <row r="3850" spans="22:22" x14ac:dyDescent="0.2">
      <c r="V3850" s="5"/>
    </row>
    <row r="3851" spans="22:22" x14ac:dyDescent="0.2">
      <c r="V3851" s="5"/>
    </row>
    <row r="3852" spans="22:22" x14ac:dyDescent="0.2">
      <c r="V3852" s="5"/>
    </row>
    <row r="3853" spans="22:22" x14ac:dyDescent="0.2">
      <c r="V3853" s="5"/>
    </row>
    <row r="3854" spans="22:22" x14ac:dyDescent="0.2">
      <c r="V3854" s="5"/>
    </row>
    <row r="3855" spans="22:22" x14ac:dyDescent="0.2">
      <c r="V3855" s="5"/>
    </row>
    <row r="3856" spans="22:22" x14ac:dyDescent="0.2">
      <c r="V3856" s="5"/>
    </row>
    <row r="3857" spans="22:22" x14ac:dyDescent="0.2">
      <c r="V3857" s="5"/>
    </row>
    <row r="3858" spans="22:22" x14ac:dyDescent="0.2">
      <c r="V3858" s="5"/>
    </row>
    <row r="3859" spans="22:22" x14ac:dyDescent="0.2">
      <c r="V3859" s="5"/>
    </row>
    <row r="3860" spans="22:22" x14ac:dyDescent="0.2">
      <c r="V3860" s="5"/>
    </row>
    <row r="3861" spans="22:22" x14ac:dyDescent="0.2">
      <c r="V3861" s="5"/>
    </row>
    <row r="3862" spans="22:22" x14ac:dyDescent="0.2">
      <c r="V3862" s="5"/>
    </row>
    <row r="3863" spans="22:22" x14ac:dyDescent="0.2">
      <c r="V3863" s="5"/>
    </row>
    <row r="3864" spans="22:22" x14ac:dyDescent="0.2">
      <c r="V3864" s="5"/>
    </row>
    <row r="3865" spans="22:22" x14ac:dyDescent="0.2">
      <c r="V3865" s="5"/>
    </row>
    <row r="3866" spans="22:22" x14ac:dyDescent="0.2">
      <c r="V3866" s="5"/>
    </row>
    <row r="3867" spans="22:22" x14ac:dyDescent="0.2">
      <c r="V3867" s="5"/>
    </row>
    <row r="3868" spans="22:22" x14ac:dyDescent="0.2">
      <c r="V3868" s="5"/>
    </row>
    <row r="3869" spans="22:22" x14ac:dyDescent="0.2">
      <c r="V3869" s="5"/>
    </row>
    <row r="3870" spans="22:22" x14ac:dyDescent="0.2">
      <c r="V3870" s="5"/>
    </row>
    <row r="3871" spans="22:22" x14ac:dyDescent="0.2">
      <c r="V3871" s="5"/>
    </row>
    <row r="3872" spans="22:22" x14ac:dyDescent="0.2">
      <c r="V3872" s="5"/>
    </row>
    <row r="3873" spans="22:22" x14ac:dyDescent="0.2">
      <c r="V3873" s="5"/>
    </row>
    <row r="3874" spans="22:22" x14ac:dyDescent="0.2">
      <c r="V3874" s="5"/>
    </row>
    <row r="3875" spans="22:22" x14ac:dyDescent="0.2">
      <c r="V3875" s="5"/>
    </row>
    <row r="3876" spans="22:22" x14ac:dyDescent="0.2">
      <c r="V3876" s="5"/>
    </row>
    <row r="3877" spans="22:22" x14ac:dyDescent="0.2">
      <c r="V3877" s="5"/>
    </row>
    <row r="3878" spans="22:22" x14ac:dyDescent="0.2">
      <c r="V3878" s="5"/>
    </row>
    <row r="3879" spans="22:22" x14ac:dyDescent="0.2">
      <c r="V3879" s="5"/>
    </row>
    <row r="3880" spans="22:22" x14ac:dyDescent="0.2">
      <c r="V3880" s="5"/>
    </row>
    <row r="3881" spans="22:22" x14ac:dyDescent="0.2">
      <c r="V3881" s="5"/>
    </row>
    <row r="3882" spans="22:22" x14ac:dyDescent="0.2">
      <c r="V3882" s="5"/>
    </row>
    <row r="3883" spans="22:22" x14ac:dyDescent="0.2">
      <c r="V3883" s="5"/>
    </row>
    <row r="3884" spans="22:22" x14ac:dyDescent="0.2">
      <c r="V3884" s="5"/>
    </row>
    <row r="3885" spans="22:22" x14ac:dyDescent="0.2">
      <c r="V3885" s="5"/>
    </row>
    <row r="3886" spans="22:22" x14ac:dyDescent="0.2">
      <c r="V3886" s="5"/>
    </row>
    <row r="3887" spans="22:22" x14ac:dyDescent="0.2">
      <c r="V3887" s="5"/>
    </row>
    <row r="3888" spans="22:22" x14ac:dyDescent="0.2">
      <c r="V3888" s="5"/>
    </row>
    <row r="3889" spans="22:22" x14ac:dyDescent="0.2">
      <c r="V3889" s="5"/>
    </row>
    <row r="3890" spans="22:22" x14ac:dyDescent="0.2">
      <c r="V3890" s="5"/>
    </row>
    <row r="3891" spans="22:22" x14ac:dyDescent="0.2">
      <c r="V3891" s="5"/>
    </row>
    <row r="3892" spans="22:22" x14ac:dyDescent="0.2">
      <c r="V3892" s="5"/>
    </row>
    <row r="3893" spans="22:22" x14ac:dyDescent="0.2">
      <c r="V3893" s="5"/>
    </row>
    <row r="3894" spans="22:22" x14ac:dyDescent="0.2">
      <c r="V3894" s="5"/>
    </row>
    <row r="3895" spans="22:22" x14ac:dyDescent="0.2">
      <c r="V3895" s="5"/>
    </row>
    <row r="3896" spans="22:22" x14ac:dyDescent="0.2">
      <c r="V3896" s="5"/>
    </row>
    <row r="3897" spans="22:22" x14ac:dyDescent="0.2">
      <c r="V3897" s="5"/>
    </row>
    <row r="3898" spans="22:22" x14ac:dyDescent="0.2">
      <c r="V3898" s="5"/>
    </row>
    <row r="3899" spans="22:22" x14ac:dyDescent="0.2">
      <c r="V3899" s="5"/>
    </row>
    <row r="3900" spans="22:22" x14ac:dyDescent="0.2">
      <c r="V3900" s="5"/>
    </row>
    <row r="3901" spans="22:22" x14ac:dyDescent="0.2">
      <c r="V3901" s="5"/>
    </row>
    <row r="3902" spans="22:22" x14ac:dyDescent="0.2">
      <c r="V3902" s="5"/>
    </row>
    <row r="3903" spans="22:22" x14ac:dyDescent="0.2">
      <c r="V3903" s="5"/>
    </row>
    <row r="3904" spans="22:22" x14ac:dyDescent="0.2">
      <c r="V3904" s="5"/>
    </row>
    <row r="3905" spans="22:22" x14ac:dyDescent="0.2">
      <c r="V3905" s="5"/>
    </row>
    <row r="3906" spans="22:22" x14ac:dyDescent="0.2">
      <c r="V3906" s="5"/>
    </row>
    <row r="3907" spans="22:22" x14ac:dyDescent="0.2">
      <c r="V3907" s="5"/>
    </row>
    <row r="3908" spans="22:22" x14ac:dyDescent="0.2">
      <c r="V3908" s="5"/>
    </row>
    <row r="3909" spans="22:22" x14ac:dyDescent="0.2">
      <c r="V3909" s="5"/>
    </row>
    <row r="3910" spans="22:22" x14ac:dyDescent="0.2">
      <c r="V3910" s="5"/>
    </row>
    <row r="3911" spans="22:22" x14ac:dyDescent="0.2">
      <c r="V3911" s="5"/>
    </row>
    <row r="3912" spans="22:22" x14ac:dyDescent="0.2">
      <c r="V3912" s="5"/>
    </row>
    <row r="3913" spans="22:22" x14ac:dyDescent="0.2">
      <c r="V3913" s="5"/>
    </row>
    <row r="3914" spans="22:22" x14ac:dyDescent="0.2">
      <c r="V3914" s="5"/>
    </row>
    <row r="3915" spans="22:22" x14ac:dyDescent="0.2">
      <c r="V3915" s="5"/>
    </row>
    <row r="3916" spans="22:22" x14ac:dyDescent="0.2">
      <c r="V3916" s="5"/>
    </row>
    <row r="3917" spans="22:22" x14ac:dyDescent="0.2">
      <c r="V3917" s="5"/>
    </row>
    <row r="3918" spans="22:22" x14ac:dyDescent="0.2">
      <c r="V3918" s="5"/>
    </row>
    <row r="3919" spans="22:22" x14ac:dyDescent="0.2">
      <c r="V3919" s="5"/>
    </row>
    <row r="3920" spans="22:22" x14ac:dyDescent="0.2">
      <c r="V3920" s="5"/>
    </row>
    <row r="3921" spans="22:22" x14ac:dyDescent="0.2">
      <c r="V3921" s="5"/>
    </row>
    <row r="3922" spans="22:22" x14ac:dyDescent="0.2">
      <c r="V3922" s="5"/>
    </row>
    <row r="3923" spans="22:22" x14ac:dyDescent="0.2">
      <c r="V3923" s="5"/>
    </row>
    <row r="3924" spans="22:22" x14ac:dyDescent="0.2">
      <c r="V3924" s="5"/>
    </row>
    <row r="3925" spans="22:22" x14ac:dyDescent="0.2">
      <c r="V3925" s="5"/>
    </row>
    <row r="3926" spans="22:22" x14ac:dyDescent="0.2">
      <c r="V3926" s="5"/>
    </row>
    <row r="3927" spans="22:22" x14ac:dyDescent="0.2">
      <c r="V3927" s="5"/>
    </row>
    <row r="3928" spans="22:22" x14ac:dyDescent="0.2">
      <c r="V3928" s="5"/>
    </row>
    <row r="3929" spans="22:22" x14ac:dyDescent="0.2">
      <c r="V3929" s="5"/>
    </row>
    <row r="3930" spans="22:22" x14ac:dyDescent="0.2">
      <c r="V3930" s="5"/>
    </row>
    <row r="3931" spans="22:22" x14ac:dyDescent="0.2">
      <c r="V3931" s="5"/>
    </row>
    <row r="3932" spans="22:22" x14ac:dyDescent="0.2">
      <c r="V3932" s="5"/>
    </row>
    <row r="3933" spans="22:22" x14ac:dyDescent="0.2">
      <c r="V3933" s="5"/>
    </row>
    <row r="3934" spans="22:22" x14ac:dyDescent="0.2">
      <c r="V3934" s="5"/>
    </row>
    <row r="3935" spans="22:22" x14ac:dyDescent="0.2">
      <c r="V3935" s="5"/>
    </row>
    <row r="3936" spans="22:22" x14ac:dyDescent="0.2">
      <c r="V3936" s="5"/>
    </row>
    <row r="3937" spans="22:22" x14ac:dyDescent="0.2">
      <c r="V3937" s="5"/>
    </row>
    <row r="3938" spans="22:22" x14ac:dyDescent="0.2">
      <c r="V3938" s="5"/>
    </row>
    <row r="3939" spans="22:22" x14ac:dyDescent="0.2">
      <c r="V3939" s="5"/>
    </row>
    <row r="3940" spans="22:22" x14ac:dyDescent="0.2">
      <c r="V3940" s="5"/>
    </row>
    <row r="3941" spans="22:22" x14ac:dyDescent="0.2">
      <c r="V3941" s="5"/>
    </row>
    <row r="3942" spans="22:22" x14ac:dyDescent="0.2">
      <c r="V3942" s="5"/>
    </row>
    <row r="3943" spans="22:22" x14ac:dyDescent="0.2">
      <c r="V3943" s="5"/>
    </row>
    <row r="3944" spans="22:22" x14ac:dyDescent="0.2">
      <c r="V3944" s="5"/>
    </row>
    <row r="3945" spans="22:22" x14ac:dyDescent="0.2">
      <c r="V3945" s="5"/>
    </row>
    <row r="3946" spans="22:22" x14ac:dyDescent="0.2">
      <c r="V3946" s="5"/>
    </row>
    <row r="3947" spans="22:22" x14ac:dyDescent="0.2">
      <c r="V3947" s="5"/>
    </row>
    <row r="3948" spans="22:22" x14ac:dyDescent="0.2">
      <c r="V3948" s="5"/>
    </row>
    <row r="3949" spans="22:22" x14ac:dyDescent="0.2">
      <c r="V3949" s="5"/>
    </row>
    <row r="3950" spans="22:22" x14ac:dyDescent="0.2">
      <c r="V3950" s="5"/>
    </row>
    <row r="3951" spans="22:22" x14ac:dyDescent="0.2">
      <c r="V3951" s="5"/>
    </row>
    <row r="3952" spans="22:22" x14ac:dyDescent="0.2">
      <c r="V3952" s="5"/>
    </row>
    <row r="3953" spans="22:22" x14ac:dyDescent="0.2">
      <c r="V3953" s="5"/>
    </row>
    <row r="3954" spans="22:22" x14ac:dyDescent="0.2">
      <c r="V3954" s="5"/>
    </row>
    <row r="3955" spans="22:22" x14ac:dyDescent="0.2">
      <c r="V3955" s="5"/>
    </row>
    <row r="3956" spans="22:22" x14ac:dyDescent="0.2">
      <c r="V3956" s="5"/>
    </row>
    <row r="3957" spans="22:22" x14ac:dyDescent="0.2">
      <c r="V3957" s="5"/>
    </row>
    <row r="3958" spans="22:22" x14ac:dyDescent="0.2">
      <c r="V3958" s="5"/>
    </row>
    <row r="3959" spans="22:22" x14ac:dyDescent="0.2">
      <c r="V3959" s="5"/>
    </row>
    <row r="3960" spans="22:22" x14ac:dyDescent="0.2">
      <c r="V3960" s="5"/>
    </row>
    <row r="3961" spans="22:22" x14ac:dyDescent="0.2">
      <c r="V3961" s="5"/>
    </row>
    <row r="3962" spans="22:22" x14ac:dyDescent="0.2">
      <c r="V3962" s="5"/>
    </row>
    <row r="3963" spans="22:22" x14ac:dyDescent="0.2">
      <c r="V3963" s="5"/>
    </row>
    <row r="3964" spans="22:22" x14ac:dyDescent="0.2">
      <c r="V3964" s="5"/>
    </row>
    <row r="3965" spans="22:22" x14ac:dyDescent="0.2">
      <c r="V3965" s="5"/>
    </row>
    <row r="3966" spans="22:22" x14ac:dyDescent="0.2">
      <c r="V3966" s="5"/>
    </row>
    <row r="3967" spans="22:22" x14ac:dyDescent="0.2">
      <c r="V3967" s="5"/>
    </row>
    <row r="3968" spans="22:22" x14ac:dyDescent="0.2">
      <c r="V3968" s="5"/>
    </row>
    <row r="3969" spans="22:22" x14ac:dyDescent="0.2">
      <c r="V3969" s="5"/>
    </row>
    <row r="3970" spans="22:22" x14ac:dyDescent="0.2">
      <c r="V3970" s="5"/>
    </row>
    <row r="3971" spans="22:22" x14ac:dyDescent="0.2">
      <c r="V3971" s="5"/>
    </row>
    <row r="3972" spans="22:22" x14ac:dyDescent="0.2">
      <c r="V3972" s="5"/>
    </row>
    <row r="3973" spans="22:22" x14ac:dyDescent="0.2">
      <c r="V3973" s="5"/>
    </row>
    <row r="3974" spans="22:22" x14ac:dyDescent="0.2">
      <c r="V3974" s="5"/>
    </row>
    <row r="3975" spans="22:22" x14ac:dyDescent="0.2">
      <c r="V3975" s="5"/>
    </row>
    <row r="3976" spans="22:22" x14ac:dyDescent="0.2">
      <c r="V3976" s="5"/>
    </row>
    <row r="3977" spans="22:22" x14ac:dyDescent="0.2">
      <c r="V3977" s="5"/>
    </row>
    <row r="3978" spans="22:22" x14ac:dyDescent="0.2">
      <c r="V3978" s="5"/>
    </row>
    <row r="3979" spans="22:22" x14ac:dyDescent="0.2">
      <c r="V3979" s="5"/>
    </row>
    <row r="3980" spans="22:22" x14ac:dyDescent="0.2">
      <c r="V3980" s="5"/>
    </row>
    <row r="3981" spans="22:22" x14ac:dyDescent="0.2">
      <c r="V3981" s="5"/>
    </row>
    <row r="3982" spans="22:22" x14ac:dyDescent="0.2">
      <c r="V3982" s="5"/>
    </row>
    <row r="3983" spans="22:22" x14ac:dyDescent="0.2">
      <c r="V3983" s="5"/>
    </row>
    <row r="3984" spans="22:22" x14ac:dyDescent="0.2">
      <c r="V3984" s="5"/>
    </row>
    <row r="3985" spans="22:22" x14ac:dyDescent="0.2">
      <c r="V3985" s="5"/>
    </row>
    <row r="3986" spans="22:22" x14ac:dyDescent="0.2">
      <c r="V3986" s="5"/>
    </row>
    <row r="3987" spans="22:22" x14ac:dyDescent="0.2">
      <c r="V3987" s="5"/>
    </row>
    <row r="3988" spans="22:22" x14ac:dyDescent="0.2">
      <c r="V3988" s="5"/>
    </row>
    <row r="3989" spans="22:22" x14ac:dyDescent="0.2">
      <c r="V3989" s="5"/>
    </row>
    <row r="3990" spans="22:22" x14ac:dyDescent="0.2">
      <c r="V3990" s="5"/>
    </row>
    <row r="3991" spans="22:22" x14ac:dyDescent="0.2">
      <c r="V3991" s="5"/>
    </row>
    <row r="3992" spans="22:22" x14ac:dyDescent="0.2">
      <c r="V3992" s="5"/>
    </row>
    <row r="3993" spans="22:22" x14ac:dyDescent="0.2">
      <c r="V3993" s="5"/>
    </row>
    <row r="3994" spans="22:22" x14ac:dyDescent="0.2">
      <c r="V3994" s="5"/>
    </row>
    <row r="3995" spans="22:22" x14ac:dyDescent="0.2">
      <c r="V3995" s="5"/>
    </row>
    <row r="3996" spans="22:22" x14ac:dyDescent="0.2">
      <c r="V3996" s="5"/>
    </row>
    <row r="3997" spans="22:22" x14ac:dyDescent="0.2">
      <c r="V3997" s="5"/>
    </row>
    <row r="3998" spans="22:22" x14ac:dyDescent="0.2">
      <c r="V3998" s="5"/>
    </row>
    <row r="3999" spans="22:22" x14ac:dyDescent="0.2">
      <c r="V3999" s="5"/>
    </row>
    <row r="4000" spans="22:22" x14ac:dyDescent="0.2">
      <c r="V4000" s="5"/>
    </row>
    <row r="4001" spans="22:22" x14ac:dyDescent="0.2">
      <c r="V4001" s="5"/>
    </row>
    <row r="4002" spans="22:22" x14ac:dyDescent="0.2">
      <c r="V4002" s="5"/>
    </row>
    <row r="4003" spans="22:22" x14ac:dyDescent="0.2">
      <c r="V4003" s="5"/>
    </row>
    <row r="4004" spans="22:22" x14ac:dyDescent="0.2">
      <c r="V4004" s="5"/>
    </row>
    <row r="4005" spans="22:22" x14ac:dyDescent="0.2">
      <c r="V4005" s="5"/>
    </row>
    <row r="4006" spans="22:22" x14ac:dyDescent="0.2">
      <c r="V4006" s="5"/>
    </row>
    <row r="4007" spans="22:22" x14ac:dyDescent="0.2">
      <c r="V4007" s="5"/>
    </row>
    <row r="4008" spans="22:22" x14ac:dyDescent="0.2">
      <c r="V4008" s="5"/>
    </row>
    <row r="4009" spans="22:22" x14ac:dyDescent="0.2">
      <c r="V4009" s="5"/>
    </row>
    <row r="4010" spans="22:22" x14ac:dyDescent="0.2">
      <c r="V4010" s="5"/>
    </row>
    <row r="4011" spans="22:22" x14ac:dyDescent="0.2">
      <c r="V4011" s="5"/>
    </row>
    <row r="4012" spans="22:22" x14ac:dyDescent="0.2">
      <c r="V4012" s="5"/>
    </row>
    <row r="4013" spans="22:22" x14ac:dyDescent="0.2">
      <c r="V4013" s="5"/>
    </row>
    <row r="4014" spans="22:22" x14ac:dyDescent="0.2">
      <c r="V4014" s="5"/>
    </row>
    <row r="4015" spans="22:22" x14ac:dyDescent="0.2">
      <c r="V4015" s="5"/>
    </row>
    <row r="4016" spans="22:22" x14ac:dyDescent="0.2">
      <c r="V4016" s="5"/>
    </row>
    <row r="4017" spans="22:22" x14ac:dyDescent="0.2">
      <c r="V4017" s="5"/>
    </row>
    <row r="4018" spans="22:22" x14ac:dyDescent="0.2">
      <c r="V4018" s="5"/>
    </row>
    <row r="4019" spans="22:22" x14ac:dyDescent="0.2">
      <c r="V4019" s="5"/>
    </row>
    <row r="4020" spans="22:22" x14ac:dyDescent="0.2">
      <c r="V4020" s="5"/>
    </row>
    <row r="4021" spans="22:22" x14ac:dyDescent="0.2">
      <c r="V4021" s="5"/>
    </row>
    <row r="4022" spans="22:22" x14ac:dyDescent="0.2">
      <c r="V4022" s="5"/>
    </row>
    <row r="4023" spans="22:22" x14ac:dyDescent="0.2">
      <c r="V4023" s="5"/>
    </row>
    <row r="4024" spans="22:22" x14ac:dyDescent="0.2">
      <c r="V4024" s="5"/>
    </row>
    <row r="4025" spans="22:22" x14ac:dyDescent="0.2">
      <c r="V4025" s="5"/>
    </row>
    <row r="4026" spans="22:22" x14ac:dyDescent="0.2">
      <c r="V4026" s="5"/>
    </row>
    <row r="4027" spans="22:22" x14ac:dyDescent="0.2">
      <c r="V4027" s="5"/>
    </row>
    <row r="4028" spans="22:22" x14ac:dyDescent="0.2">
      <c r="V4028" s="5"/>
    </row>
    <row r="4029" spans="22:22" x14ac:dyDescent="0.2">
      <c r="V4029" s="5"/>
    </row>
    <row r="4030" spans="22:22" x14ac:dyDescent="0.2">
      <c r="V4030" s="5"/>
    </row>
    <row r="4031" spans="22:22" x14ac:dyDescent="0.2">
      <c r="V4031" s="5"/>
    </row>
    <row r="4032" spans="22:22" x14ac:dyDescent="0.2">
      <c r="V4032" s="5"/>
    </row>
    <row r="4033" spans="22:22" x14ac:dyDescent="0.2">
      <c r="V4033" s="5"/>
    </row>
    <row r="4034" spans="22:22" x14ac:dyDescent="0.2">
      <c r="V4034" s="5"/>
    </row>
    <row r="4035" spans="22:22" x14ac:dyDescent="0.2">
      <c r="V4035" s="5"/>
    </row>
    <row r="4036" spans="22:22" x14ac:dyDescent="0.2">
      <c r="V4036" s="5"/>
    </row>
    <row r="4037" spans="22:22" x14ac:dyDescent="0.2">
      <c r="V4037" s="5"/>
    </row>
    <row r="4038" spans="22:22" x14ac:dyDescent="0.2">
      <c r="V4038" s="5"/>
    </row>
    <row r="4039" spans="22:22" x14ac:dyDescent="0.2">
      <c r="V4039" s="5"/>
    </row>
    <row r="4040" spans="22:22" x14ac:dyDescent="0.2">
      <c r="V4040" s="5"/>
    </row>
    <row r="4041" spans="22:22" x14ac:dyDescent="0.2">
      <c r="V4041" s="5"/>
    </row>
    <row r="4042" spans="22:22" x14ac:dyDescent="0.2">
      <c r="V4042" s="5"/>
    </row>
    <row r="4043" spans="22:22" x14ac:dyDescent="0.2">
      <c r="V4043" s="5"/>
    </row>
    <row r="4044" spans="22:22" x14ac:dyDescent="0.2">
      <c r="V4044" s="5"/>
    </row>
    <row r="4045" spans="22:22" x14ac:dyDescent="0.2">
      <c r="V4045" s="5"/>
    </row>
    <row r="4046" spans="22:22" x14ac:dyDescent="0.2">
      <c r="V4046" s="5"/>
    </row>
    <row r="4047" spans="22:22" x14ac:dyDescent="0.2">
      <c r="V4047" s="5"/>
    </row>
    <row r="4048" spans="22:22" x14ac:dyDescent="0.2">
      <c r="V4048" s="5"/>
    </row>
    <row r="4049" spans="22:22" x14ac:dyDescent="0.2">
      <c r="V4049" s="5"/>
    </row>
    <row r="4050" spans="22:22" x14ac:dyDescent="0.2">
      <c r="V4050" s="5"/>
    </row>
    <row r="4051" spans="22:22" x14ac:dyDescent="0.2">
      <c r="V4051" s="5"/>
    </row>
    <row r="4052" spans="22:22" x14ac:dyDescent="0.2">
      <c r="V4052" s="5"/>
    </row>
    <row r="4053" spans="22:22" x14ac:dyDescent="0.2">
      <c r="V4053" s="5"/>
    </row>
    <row r="4054" spans="22:22" x14ac:dyDescent="0.2">
      <c r="V4054" s="5"/>
    </row>
    <row r="4055" spans="22:22" x14ac:dyDescent="0.2">
      <c r="V4055" s="5"/>
    </row>
    <row r="4056" spans="22:22" x14ac:dyDescent="0.2">
      <c r="V4056" s="5"/>
    </row>
    <row r="4057" spans="22:22" x14ac:dyDescent="0.2">
      <c r="V4057" s="5"/>
    </row>
    <row r="4058" spans="22:22" x14ac:dyDescent="0.2">
      <c r="V4058" s="5"/>
    </row>
    <row r="4059" spans="22:22" x14ac:dyDescent="0.2">
      <c r="V4059" s="5"/>
    </row>
    <row r="4060" spans="22:22" x14ac:dyDescent="0.2">
      <c r="V4060" s="5"/>
    </row>
    <row r="4061" spans="22:22" x14ac:dyDescent="0.2">
      <c r="V4061" s="5"/>
    </row>
    <row r="4062" spans="22:22" x14ac:dyDescent="0.2">
      <c r="V4062" s="5"/>
    </row>
    <row r="4063" spans="22:22" x14ac:dyDescent="0.2">
      <c r="V4063" s="5"/>
    </row>
    <row r="4064" spans="22:22" x14ac:dyDescent="0.2">
      <c r="V4064" s="5"/>
    </row>
    <row r="4065" spans="22:22" x14ac:dyDescent="0.2">
      <c r="V4065" s="5"/>
    </row>
    <row r="4066" spans="22:22" x14ac:dyDescent="0.2">
      <c r="V4066" s="5"/>
    </row>
    <row r="4067" spans="22:22" x14ac:dyDescent="0.2">
      <c r="V4067" s="5"/>
    </row>
    <row r="4068" spans="22:22" x14ac:dyDescent="0.2">
      <c r="V4068" s="5"/>
    </row>
    <row r="4069" spans="22:22" x14ac:dyDescent="0.2">
      <c r="V4069" s="5"/>
    </row>
    <row r="4070" spans="22:22" x14ac:dyDescent="0.2">
      <c r="V4070" s="5"/>
    </row>
    <row r="4071" spans="22:22" x14ac:dyDescent="0.2">
      <c r="V4071" s="5"/>
    </row>
    <row r="4072" spans="22:22" x14ac:dyDescent="0.2">
      <c r="V4072" s="5"/>
    </row>
    <row r="4073" spans="22:22" x14ac:dyDescent="0.2">
      <c r="V4073" s="5"/>
    </row>
    <row r="4074" spans="22:22" x14ac:dyDescent="0.2">
      <c r="V4074" s="5"/>
    </row>
    <row r="4075" spans="22:22" x14ac:dyDescent="0.2">
      <c r="V4075" s="5"/>
    </row>
    <row r="4076" spans="22:22" x14ac:dyDescent="0.2">
      <c r="V4076" s="5"/>
    </row>
    <row r="4077" spans="22:22" x14ac:dyDescent="0.2">
      <c r="V4077" s="5"/>
    </row>
    <row r="4078" spans="22:22" x14ac:dyDescent="0.2">
      <c r="V4078" s="5"/>
    </row>
    <row r="4079" spans="22:22" x14ac:dyDescent="0.2">
      <c r="V4079" s="5"/>
    </row>
    <row r="4080" spans="22:22" x14ac:dyDescent="0.2">
      <c r="V4080" s="5"/>
    </row>
    <row r="4081" spans="22:22" x14ac:dyDescent="0.2">
      <c r="V4081" s="5"/>
    </row>
    <row r="4082" spans="22:22" x14ac:dyDescent="0.2">
      <c r="V4082" s="5"/>
    </row>
    <row r="4083" spans="22:22" x14ac:dyDescent="0.2">
      <c r="V4083" s="5"/>
    </row>
    <row r="4084" spans="22:22" x14ac:dyDescent="0.2">
      <c r="V4084" s="5"/>
    </row>
    <row r="4085" spans="22:22" x14ac:dyDescent="0.2">
      <c r="V4085" s="5"/>
    </row>
    <row r="4086" spans="22:22" x14ac:dyDescent="0.2">
      <c r="V4086" s="5"/>
    </row>
    <row r="4087" spans="22:22" x14ac:dyDescent="0.2">
      <c r="V4087" s="5"/>
    </row>
    <row r="4088" spans="22:22" x14ac:dyDescent="0.2">
      <c r="V4088" s="5"/>
    </row>
    <row r="4089" spans="22:22" x14ac:dyDescent="0.2">
      <c r="V4089" s="5"/>
    </row>
    <row r="4090" spans="22:22" x14ac:dyDescent="0.2">
      <c r="V4090" s="5"/>
    </row>
    <row r="4091" spans="22:22" x14ac:dyDescent="0.2">
      <c r="V4091" s="5"/>
    </row>
    <row r="4092" spans="22:22" x14ac:dyDescent="0.2">
      <c r="V4092" s="5"/>
    </row>
    <row r="4093" spans="22:22" x14ac:dyDescent="0.2">
      <c r="V4093" s="5"/>
    </row>
    <row r="4094" spans="22:22" x14ac:dyDescent="0.2">
      <c r="V4094" s="5"/>
    </row>
    <row r="4095" spans="22:22" x14ac:dyDescent="0.2">
      <c r="V4095" s="5"/>
    </row>
    <row r="4096" spans="22:22" x14ac:dyDescent="0.2">
      <c r="V4096" s="5"/>
    </row>
    <row r="4097" spans="22:22" x14ac:dyDescent="0.2">
      <c r="V4097" s="5"/>
    </row>
    <row r="4098" spans="22:22" x14ac:dyDescent="0.2">
      <c r="V4098" s="5"/>
    </row>
    <row r="4099" spans="22:22" x14ac:dyDescent="0.2">
      <c r="V4099" s="5"/>
    </row>
    <row r="4100" spans="22:22" x14ac:dyDescent="0.2">
      <c r="V4100" s="5"/>
    </row>
    <row r="4101" spans="22:22" x14ac:dyDescent="0.2">
      <c r="V4101" s="5"/>
    </row>
    <row r="4102" spans="22:22" x14ac:dyDescent="0.2">
      <c r="V4102" s="5"/>
    </row>
    <row r="4103" spans="22:22" x14ac:dyDescent="0.2">
      <c r="V4103" s="5"/>
    </row>
    <row r="4104" spans="22:22" x14ac:dyDescent="0.2">
      <c r="V4104" s="5"/>
    </row>
    <row r="4105" spans="22:22" x14ac:dyDescent="0.2">
      <c r="V4105" s="5"/>
    </row>
    <row r="4106" spans="22:22" x14ac:dyDescent="0.2">
      <c r="V4106" s="5"/>
    </row>
    <row r="4107" spans="22:22" x14ac:dyDescent="0.2">
      <c r="V4107" s="5"/>
    </row>
    <row r="4108" spans="22:22" x14ac:dyDescent="0.2">
      <c r="V4108" s="5"/>
    </row>
    <row r="4109" spans="22:22" x14ac:dyDescent="0.2">
      <c r="V4109" s="5"/>
    </row>
    <row r="4110" spans="22:22" x14ac:dyDescent="0.2">
      <c r="V4110" s="5"/>
    </row>
    <row r="4111" spans="22:22" x14ac:dyDescent="0.2">
      <c r="V4111" s="5"/>
    </row>
    <row r="4112" spans="22:22" x14ac:dyDescent="0.2">
      <c r="V4112" s="5"/>
    </row>
    <row r="4113" spans="22:22" x14ac:dyDescent="0.2">
      <c r="V4113" s="5"/>
    </row>
    <row r="4114" spans="22:22" x14ac:dyDescent="0.2">
      <c r="V4114" s="5"/>
    </row>
    <row r="4115" spans="22:22" x14ac:dyDescent="0.2">
      <c r="V4115" s="5"/>
    </row>
    <row r="4116" spans="22:22" x14ac:dyDescent="0.2">
      <c r="V4116" s="5"/>
    </row>
    <row r="4117" spans="22:22" x14ac:dyDescent="0.2">
      <c r="V4117" s="5"/>
    </row>
    <row r="4118" spans="22:22" x14ac:dyDescent="0.2">
      <c r="V4118" s="5"/>
    </row>
    <row r="4119" spans="22:22" x14ac:dyDescent="0.2">
      <c r="V4119" s="5"/>
    </row>
    <row r="4120" spans="22:22" x14ac:dyDescent="0.2">
      <c r="V4120" s="5"/>
    </row>
    <row r="4121" spans="22:22" x14ac:dyDescent="0.2">
      <c r="V4121" s="5"/>
    </row>
    <row r="4122" spans="22:22" x14ac:dyDescent="0.2">
      <c r="V4122" s="5"/>
    </row>
    <row r="4123" spans="22:22" x14ac:dyDescent="0.2">
      <c r="V4123" s="5"/>
    </row>
    <row r="4124" spans="22:22" x14ac:dyDescent="0.2">
      <c r="V4124" s="5"/>
    </row>
    <row r="4125" spans="22:22" x14ac:dyDescent="0.2">
      <c r="V4125" s="5"/>
    </row>
    <row r="4126" spans="22:22" x14ac:dyDescent="0.2">
      <c r="V4126" s="5"/>
    </row>
    <row r="4127" spans="22:22" x14ac:dyDescent="0.2">
      <c r="V4127" s="5"/>
    </row>
    <row r="4128" spans="22:22" x14ac:dyDescent="0.2">
      <c r="V4128" s="5"/>
    </row>
    <row r="4129" spans="22:22" x14ac:dyDescent="0.2">
      <c r="V4129" s="5"/>
    </row>
    <row r="4130" spans="22:22" x14ac:dyDescent="0.2">
      <c r="V4130" s="5"/>
    </row>
    <row r="4131" spans="22:22" x14ac:dyDescent="0.2">
      <c r="V4131" s="5"/>
    </row>
    <row r="4132" spans="22:22" x14ac:dyDescent="0.2">
      <c r="V4132" s="5"/>
    </row>
    <row r="4133" spans="22:22" x14ac:dyDescent="0.2">
      <c r="V4133" s="5"/>
    </row>
    <row r="4134" spans="22:22" x14ac:dyDescent="0.2">
      <c r="V4134" s="5"/>
    </row>
    <row r="4135" spans="22:22" x14ac:dyDescent="0.2">
      <c r="V4135" s="5"/>
    </row>
    <row r="4136" spans="22:22" x14ac:dyDescent="0.2">
      <c r="V4136" s="5"/>
    </row>
    <row r="4137" spans="22:22" x14ac:dyDescent="0.2">
      <c r="V4137" s="5"/>
    </row>
    <row r="4138" spans="22:22" x14ac:dyDescent="0.2">
      <c r="V4138" s="5"/>
    </row>
    <row r="4139" spans="22:22" x14ac:dyDescent="0.2">
      <c r="V4139" s="5"/>
    </row>
    <row r="4140" spans="22:22" x14ac:dyDescent="0.2">
      <c r="V4140" s="5"/>
    </row>
    <row r="4141" spans="22:22" x14ac:dyDescent="0.2">
      <c r="V4141" s="5"/>
    </row>
    <row r="4142" spans="22:22" x14ac:dyDescent="0.2">
      <c r="V4142" s="5"/>
    </row>
    <row r="4143" spans="22:22" x14ac:dyDescent="0.2">
      <c r="V4143" s="5"/>
    </row>
    <row r="4144" spans="22:22" x14ac:dyDescent="0.2">
      <c r="V4144" s="5"/>
    </row>
    <row r="4145" spans="22:22" x14ac:dyDescent="0.2">
      <c r="V4145" s="5"/>
    </row>
    <row r="4146" spans="22:22" x14ac:dyDescent="0.2">
      <c r="V4146" s="5"/>
    </row>
    <row r="4147" spans="22:22" x14ac:dyDescent="0.2">
      <c r="V4147" s="5"/>
    </row>
    <row r="4148" spans="22:22" x14ac:dyDescent="0.2">
      <c r="V4148" s="5"/>
    </row>
    <row r="4149" spans="22:22" x14ac:dyDescent="0.2">
      <c r="V4149" s="5"/>
    </row>
    <row r="4150" spans="22:22" x14ac:dyDescent="0.2">
      <c r="V4150" s="5"/>
    </row>
    <row r="4151" spans="22:22" x14ac:dyDescent="0.2">
      <c r="V4151" s="5"/>
    </row>
    <row r="4152" spans="22:22" x14ac:dyDescent="0.2">
      <c r="V4152" s="5"/>
    </row>
    <row r="4153" spans="22:22" x14ac:dyDescent="0.2">
      <c r="V4153" s="5"/>
    </row>
    <row r="4154" spans="22:22" x14ac:dyDescent="0.2">
      <c r="V4154" s="5"/>
    </row>
    <row r="4155" spans="22:22" x14ac:dyDescent="0.2">
      <c r="V4155" s="5"/>
    </row>
    <row r="4156" spans="22:22" x14ac:dyDescent="0.2">
      <c r="V4156" s="5"/>
    </row>
    <row r="4157" spans="22:22" x14ac:dyDescent="0.2">
      <c r="V4157" s="5"/>
    </row>
    <row r="4158" spans="22:22" x14ac:dyDescent="0.2">
      <c r="V4158" s="5"/>
    </row>
    <row r="4159" spans="22:22" x14ac:dyDescent="0.2">
      <c r="V4159" s="5"/>
    </row>
    <row r="4160" spans="22:22" x14ac:dyDescent="0.2">
      <c r="V4160" s="5"/>
    </row>
    <row r="4161" spans="22:22" x14ac:dyDescent="0.2">
      <c r="V4161" s="5"/>
    </row>
    <row r="4162" spans="22:22" x14ac:dyDescent="0.2">
      <c r="V4162" s="5"/>
    </row>
    <row r="4163" spans="22:22" x14ac:dyDescent="0.2">
      <c r="V4163" s="5"/>
    </row>
    <row r="4164" spans="22:22" x14ac:dyDescent="0.2">
      <c r="V4164" s="5"/>
    </row>
    <row r="4165" spans="22:22" x14ac:dyDescent="0.2">
      <c r="V4165" s="5"/>
    </row>
    <row r="4166" spans="22:22" x14ac:dyDescent="0.2">
      <c r="V4166" s="5"/>
    </row>
    <row r="4167" spans="22:22" x14ac:dyDescent="0.2">
      <c r="V4167" s="5"/>
    </row>
    <row r="4168" spans="22:22" x14ac:dyDescent="0.2">
      <c r="V4168" s="5"/>
    </row>
    <row r="4169" spans="22:22" x14ac:dyDescent="0.2">
      <c r="V4169" s="5"/>
    </row>
    <row r="4170" spans="22:22" x14ac:dyDescent="0.2">
      <c r="V4170" s="5"/>
    </row>
    <row r="4171" spans="22:22" x14ac:dyDescent="0.2">
      <c r="V4171" s="5"/>
    </row>
    <row r="4172" spans="22:22" x14ac:dyDescent="0.2">
      <c r="V4172" s="5"/>
    </row>
    <row r="4173" spans="22:22" x14ac:dyDescent="0.2">
      <c r="V4173" s="5"/>
    </row>
    <row r="4174" spans="22:22" x14ac:dyDescent="0.2">
      <c r="V4174" s="5"/>
    </row>
    <row r="4175" spans="22:22" x14ac:dyDescent="0.2">
      <c r="V4175" s="5"/>
    </row>
    <row r="4176" spans="22:22" x14ac:dyDescent="0.2">
      <c r="V4176" s="5"/>
    </row>
    <row r="4177" spans="22:22" x14ac:dyDescent="0.2">
      <c r="V4177" s="5"/>
    </row>
    <row r="4178" spans="22:22" x14ac:dyDescent="0.2">
      <c r="V4178" s="5"/>
    </row>
    <row r="4179" spans="22:22" x14ac:dyDescent="0.2">
      <c r="V4179" s="5"/>
    </row>
    <row r="4180" spans="22:22" x14ac:dyDescent="0.2">
      <c r="V4180" s="5"/>
    </row>
    <row r="4181" spans="22:22" x14ac:dyDescent="0.2">
      <c r="V4181" s="5"/>
    </row>
    <row r="4182" spans="22:22" x14ac:dyDescent="0.2">
      <c r="V4182" s="5"/>
    </row>
    <row r="4183" spans="22:22" x14ac:dyDescent="0.2">
      <c r="V4183" s="5"/>
    </row>
    <row r="4184" spans="22:22" x14ac:dyDescent="0.2">
      <c r="V4184" s="5"/>
    </row>
    <row r="4185" spans="22:22" x14ac:dyDescent="0.2">
      <c r="V4185" s="5"/>
    </row>
    <row r="4186" spans="22:22" x14ac:dyDescent="0.2">
      <c r="V4186" s="5"/>
    </row>
    <row r="4187" spans="22:22" x14ac:dyDescent="0.2">
      <c r="V4187" s="5"/>
    </row>
    <row r="4188" spans="22:22" x14ac:dyDescent="0.2">
      <c r="V4188" s="5"/>
    </row>
    <row r="4189" spans="22:22" x14ac:dyDescent="0.2">
      <c r="V4189" s="5"/>
    </row>
    <row r="4190" spans="22:22" x14ac:dyDescent="0.2">
      <c r="V4190" s="5"/>
    </row>
    <row r="4191" spans="22:22" x14ac:dyDescent="0.2">
      <c r="V4191" s="5"/>
    </row>
    <row r="4192" spans="22:22" x14ac:dyDescent="0.2">
      <c r="V4192" s="5"/>
    </row>
    <row r="4193" spans="22:22" x14ac:dyDescent="0.2">
      <c r="V4193" s="5"/>
    </row>
    <row r="4194" spans="22:22" x14ac:dyDescent="0.2">
      <c r="V4194" s="5"/>
    </row>
    <row r="4195" spans="22:22" x14ac:dyDescent="0.2">
      <c r="V4195" s="5"/>
    </row>
    <row r="4196" spans="22:22" x14ac:dyDescent="0.2">
      <c r="V4196" s="5"/>
    </row>
    <row r="4197" spans="22:22" x14ac:dyDescent="0.2">
      <c r="V4197" s="5"/>
    </row>
    <row r="4198" spans="22:22" x14ac:dyDescent="0.2">
      <c r="V4198" s="5"/>
    </row>
    <row r="4199" spans="22:22" x14ac:dyDescent="0.2">
      <c r="V4199" s="5"/>
    </row>
    <row r="4200" spans="22:22" x14ac:dyDescent="0.2">
      <c r="V4200" s="5"/>
    </row>
    <row r="4201" spans="22:22" x14ac:dyDescent="0.2">
      <c r="V4201" s="5"/>
    </row>
    <row r="4202" spans="22:22" x14ac:dyDescent="0.2">
      <c r="V4202" s="5"/>
    </row>
    <row r="4203" spans="22:22" x14ac:dyDescent="0.2">
      <c r="V4203" s="5"/>
    </row>
    <row r="4204" spans="22:22" x14ac:dyDescent="0.2">
      <c r="V4204" s="5"/>
    </row>
    <row r="4205" spans="22:22" x14ac:dyDescent="0.2">
      <c r="V4205" s="5"/>
    </row>
    <row r="4206" spans="22:22" x14ac:dyDescent="0.2">
      <c r="V4206" s="5"/>
    </row>
    <row r="4207" spans="22:22" x14ac:dyDescent="0.2">
      <c r="V4207" s="5"/>
    </row>
    <row r="4208" spans="22:22" x14ac:dyDescent="0.2">
      <c r="V4208" s="5"/>
    </row>
    <row r="4209" spans="22:22" x14ac:dyDescent="0.2">
      <c r="V4209" s="5"/>
    </row>
    <row r="4210" spans="22:22" x14ac:dyDescent="0.2">
      <c r="V4210" s="5"/>
    </row>
    <row r="4211" spans="22:22" x14ac:dyDescent="0.2">
      <c r="V4211" s="5"/>
    </row>
    <row r="4212" spans="22:22" x14ac:dyDescent="0.2">
      <c r="V4212" s="5"/>
    </row>
    <row r="4213" spans="22:22" x14ac:dyDescent="0.2">
      <c r="V4213" s="5"/>
    </row>
    <row r="4214" spans="22:22" x14ac:dyDescent="0.2">
      <c r="V4214" s="5"/>
    </row>
    <row r="4215" spans="22:22" x14ac:dyDescent="0.2">
      <c r="V4215" s="5"/>
    </row>
    <row r="4216" spans="22:22" x14ac:dyDescent="0.2">
      <c r="V4216" s="5"/>
    </row>
    <row r="4217" spans="22:22" x14ac:dyDescent="0.2">
      <c r="V4217" s="5"/>
    </row>
    <row r="4218" spans="22:22" x14ac:dyDescent="0.2">
      <c r="V4218" s="5"/>
    </row>
    <row r="4219" spans="22:22" x14ac:dyDescent="0.2">
      <c r="V4219" s="5"/>
    </row>
    <row r="4220" spans="22:22" x14ac:dyDescent="0.2">
      <c r="V4220" s="5"/>
    </row>
    <row r="4221" spans="22:22" x14ac:dyDescent="0.2">
      <c r="V4221" s="5"/>
    </row>
    <row r="4222" spans="22:22" x14ac:dyDescent="0.2">
      <c r="V4222" s="5"/>
    </row>
    <row r="4223" spans="22:22" x14ac:dyDescent="0.2">
      <c r="V4223" s="5"/>
    </row>
    <row r="4224" spans="22:22" x14ac:dyDescent="0.2">
      <c r="V4224" s="5"/>
    </row>
    <row r="4225" spans="22:22" x14ac:dyDescent="0.2">
      <c r="V4225" s="5"/>
    </row>
    <row r="4226" spans="22:22" x14ac:dyDescent="0.2">
      <c r="V4226" s="5"/>
    </row>
    <row r="4227" spans="22:22" x14ac:dyDescent="0.2">
      <c r="V4227" s="5"/>
    </row>
    <row r="4228" spans="22:22" x14ac:dyDescent="0.2">
      <c r="V4228" s="5"/>
    </row>
    <row r="4229" spans="22:22" x14ac:dyDescent="0.2">
      <c r="V4229" s="5"/>
    </row>
    <row r="4230" spans="22:22" x14ac:dyDescent="0.2">
      <c r="V4230" s="5"/>
    </row>
    <row r="4231" spans="22:22" x14ac:dyDescent="0.2">
      <c r="V4231" s="5"/>
    </row>
    <row r="4232" spans="22:22" x14ac:dyDescent="0.2">
      <c r="V4232" s="5"/>
    </row>
    <row r="4233" spans="22:22" x14ac:dyDescent="0.2">
      <c r="V4233" s="5"/>
    </row>
    <row r="4234" spans="22:22" x14ac:dyDescent="0.2">
      <c r="V4234" s="5"/>
    </row>
    <row r="4235" spans="22:22" x14ac:dyDescent="0.2">
      <c r="V4235" s="5"/>
    </row>
    <row r="4236" spans="22:22" x14ac:dyDescent="0.2">
      <c r="V4236" s="5"/>
    </row>
    <row r="4237" spans="22:22" x14ac:dyDescent="0.2">
      <c r="V4237" s="5"/>
    </row>
    <row r="4238" spans="22:22" x14ac:dyDescent="0.2">
      <c r="V4238" s="5"/>
    </row>
    <row r="4239" spans="22:22" x14ac:dyDescent="0.2">
      <c r="V4239" s="5"/>
    </row>
    <row r="4240" spans="22:22" x14ac:dyDescent="0.2">
      <c r="V4240" s="5"/>
    </row>
    <row r="4241" spans="22:22" x14ac:dyDescent="0.2">
      <c r="V4241" s="5"/>
    </row>
    <row r="4242" spans="22:22" x14ac:dyDescent="0.2">
      <c r="V4242" s="5"/>
    </row>
    <row r="4243" spans="22:22" x14ac:dyDescent="0.2">
      <c r="V4243" s="5"/>
    </row>
    <row r="4244" spans="22:22" x14ac:dyDescent="0.2">
      <c r="V4244" s="5"/>
    </row>
    <row r="4245" spans="22:22" x14ac:dyDescent="0.2">
      <c r="V4245" s="5"/>
    </row>
    <row r="4246" spans="22:22" x14ac:dyDescent="0.2">
      <c r="V4246" s="5"/>
    </row>
    <row r="4247" spans="22:22" x14ac:dyDescent="0.2">
      <c r="V4247" s="5"/>
    </row>
    <row r="4248" spans="22:22" x14ac:dyDescent="0.2">
      <c r="V4248" s="5"/>
    </row>
    <row r="4249" spans="22:22" x14ac:dyDescent="0.2">
      <c r="V4249" s="5"/>
    </row>
    <row r="4250" spans="22:22" x14ac:dyDescent="0.2">
      <c r="V4250" s="5"/>
    </row>
    <row r="4251" spans="22:22" x14ac:dyDescent="0.2">
      <c r="V4251" s="5"/>
    </row>
    <row r="4252" spans="22:22" x14ac:dyDescent="0.2">
      <c r="V4252" s="5"/>
    </row>
    <row r="4253" spans="22:22" x14ac:dyDescent="0.2">
      <c r="V4253" s="5"/>
    </row>
    <row r="4254" spans="22:22" x14ac:dyDescent="0.2">
      <c r="V4254" s="5"/>
    </row>
    <row r="4255" spans="22:22" x14ac:dyDescent="0.2">
      <c r="V4255" s="5"/>
    </row>
    <row r="4256" spans="22:22" x14ac:dyDescent="0.2">
      <c r="V4256" s="5"/>
    </row>
    <row r="4257" spans="22:22" x14ac:dyDescent="0.2">
      <c r="V4257" s="5"/>
    </row>
    <row r="4258" spans="22:22" x14ac:dyDescent="0.2">
      <c r="V4258" s="5"/>
    </row>
    <row r="4259" spans="22:22" x14ac:dyDescent="0.2">
      <c r="V4259" s="5"/>
    </row>
    <row r="4260" spans="22:22" x14ac:dyDescent="0.2">
      <c r="V4260" s="5"/>
    </row>
    <row r="4261" spans="22:22" x14ac:dyDescent="0.2">
      <c r="V4261" s="5"/>
    </row>
    <row r="4262" spans="22:22" x14ac:dyDescent="0.2">
      <c r="V4262" s="5"/>
    </row>
    <row r="4263" spans="22:22" x14ac:dyDescent="0.2">
      <c r="V4263" s="5"/>
    </row>
    <row r="4264" spans="22:22" x14ac:dyDescent="0.2">
      <c r="V4264" s="5"/>
    </row>
    <row r="4265" spans="22:22" x14ac:dyDescent="0.2">
      <c r="V4265" s="5"/>
    </row>
    <row r="4266" spans="22:22" x14ac:dyDescent="0.2">
      <c r="V4266" s="5"/>
    </row>
    <row r="4267" spans="22:22" x14ac:dyDescent="0.2">
      <c r="V4267" s="5"/>
    </row>
    <row r="4268" spans="22:22" x14ac:dyDescent="0.2">
      <c r="V4268" s="5"/>
    </row>
    <row r="4269" spans="22:22" x14ac:dyDescent="0.2">
      <c r="V4269" s="5"/>
    </row>
    <row r="4270" spans="22:22" x14ac:dyDescent="0.2">
      <c r="V4270" s="5"/>
    </row>
    <row r="4271" spans="22:22" x14ac:dyDescent="0.2">
      <c r="V4271" s="5"/>
    </row>
    <row r="4272" spans="22:22" x14ac:dyDescent="0.2">
      <c r="V4272" s="5"/>
    </row>
    <row r="4273" spans="22:22" x14ac:dyDescent="0.2">
      <c r="V4273" s="5"/>
    </row>
    <row r="4274" spans="22:22" x14ac:dyDescent="0.2">
      <c r="V4274" s="5"/>
    </row>
    <row r="4275" spans="22:22" x14ac:dyDescent="0.2">
      <c r="V4275" s="5"/>
    </row>
    <row r="4276" spans="22:22" x14ac:dyDescent="0.2">
      <c r="V4276" s="5"/>
    </row>
    <row r="4277" spans="22:22" x14ac:dyDescent="0.2">
      <c r="V4277" s="5"/>
    </row>
    <row r="4278" spans="22:22" x14ac:dyDescent="0.2">
      <c r="V4278" s="5"/>
    </row>
    <row r="4279" spans="22:22" x14ac:dyDescent="0.2">
      <c r="V4279" s="5"/>
    </row>
    <row r="4280" spans="22:22" x14ac:dyDescent="0.2">
      <c r="V4280" s="5"/>
    </row>
    <row r="4281" spans="22:22" x14ac:dyDescent="0.2">
      <c r="V4281" s="5"/>
    </row>
    <row r="4282" spans="22:22" x14ac:dyDescent="0.2">
      <c r="V4282" s="5"/>
    </row>
    <row r="4283" spans="22:22" x14ac:dyDescent="0.2">
      <c r="V4283" s="5"/>
    </row>
    <row r="4284" spans="22:22" x14ac:dyDescent="0.2">
      <c r="V4284" s="5"/>
    </row>
    <row r="4285" spans="22:22" x14ac:dyDescent="0.2">
      <c r="V4285" s="5"/>
    </row>
    <row r="4286" spans="22:22" x14ac:dyDescent="0.2">
      <c r="V4286" s="5"/>
    </row>
    <row r="4287" spans="22:22" x14ac:dyDescent="0.2">
      <c r="V4287" s="5"/>
    </row>
    <row r="4288" spans="22:22" x14ac:dyDescent="0.2">
      <c r="V4288" s="5"/>
    </row>
    <row r="4289" spans="22:22" x14ac:dyDescent="0.2">
      <c r="V4289" s="5"/>
    </row>
    <row r="4290" spans="22:22" x14ac:dyDescent="0.2">
      <c r="V4290" s="5"/>
    </row>
    <row r="4291" spans="22:22" x14ac:dyDescent="0.2">
      <c r="V4291" s="5"/>
    </row>
    <row r="4292" spans="22:22" x14ac:dyDescent="0.2">
      <c r="V4292" s="5"/>
    </row>
    <row r="4293" spans="22:22" x14ac:dyDescent="0.2">
      <c r="V4293" s="5"/>
    </row>
    <row r="4294" spans="22:22" x14ac:dyDescent="0.2">
      <c r="V4294" s="5"/>
    </row>
    <row r="4295" spans="22:22" x14ac:dyDescent="0.2">
      <c r="V4295" s="5"/>
    </row>
    <row r="4296" spans="22:22" x14ac:dyDescent="0.2">
      <c r="V4296" s="5"/>
    </row>
    <row r="4297" spans="22:22" x14ac:dyDescent="0.2">
      <c r="V4297" s="5"/>
    </row>
    <row r="4298" spans="22:22" x14ac:dyDescent="0.2">
      <c r="V4298" s="5"/>
    </row>
    <row r="4299" spans="22:22" x14ac:dyDescent="0.2">
      <c r="V4299" s="5"/>
    </row>
    <row r="4300" spans="22:22" x14ac:dyDescent="0.2">
      <c r="V4300" s="5"/>
    </row>
    <row r="4301" spans="22:22" x14ac:dyDescent="0.2">
      <c r="V4301" s="5"/>
    </row>
    <row r="4302" spans="22:22" x14ac:dyDescent="0.2">
      <c r="V4302" s="5"/>
    </row>
    <row r="4303" spans="22:22" x14ac:dyDescent="0.2">
      <c r="V4303" s="5"/>
    </row>
    <row r="4304" spans="22:22" x14ac:dyDescent="0.2">
      <c r="V4304" s="5"/>
    </row>
    <row r="4305" spans="22:22" x14ac:dyDescent="0.2">
      <c r="V4305" s="5"/>
    </row>
    <row r="4306" spans="22:22" x14ac:dyDescent="0.2">
      <c r="V4306" s="5"/>
    </row>
    <row r="4307" spans="22:22" x14ac:dyDescent="0.2">
      <c r="V4307" s="5"/>
    </row>
    <row r="4308" spans="22:22" x14ac:dyDescent="0.2">
      <c r="V4308" s="5"/>
    </row>
    <row r="4309" spans="22:22" x14ac:dyDescent="0.2">
      <c r="V4309" s="5"/>
    </row>
    <row r="4310" spans="22:22" x14ac:dyDescent="0.2">
      <c r="V4310" s="5"/>
    </row>
    <row r="4311" spans="22:22" x14ac:dyDescent="0.2">
      <c r="V4311" s="5"/>
    </row>
    <row r="4312" spans="22:22" x14ac:dyDescent="0.2">
      <c r="V4312" s="5"/>
    </row>
    <row r="4313" spans="22:22" x14ac:dyDescent="0.2">
      <c r="V4313" s="5"/>
    </row>
    <row r="4314" spans="22:22" x14ac:dyDescent="0.2">
      <c r="V4314" s="5"/>
    </row>
    <row r="4315" spans="22:22" x14ac:dyDescent="0.2">
      <c r="V4315" s="5"/>
    </row>
    <row r="4316" spans="22:22" x14ac:dyDescent="0.2">
      <c r="V4316" s="5"/>
    </row>
    <row r="4317" spans="22:22" x14ac:dyDescent="0.2">
      <c r="V4317" s="5"/>
    </row>
    <row r="4318" spans="22:22" x14ac:dyDescent="0.2">
      <c r="V4318" s="5"/>
    </row>
    <row r="4319" spans="22:22" x14ac:dyDescent="0.2">
      <c r="V4319" s="5"/>
    </row>
    <row r="4320" spans="22:22" x14ac:dyDescent="0.2">
      <c r="V4320" s="5"/>
    </row>
    <row r="4321" spans="22:22" x14ac:dyDescent="0.2">
      <c r="V4321" s="5"/>
    </row>
    <row r="4322" spans="22:22" x14ac:dyDescent="0.2">
      <c r="V4322" s="5"/>
    </row>
    <row r="4323" spans="22:22" x14ac:dyDescent="0.2">
      <c r="V4323" s="5"/>
    </row>
    <row r="4324" spans="22:22" x14ac:dyDescent="0.2">
      <c r="V4324" s="5"/>
    </row>
    <row r="4325" spans="22:22" x14ac:dyDescent="0.2">
      <c r="V4325" s="5"/>
    </row>
    <row r="4326" spans="22:22" x14ac:dyDescent="0.2">
      <c r="V4326" s="5"/>
    </row>
    <row r="4327" spans="22:22" x14ac:dyDescent="0.2">
      <c r="V4327" s="5"/>
    </row>
    <row r="4328" spans="22:22" x14ac:dyDescent="0.2">
      <c r="V4328" s="5"/>
    </row>
    <row r="4329" spans="22:22" x14ac:dyDescent="0.2">
      <c r="V4329" s="5"/>
    </row>
    <row r="4330" spans="22:22" x14ac:dyDescent="0.2">
      <c r="V4330" s="5"/>
    </row>
    <row r="4331" spans="22:22" x14ac:dyDescent="0.2">
      <c r="V4331" s="5"/>
    </row>
    <row r="4332" spans="22:22" x14ac:dyDescent="0.2">
      <c r="V4332" s="5"/>
    </row>
    <row r="4333" spans="22:22" x14ac:dyDescent="0.2">
      <c r="V4333" s="5"/>
    </row>
    <row r="4334" spans="22:22" x14ac:dyDescent="0.2">
      <c r="V4334" s="5"/>
    </row>
    <row r="4335" spans="22:22" x14ac:dyDescent="0.2">
      <c r="V4335" s="5"/>
    </row>
    <row r="4336" spans="22:22" x14ac:dyDescent="0.2">
      <c r="V4336" s="5"/>
    </row>
    <row r="4337" spans="22:22" x14ac:dyDescent="0.2">
      <c r="V4337" s="5"/>
    </row>
    <row r="4338" spans="22:22" x14ac:dyDescent="0.2">
      <c r="V4338" s="5"/>
    </row>
    <row r="4339" spans="22:22" x14ac:dyDescent="0.2">
      <c r="V4339" s="5"/>
    </row>
    <row r="4340" spans="22:22" x14ac:dyDescent="0.2">
      <c r="V4340" s="5"/>
    </row>
    <row r="4341" spans="22:22" x14ac:dyDescent="0.2">
      <c r="V4341" s="5"/>
    </row>
    <row r="4342" spans="22:22" x14ac:dyDescent="0.2">
      <c r="V4342" s="5"/>
    </row>
    <row r="4343" spans="22:22" x14ac:dyDescent="0.2">
      <c r="V4343" s="5"/>
    </row>
    <row r="4344" spans="22:22" x14ac:dyDescent="0.2">
      <c r="V4344" s="5"/>
    </row>
    <row r="4345" spans="22:22" x14ac:dyDescent="0.2">
      <c r="V4345" s="5"/>
    </row>
    <row r="4346" spans="22:22" x14ac:dyDescent="0.2">
      <c r="V4346" s="5"/>
    </row>
    <row r="4347" spans="22:22" x14ac:dyDescent="0.2">
      <c r="V4347" s="5"/>
    </row>
    <row r="4348" spans="22:22" x14ac:dyDescent="0.2">
      <c r="V4348" s="5"/>
    </row>
    <row r="4349" spans="22:22" x14ac:dyDescent="0.2">
      <c r="V4349" s="5"/>
    </row>
    <row r="4350" spans="22:22" x14ac:dyDescent="0.2">
      <c r="V4350" s="5"/>
    </row>
    <row r="4351" spans="22:22" x14ac:dyDescent="0.2">
      <c r="V4351" s="5"/>
    </row>
    <row r="4352" spans="22:22" x14ac:dyDescent="0.2">
      <c r="V4352" s="5"/>
    </row>
    <row r="4353" spans="22:22" x14ac:dyDescent="0.2">
      <c r="V4353" s="5"/>
    </row>
    <row r="4354" spans="22:22" x14ac:dyDescent="0.2">
      <c r="V4354" s="5"/>
    </row>
    <row r="4355" spans="22:22" x14ac:dyDescent="0.2">
      <c r="V4355" s="5"/>
    </row>
    <row r="4356" spans="22:22" x14ac:dyDescent="0.2">
      <c r="V4356" s="5"/>
    </row>
    <row r="4357" spans="22:22" x14ac:dyDescent="0.2">
      <c r="V4357" s="5"/>
    </row>
    <row r="4358" spans="22:22" x14ac:dyDescent="0.2">
      <c r="V4358" s="5"/>
    </row>
    <row r="4359" spans="22:22" x14ac:dyDescent="0.2">
      <c r="V4359" s="5"/>
    </row>
    <row r="4360" spans="22:22" x14ac:dyDescent="0.2">
      <c r="V4360" s="5"/>
    </row>
    <row r="4361" spans="22:22" x14ac:dyDescent="0.2">
      <c r="V4361" s="5"/>
    </row>
    <row r="4362" spans="22:22" x14ac:dyDescent="0.2">
      <c r="V4362" s="5"/>
    </row>
    <row r="4363" spans="22:22" x14ac:dyDescent="0.2">
      <c r="V4363" s="5"/>
    </row>
    <row r="4364" spans="22:22" x14ac:dyDescent="0.2">
      <c r="V4364" s="5"/>
    </row>
    <row r="4365" spans="22:22" x14ac:dyDescent="0.2">
      <c r="V4365" s="5"/>
    </row>
    <row r="4366" spans="22:22" x14ac:dyDescent="0.2">
      <c r="V4366" s="5"/>
    </row>
    <row r="4367" spans="22:22" x14ac:dyDescent="0.2">
      <c r="V4367" s="5"/>
    </row>
    <row r="4368" spans="22:22" x14ac:dyDescent="0.2">
      <c r="V4368" s="5"/>
    </row>
    <row r="4369" spans="22:22" x14ac:dyDescent="0.2">
      <c r="V4369" s="5"/>
    </row>
    <row r="4370" spans="22:22" x14ac:dyDescent="0.2">
      <c r="V4370" s="5"/>
    </row>
    <row r="4371" spans="22:22" x14ac:dyDescent="0.2">
      <c r="V4371" s="5"/>
    </row>
    <row r="4372" spans="22:22" x14ac:dyDescent="0.2">
      <c r="V4372" s="5"/>
    </row>
    <row r="4373" spans="22:22" x14ac:dyDescent="0.2">
      <c r="V4373" s="5"/>
    </row>
    <row r="4374" spans="22:22" x14ac:dyDescent="0.2">
      <c r="V4374" s="5"/>
    </row>
    <row r="4375" spans="22:22" x14ac:dyDescent="0.2">
      <c r="V4375" s="5"/>
    </row>
    <row r="4376" spans="22:22" x14ac:dyDescent="0.2">
      <c r="V4376" s="5"/>
    </row>
    <row r="4377" spans="22:22" x14ac:dyDescent="0.2">
      <c r="V4377" s="5"/>
    </row>
    <row r="4378" spans="22:22" x14ac:dyDescent="0.2">
      <c r="V4378" s="5"/>
    </row>
    <row r="4379" spans="22:22" x14ac:dyDescent="0.2">
      <c r="V4379" s="5"/>
    </row>
    <row r="4380" spans="22:22" x14ac:dyDescent="0.2">
      <c r="V4380" s="5"/>
    </row>
    <row r="4381" spans="22:22" x14ac:dyDescent="0.2">
      <c r="V4381" s="5"/>
    </row>
    <row r="4382" spans="22:22" x14ac:dyDescent="0.2">
      <c r="V4382" s="5"/>
    </row>
    <row r="4383" spans="22:22" x14ac:dyDescent="0.2">
      <c r="V4383" s="5"/>
    </row>
    <row r="4384" spans="22:22" x14ac:dyDescent="0.2">
      <c r="V4384" s="5"/>
    </row>
    <row r="4385" spans="22:22" x14ac:dyDescent="0.2">
      <c r="V4385" s="5"/>
    </row>
    <row r="4386" spans="22:22" x14ac:dyDescent="0.2">
      <c r="V4386" s="5"/>
    </row>
    <row r="4387" spans="22:22" x14ac:dyDescent="0.2">
      <c r="V4387" s="5"/>
    </row>
    <row r="4388" spans="22:22" x14ac:dyDescent="0.2">
      <c r="V4388" s="5"/>
    </row>
    <row r="4389" spans="22:22" x14ac:dyDescent="0.2">
      <c r="V4389" s="5"/>
    </row>
    <row r="4390" spans="22:22" x14ac:dyDescent="0.2">
      <c r="V4390" s="5"/>
    </row>
    <row r="4391" spans="22:22" x14ac:dyDescent="0.2">
      <c r="V4391" s="5"/>
    </row>
    <row r="4392" spans="22:22" x14ac:dyDescent="0.2">
      <c r="V4392" s="5"/>
    </row>
    <row r="4393" spans="22:22" x14ac:dyDescent="0.2">
      <c r="V4393" s="5"/>
    </row>
    <row r="4394" spans="22:22" x14ac:dyDescent="0.2">
      <c r="V4394" s="5"/>
    </row>
    <row r="4395" spans="22:22" x14ac:dyDescent="0.2">
      <c r="V4395" s="5"/>
    </row>
    <row r="4396" spans="22:22" x14ac:dyDescent="0.2">
      <c r="V4396" s="5"/>
    </row>
    <row r="4397" spans="22:22" x14ac:dyDescent="0.2">
      <c r="V4397" s="5"/>
    </row>
    <row r="4398" spans="22:22" x14ac:dyDescent="0.2">
      <c r="V4398" s="5"/>
    </row>
    <row r="4399" spans="22:22" x14ac:dyDescent="0.2">
      <c r="V4399" s="5"/>
    </row>
    <row r="4400" spans="22:22" x14ac:dyDescent="0.2">
      <c r="V4400" s="5"/>
    </row>
    <row r="4401" spans="22:22" x14ac:dyDescent="0.2">
      <c r="V4401" s="5"/>
    </row>
    <row r="4402" spans="22:22" x14ac:dyDescent="0.2">
      <c r="V4402" s="5"/>
    </row>
    <row r="4403" spans="22:22" x14ac:dyDescent="0.2">
      <c r="V4403" s="5"/>
    </row>
    <row r="4404" spans="22:22" x14ac:dyDescent="0.2">
      <c r="V4404" s="5"/>
    </row>
    <row r="4405" spans="22:22" x14ac:dyDescent="0.2">
      <c r="V4405" s="5"/>
    </row>
    <row r="4406" spans="22:22" x14ac:dyDescent="0.2">
      <c r="V4406" s="5"/>
    </row>
    <row r="4407" spans="22:22" x14ac:dyDescent="0.2">
      <c r="V4407" s="5"/>
    </row>
    <row r="4408" spans="22:22" x14ac:dyDescent="0.2">
      <c r="V4408" s="5"/>
    </row>
    <row r="4409" spans="22:22" x14ac:dyDescent="0.2">
      <c r="V4409" s="5"/>
    </row>
    <row r="4410" spans="22:22" x14ac:dyDescent="0.2">
      <c r="V4410" s="5"/>
    </row>
    <row r="4411" spans="22:22" x14ac:dyDescent="0.2">
      <c r="V4411" s="5"/>
    </row>
    <row r="4412" spans="22:22" x14ac:dyDescent="0.2">
      <c r="V4412" s="5"/>
    </row>
    <row r="4413" spans="22:22" x14ac:dyDescent="0.2">
      <c r="V4413" s="5"/>
    </row>
    <row r="4414" spans="22:22" x14ac:dyDescent="0.2">
      <c r="V4414" s="5"/>
    </row>
    <row r="4415" spans="22:22" x14ac:dyDescent="0.2">
      <c r="V4415" s="5"/>
    </row>
    <row r="4416" spans="22:22" x14ac:dyDescent="0.2">
      <c r="V4416" s="5"/>
    </row>
    <row r="4417" spans="22:22" x14ac:dyDescent="0.2">
      <c r="V4417" s="5"/>
    </row>
    <row r="4418" spans="22:22" x14ac:dyDescent="0.2">
      <c r="V4418" s="5"/>
    </row>
    <row r="4419" spans="22:22" x14ac:dyDescent="0.2">
      <c r="V4419" s="5"/>
    </row>
    <row r="4420" spans="22:22" x14ac:dyDescent="0.2">
      <c r="V4420" s="5"/>
    </row>
    <row r="4421" spans="22:22" x14ac:dyDescent="0.2">
      <c r="V4421" s="5"/>
    </row>
    <row r="4422" spans="22:22" x14ac:dyDescent="0.2">
      <c r="V4422" s="5"/>
    </row>
    <row r="4423" spans="22:22" x14ac:dyDescent="0.2">
      <c r="V4423" s="5"/>
    </row>
    <row r="4424" spans="22:22" x14ac:dyDescent="0.2">
      <c r="V4424" s="5"/>
    </row>
    <row r="4425" spans="22:22" x14ac:dyDescent="0.2">
      <c r="V4425" s="5"/>
    </row>
    <row r="4426" spans="22:22" x14ac:dyDescent="0.2">
      <c r="V4426" s="5"/>
    </row>
    <row r="4427" spans="22:22" x14ac:dyDescent="0.2">
      <c r="V4427" s="5"/>
    </row>
    <row r="4428" spans="22:22" x14ac:dyDescent="0.2">
      <c r="V4428" s="5"/>
    </row>
    <row r="4429" spans="22:22" x14ac:dyDescent="0.2">
      <c r="V4429" s="5"/>
    </row>
    <row r="4430" spans="22:22" x14ac:dyDescent="0.2">
      <c r="V4430" s="5"/>
    </row>
    <row r="4431" spans="22:22" x14ac:dyDescent="0.2">
      <c r="V4431" s="5"/>
    </row>
    <row r="4432" spans="22:22" x14ac:dyDescent="0.2">
      <c r="V4432" s="5"/>
    </row>
    <row r="4433" spans="22:22" x14ac:dyDescent="0.2">
      <c r="V4433" s="5"/>
    </row>
    <row r="4434" spans="22:22" x14ac:dyDescent="0.2">
      <c r="V4434" s="5"/>
    </row>
    <row r="4435" spans="22:22" x14ac:dyDescent="0.2">
      <c r="V4435" s="5"/>
    </row>
    <row r="4436" spans="22:22" x14ac:dyDescent="0.2">
      <c r="V4436" s="5"/>
    </row>
    <row r="4437" spans="22:22" x14ac:dyDescent="0.2">
      <c r="V4437" s="5"/>
    </row>
    <row r="4438" spans="22:22" x14ac:dyDescent="0.2">
      <c r="V4438" s="5"/>
    </row>
    <row r="4439" spans="22:22" x14ac:dyDescent="0.2">
      <c r="V4439" s="5"/>
    </row>
    <row r="4440" spans="22:22" x14ac:dyDescent="0.2">
      <c r="V4440" s="5"/>
    </row>
    <row r="4441" spans="22:22" x14ac:dyDescent="0.2">
      <c r="V4441" s="5"/>
    </row>
    <row r="4442" spans="22:22" x14ac:dyDescent="0.2">
      <c r="V4442" s="5"/>
    </row>
    <row r="4443" spans="22:22" x14ac:dyDescent="0.2">
      <c r="V4443" s="5"/>
    </row>
    <row r="4444" spans="22:22" x14ac:dyDescent="0.2">
      <c r="V4444" s="5"/>
    </row>
    <row r="4445" spans="22:22" x14ac:dyDescent="0.2">
      <c r="V4445" s="5"/>
    </row>
    <row r="4446" spans="22:22" x14ac:dyDescent="0.2">
      <c r="V4446" s="5"/>
    </row>
    <row r="4447" spans="22:22" x14ac:dyDescent="0.2">
      <c r="V4447" s="5"/>
    </row>
    <row r="4448" spans="22:22" x14ac:dyDescent="0.2">
      <c r="V4448" s="5"/>
    </row>
    <row r="4449" spans="22:22" x14ac:dyDescent="0.2">
      <c r="V4449" s="5"/>
    </row>
    <row r="4450" spans="22:22" x14ac:dyDescent="0.2">
      <c r="V4450" s="5"/>
    </row>
    <row r="4451" spans="22:22" x14ac:dyDescent="0.2">
      <c r="V4451" s="5"/>
    </row>
    <row r="4452" spans="22:22" x14ac:dyDescent="0.2">
      <c r="V4452" s="5"/>
    </row>
    <row r="4453" spans="22:22" x14ac:dyDescent="0.2">
      <c r="V4453" s="5"/>
    </row>
    <row r="4454" spans="22:22" x14ac:dyDescent="0.2">
      <c r="V4454" s="5"/>
    </row>
    <row r="4455" spans="22:22" x14ac:dyDescent="0.2">
      <c r="V4455" s="5"/>
    </row>
    <row r="4456" spans="22:22" x14ac:dyDescent="0.2">
      <c r="V4456" s="5"/>
    </row>
    <row r="4457" spans="22:22" x14ac:dyDescent="0.2">
      <c r="V4457" s="5"/>
    </row>
    <row r="4458" spans="22:22" x14ac:dyDescent="0.2">
      <c r="V4458" s="5"/>
    </row>
    <row r="4459" spans="22:22" x14ac:dyDescent="0.2">
      <c r="V4459" s="5"/>
    </row>
    <row r="4460" spans="22:22" x14ac:dyDescent="0.2">
      <c r="V4460" s="5"/>
    </row>
    <row r="4461" spans="22:22" x14ac:dyDescent="0.2">
      <c r="V4461" s="5"/>
    </row>
    <row r="4462" spans="22:22" x14ac:dyDescent="0.2">
      <c r="V4462" s="5"/>
    </row>
    <row r="4463" spans="22:22" x14ac:dyDescent="0.2">
      <c r="V4463" s="5"/>
    </row>
    <row r="4464" spans="22:22" x14ac:dyDescent="0.2">
      <c r="V4464" s="5"/>
    </row>
    <row r="4465" spans="22:22" x14ac:dyDescent="0.2">
      <c r="V4465" s="5"/>
    </row>
    <row r="4466" spans="22:22" x14ac:dyDescent="0.2">
      <c r="V4466" s="5"/>
    </row>
    <row r="4467" spans="22:22" x14ac:dyDescent="0.2">
      <c r="V4467" s="5"/>
    </row>
    <row r="4468" spans="22:22" x14ac:dyDescent="0.2">
      <c r="V4468" s="5"/>
    </row>
    <row r="4469" spans="22:22" x14ac:dyDescent="0.2">
      <c r="V4469" s="5"/>
    </row>
    <row r="4470" spans="22:22" x14ac:dyDescent="0.2">
      <c r="V4470" s="5"/>
    </row>
    <row r="4471" spans="22:22" x14ac:dyDescent="0.2">
      <c r="V4471" s="5"/>
    </row>
    <row r="4472" spans="22:22" x14ac:dyDescent="0.2">
      <c r="V4472" s="5"/>
    </row>
    <row r="4473" spans="22:22" x14ac:dyDescent="0.2">
      <c r="V4473" s="5"/>
    </row>
    <row r="4474" spans="22:22" x14ac:dyDescent="0.2">
      <c r="V4474" s="5"/>
    </row>
    <row r="4475" spans="22:22" x14ac:dyDescent="0.2">
      <c r="V4475" s="5"/>
    </row>
    <row r="4476" spans="22:22" x14ac:dyDescent="0.2">
      <c r="V4476" s="5"/>
    </row>
    <row r="4477" spans="22:22" x14ac:dyDescent="0.2">
      <c r="V4477" s="5"/>
    </row>
    <row r="4478" spans="22:22" x14ac:dyDescent="0.2">
      <c r="V4478" s="5"/>
    </row>
    <row r="4479" spans="22:22" x14ac:dyDescent="0.2">
      <c r="V4479" s="5"/>
    </row>
    <row r="4480" spans="22:22" x14ac:dyDescent="0.2">
      <c r="V4480" s="5"/>
    </row>
    <row r="4481" spans="22:22" x14ac:dyDescent="0.2">
      <c r="V4481" s="5"/>
    </row>
    <row r="4482" spans="22:22" x14ac:dyDescent="0.2">
      <c r="V4482" s="5"/>
    </row>
    <row r="4483" spans="22:22" x14ac:dyDescent="0.2">
      <c r="V4483" s="5"/>
    </row>
    <row r="4484" spans="22:22" x14ac:dyDescent="0.2">
      <c r="V4484" s="5"/>
    </row>
    <row r="4485" spans="22:22" x14ac:dyDescent="0.2">
      <c r="V4485" s="5"/>
    </row>
    <row r="4486" spans="22:22" x14ac:dyDescent="0.2">
      <c r="V4486" s="5"/>
    </row>
    <row r="4487" spans="22:22" x14ac:dyDescent="0.2">
      <c r="V4487" s="5"/>
    </row>
    <row r="4488" spans="22:22" x14ac:dyDescent="0.2">
      <c r="V4488" s="5"/>
    </row>
    <row r="4489" spans="22:22" x14ac:dyDescent="0.2">
      <c r="V4489" s="5"/>
    </row>
    <row r="4490" spans="22:22" x14ac:dyDescent="0.2">
      <c r="V4490" s="5"/>
    </row>
    <row r="4491" spans="22:22" x14ac:dyDescent="0.2">
      <c r="V4491" s="5"/>
    </row>
    <row r="4492" spans="22:22" x14ac:dyDescent="0.2">
      <c r="V4492" s="5"/>
    </row>
    <row r="4493" spans="22:22" x14ac:dyDescent="0.2">
      <c r="V4493" s="5"/>
    </row>
    <row r="4494" spans="22:22" x14ac:dyDescent="0.2">
      <c r="V4494" s="5"/>
    </row>
    <row r="4495" spans="22:22" x14ac:dyDescent="0.2">
      <c r="V4495" s="5"/>
    </row>
    <row r="4496" spans="22:22" x14ac:dyDescent="0.2">
      <c r="V4496" s="5"/>
    </row>
    <row r="4497" spans="22:22" x14ac:dyDescent="0.2">
      <c r="V4497" s="5"/>
    </row>
    <row r="4498" spans="22:22" x14ac:dyDescent="0.2">
      <c r="V4498" s="5"/>
    </row>
    <row r="4499" spans="22:22" x14ac:dyDescent="0.2">
      <c r="V4499" s="5"/>
    </row>
    <row r="4500" spans="22:22" x14ac:dyDescent="0.2">
      <c r="V4500" s="5"/>
    </row>
    <row r="4501" spans="22:22" x14ac:dyDescent="0.2">
      <c r="V4501" s="5"/>
    </row>
    <row r="4502" spans="22:22" x14ac:dyDescent="0.2">
      <c r="V4502" s="5"/>
    </row>
    <row r="4503" spans="22:22" x14ac:dyDescent="0.2">
      <c r="V4503" s="5"/>
    </row>
    <row r="4504" spans="22:22" x14ac:dyDescent="0.2">
      <c r="V4504" s="5"/>
    </row>
    <row r="4505" spans="22:22" x14ac:dyDescent="0.2">
      <c r="V4505" s="5"/>
    </row>
    <row r="4506" spans="22:22" x14ac:dyDescent="0.2">
      <c r="V4506" s="5"/>
    </row>
    <row r="4507" spans="22:22" x14ac:dyDescent="0.2">
      <c r="V4507" s="5"/>
    </row>
    <row r="4508" spans="22:22" x14ac:dyDescent="0.2">
      <c r="V4508" s="5"/>
    </row>
    <row r="4509" spans="22:22" x14ac:dyDescent="0.2">
      <c r="V4509" s="5"/>
    </row>
    <row r="4510" spans="22:22" x14ac:dyDescent="0.2">
      <c r="V4510" s="5"/>
    </row>
    <row r="4511" spans="22:22" x14ac:dyDescent="0.2">
      <c r="V4511" s="5"/>
    </row>
    <row r="4512" spans="22:22" x14ac:dyDescent="0.2">
      <c r="V4512" s="5"/>
    </row>
    <row r="4513" spans="22:22" x14ac:dyDescent="0.2">
      <c r="V4513" s="5"/>
    </row>
    <row r="4514" spans="22:22" x14ac:dyDescent="0.2">
      <c r="V4514" s="5"/>
    </row>
    <row r="4515" spans="22:22" x14ac:dyDescent="0.2">
      <c r="V4515" s="5"/>
    </row>
    <row r="4516" spans="22:22" x14ac:dyDescent="0.2">
      <c r="V4516" s="5"/>
    </row>
    <row r="4517" spans="22:22" x14ac:dyDescent="0.2">
      <c r="V4517" s="5"/>
    </row>
    <row r="4518" spans="22:22" x14ac:dyDescent="0.2">
      <c r="V4518" s="5"/>
    </row>
    <row r="4519" spans="22:22" x14ac:dyDescent="0.2">
      <c r="V4519" s="5"/>
    </row>
    <row r="4520" spans="22:22" x14ac:dyDescent="0.2">
      <c r="V4520" s="5"/>
    </row>
    <row r="4521" spans="22:22" x14ac:dyDescent="0.2">
      <c r="V4521" s="5"/>
    </row>
    <row r="4522" spans="22:22" x14ac:dyDescent="0.2">
      <c r="V4522" s="5"/>
    </row>
    <row r="4523" spans="22:22" x14ac:dyDescent="0.2">
      <c r="V4523" s="5"/>
    </row>
    <row r="4524" spans="22:22" x14ac:dyDescent="0.2">
      <c r="V4524" s="5"/>
    </row>
    <row r="4525" spans="22:22" x14ac:dyDescent="0.2">
      <c r="V4525" s="5"/>
    </row>
    <row r="4526" spans="22:22" x14ac:dyDescent="0.2">
      <c r="V4526" s="5"/>
    </row>
    <row r="4527" spans="22:22" x14ac:dyDescent="0.2">
      <c r="V4527" s="5"/>
    </row>
    <row r="4528" spans="22:22" x14ac:dyDescent="0.2">
      <c r="V4528" s="5"/>
    </row>
    <row r="4529" spans="22:22" x14ac:dyDescent="0.2">
      <c r="V4529" s="5"/>
    </row>
    <row r="4530" spans="22:22" x14ac:dyDescent="0.2">
      <c r="V4530" s="5"/>
    </row>
    <row r="4531" spans="22:22" x14ac:dyDescent="0.2">
      <c r="V4531" s="5"/>
    </row>
    <row r="4532" spans="22:22" x14ac:dyDescent="0.2">
      <c r="V4532" s="5"/>
    </row>
    <row r="4533" spans="22:22" x14ac:dyDescent="0.2">
      <c r="V4533" s="5"/>
    </row>
    <row r="4534" spans="22:22" x14ac:dyDescent="0.2">
      <c r="V4534" s="5"/>
    </row>
    <row r="4535" spans="22:22" x14ac:dyDescent="0.2">
      <c r="V4535" s="5"/>
    </row>
    <row r="4536" spans="22:22" x14ac:dyDescent="0.2">
      <c r="V4536" s="5"/>
    </row>
    <row r="4537" spans="22:22" x14ac:dyDescent="0.2">
      <c r="V4537" s="5"/>
    </row>
    <row r="4538" spans="22:22" x14ac:dyDescent="0.2">
      <c r="V4538" s="5"/>
    </row>
    <row r="4539" spans="22:22" x14ac:dyDescent="0.2">
      <c r="V4539" s="5"/>
    </row>
    <row r="4540" spans="22:22" x14ac:dyDescent="0.2">
      <c r="V4540" s="5"/>
    </row>
    <row r="4541" spans="22:22" x14ac:dyDescent="0.2">
      <c r="V4541" s="5"/>
    </row>
    <row r="4542" spans="22:22" x14ac:dyDescent="0.2">
      <c r="V4542" s="5"/>
    </row>
    <row r="4543" spans="22:22" x14ac:dyDescent="0.2">
      <c r="V4543" s="5"/>
    </row>
    <row r="4544" spans="22:22" x14ac:dyDescent="0.2">
      <c r="V4544" s="5"/>
    </row>
    <row r="4545" spans="22:22" x14ac:dyDescent="0.2">
      <c r="V4545" s="5"/>
    </row>
    <row r="4546" spans="22:22" x14ac:dyDescent="0.2">
      <c r="V4546" s="5"/>
    </row>
    <row r="4547" spans="22:22" x14ac:dyDescent="0.2">
      <c r="V4547" s="5"/>
    </row>
    <row r="4548" spans="22:22" x14ac:dyDescent="0.2">
      <c r="V4548" s="5"/>
    </row>
    <row r="4549" spans="22:22" x14ac:dyDescent="0.2">
      <c r="V4549" s="5"/>
    </row>
    <row r="4550" spans="22:22" x14ac:dyDescent="0.2">
      <c r="V4550" s="5"/>
    </row>
    <row r="4551" spans="22:22" x14ac:dyDescent="0.2">
      <c r="V4551" s="5"/>
    </row>
    <row r="4552" spans="22:22" x14ac:dyDescent="0.2">
      <c r="V4552" s="5"/>
    </row>
    <row r="4553" spans="22:22" x14ac:dyDescent="0.2">
      <c r="V4553" s="5"/>
    </row>
    <row r="4554" spans="22:22" x14ac:dyDescent="0.2">
      <c r="V4554" s="5"/>
    </row>
    <row r="4555" spans="22:22" x14ac:dyDescent="0.2">
      <c r="V4555" s="5"/>
    </row>
    <row r="4556" spans="22:22" x14ac:dyDescent="0.2">
      <c r="V4556" s="5"/>
    </row>
    <row r="4557" spans="22:22" x14ac:dyDescent="0.2">
      <c r="V4557" s="5"/>
    </row>
    <row r="4558" spans="22:22" x14ac:dyDescent="0.2">
      <c r="V4558" s="5"/>
    </row>
    <row r="4559" spans="22:22" x14ac:dyDescent="0.2">
      <c r="V4559" s="5"/>
    </row>
    <row r="4560" spans="22:22" x14ac:dyDescent="0.2">
      <c r="V4560" s="5"/>
    </row>
    <row r="4561" spans="22:22" x14ac:dyDescent="0.2">
      <c r="V4561" s="5"/>
    </row>
    <row r="4562" spans="22:22" x14ac:dyDescent="0.2">
      <c r="V4562" s="5"/>
    </row>
    <row r="4563" spans="22:22" x14ac:dyDescent="0.2">
      <c r="V4563" s="5"/>
    </row>
    <row r="4564" spans="22:22" x14ac:dyDescent="0.2">
      <c r="V4564" s="5"/>
    </row>
    <row r="4565" spans="22:22" x14ac:dyDescent="0.2">
      <c r="V4565" s="5"/>
    </row>
    <row r="4566" spans="22:22" x14ac:dyDescent="0.2">
      <c r="V4566" s="5"/>
    </row>
    <row r="4567" spans="22:22" x14ac:dyDescent="0.2">
      <c r="V4567" s="5"/>
    </row>
    <row r="4568" spans="22:22" x14ac:dyDescent="0.2">
      <c r="V4568" s="5"/>
    </row>
    <row r="4569" spans="22:22" x14ac:dyDescent="0.2">
      <c r="V4569" s="5"/>
    </row>
    <row r="4570" spans="22:22" x14ac:dyDescent="0.2">
      <c r="V4570" s="5"/>
    </row>
    <row r="4571" spans="22:22" x14ac:dyDescent="0.2">
      <c r="V4571" s="5"/>
    </row>
    <row r="4572" spans="22:22" x14ac:dyDescent="0.2">
      <c r="V4572" s="5"/>
    </row>
    <row r="4573" spans="22:22" x14ac:dyDescent="0.2">
      <c r="V4573" s="5"/>
    </row>
    <row r="4574" spans="22:22" x14ac:dyDescent="0.2">
      <c r="V4574" s="5"/>
    </row>
    <row r="4575" spans="22:22" x14ac:dyDescent="0.2">
      <c r="V4575" s="5"/>
    </row>
    <row r="4576" spans="22:22" x14ac:dyDescent="0.2">
      <c r="V4576" s="5"/>
    </row>
    <row r="4577" spans="22:22" x14ac:dyDescent="0.2">
      <c r="V4577" s="5"/>
    </row>
    <row r="4578" spans="22:22" x14ac:dyDescent="0.2">
      <c r="V4578" s="5"/>
    </row>
    <row r="4579" spans="22:22" x14ac:dyDescent="0.2">
      <c r="V4579" s="5"/>
    </row>
    <row r="4580" spans="22:22" x14ac:dyDescent="0.2">
      <c r="V4580" s="5"/>
    </row>
    <row r="4581" spans="22:22" x14ac:dyDescent="0.2">
      <c r="V4581" s="5"/>
    </row>
    <row r="4582" spans="22:22" x14ac:dyDescent="0.2">
      <c r="V4582" s="5"/>
    </row>
    <row r="4583" spans="22:22" x14ac:dyDescent="0.2">
      <c r="V4583" s="5"/>
    </row>
    <row r="4584" spans="22:22" x14ac:dyDescent="0.2">
      <c r="V4584" s="5"/>
    </row>
    <row r="4585" spans="22:22" x14ac:dyDescent="0.2">
      <c r="V4585" s="5"/>
    </row>
    <row r="4586" spans="22:22" x14ac:dyDescent="0.2">
      <c r="V4586" s="5"/>
    </row>
    <row r="4587" spans="22:22" x14ac:dyDescent="0.2">
      <c r="V4587" s="5"/>
    </row>
    <row r="4588" spans="22:22" x14ac:dyDescent="0.2">
      <c r="V4588" s="5"/>
    </row>
    <row r="4589" spans="22:22" x14ac:dyDescent="0.2">
      <c r="V4589" s="5"/>
    </row>
    <row r="4590" spans="22:22" x14ac:dyDescent="0.2">
      <c r="V4590" s="5"/>
    </row>
    <row r="4591" spans="22:22" x14ac:dyDescent="0.2">
      <c r="V4591" s="5"/>
    </row>
    <row r="4592" spans="22:22" x14ac:dyDescent="0.2">
      <c r="V4592" s="5"/>
    </row>
    <row r="4593" spans="22:22" x14ac:dyDescent="0.2">
      <c r="V4593" s="5"/>
    </row>
    <row r="4594" spans="22:22" x14ac:dyDescent="0.2">
      <c r="V4594" s="5"/>
    </row>
    <row r="4595" spans="22:22" x14ac:dyDescent="0.2">
      <c r="V4595" s="5"/>
    </row>
    <row r="4596" spans="22:22" x14ac:dyDescent="0.2">
      <c r="V4596" s="5"/>
    </row>
    <row r="4597" spans="22:22" x14ac:dyDescent="0.2">
      <c r="V4597" s="5"/>
    </row>
    <row r="4598" spans="22:22" x14ac:dyDescent="0.2">
      <c r="V4598" s="5"/>
    </row>
    <row r="4599" spans="22:22" x14ac:dyDescent="0.2">
      <c r="V4599" s="5"/>
    </row>
    <row r="4600" spans="22:22" x14ac:dyDescent="0.2">
      <c r="V4600" s="5"/>
    </row>
    <row r="4601" spans="22:22" x14ac:dyDescent="0.2">
      <c r="V4601" s="5"/>
    </row>
    <row r="4602" spans="22:22" x14ac:dyDescent="0.2">
      <c r="V4602" s="5"/>
    </row>
    <row r="4603" spans="22:22" x14ac:dyDescent="0.2">
      <c r="V4603" s="5"/>
    </row>
    <row r="4604" spans="22:22" x14ac:dyDescent="0.2">
      <c r="V4604" s="5"/>
    </row>
    <row r="4605" spans="22:22" x14ac:dyDescent="0.2">
      <c r="V4605" s="5"/>
    </row>
    <row r="4606" spans="22:22" x14ac:dyDescent="0.2">
      <c r="V4606" s="5"/>
    </row>
    <row r="4607" spans="22:22" x14ac:dyDescent="0.2">
      <c r="V4607" s="5"/>
    </row>
    <row r="4608" spans="22:22" x14ac:dyDescent="0.2">
      <c r="V4608" s="5"/>
    </row>
    <row r="4609" spans="22:22" x14ac:dyDescent="0.2">
      <c r="V4609" s="5"/>
    </row>
    <row r="4610" spans="22:22" x14ac:dyDescent="0.2">
      <c r="V4610" s="5"/>
    </row>
    <row r="4611" spans="22:22" x14ac:dyDescent="0.2">
      <c r="V4611" s="5"/>
    </row>
    <row r="4612" spans="22:22" x14ac:dyDescent="0.2">
      <c r="V4612" s="5"/>
    </row>
    <row r="4613" spans="22:22" x14ac:dyDescent="0.2">
      <c r="V4613" s="5"/>
    </row>
    <row r="4614" spans="22:22" x14ac:dyDescent="0.2">
      <c r="V4614" s="5"/>
    </row>
    <row r="4615" spans="22:22" x14ac:dyDescent="0.2">
      <c r="V4615" s="5"/>
    </row>
    <row r="4616" spans="22:22" x14ac:dyDescent="0.2">
      <c r="V4616" s="5"/>
    </row>
    <row r="4617" spans="22:22" x14ac:dyDescent="0.2">
      <c r="V4617" s="5"/>
    </row>
    <row r="4618" spans="22:22" x14ac:dyDescent="0.2">
      <c r="V4618" s="5"/>
    </row>
    <row r="4619" spans="22:22" x14ac:dyDescent="0.2">
      <c r="V4619" s="5"/>
    </row>
    <row r="4620" spans="22:22" x14ac:dyDescent="0.2">
      <c r="V4620" s="5"/>
    </row>
    <row r="4621" spans="22:22" x14ac:dyDescent="0.2">
      <c r="V4621" s="5"/>
    </row>
    <row r="4622" spans="22:22" x14ac:dyDescent="0.2">
      <c r="V4622" s="5"/>
    </row>
    <row r="4623" spans="22:22" x14ac:dyDescent="0.2">
      <c r="V4623" s="5"/>
    </row>
    <row r="4624" spans="22:22" x14ac:dyDescent="0.2">
      <c r="V4624" s="5"/>
    </row>
    <row r="4625" spans="22:22" x14ac:dyDescent="0.2">
      <c r="V4625" s="5"/>
    </row>
    <row r="4626" spans="22:22" x14ac:dyDescent="0.2">
      <c r="V4626" s="5"/>
    </row>
    <row r="4627" spans="22:22" x14ac:dyDescent="0.2">
      <c r="V4627" s="5"/>
    </row>
    <row r="4628" spans="22:22" x14ac:dyDescent="0.2">
      <c r="V4628" s="5"/>
    </row>
    <row r="4629" spans="22:22" x14ac:dyDescent="0.2">
      <c r="V4629" s="5"/>
    </row>
    <row r="4630" spans="22:22" x14ac:dyDescent="0.2">
      <c r="V4630" s="5"/>
    </row>
    <row r="4631" spans="22:22" x14ac:dyDescent="0.2">
      <c r="V4631" s="5"/>
    </row>
    <row r="4632" spans="22:22" x14ac:dyDescent="0.2">
      <c r="V4632" s="5"/>
    </row>
    <row r="4633" spans="22:22" x14ac:dyDescent="0.2">
      <c r="V4633" s="5"/>
    </row>
    <row r="4634" spans="22:22" x14ac:dyDescent="0.2">
      <c r="V4634" s="5"/>
    </row>
    <row r="4635" spans="22:22" x14ac:dyDescent="0.2">
      <c r="V4635" s="5"/>
    </row>
    <row r="4636" spans="22:22" x14ac:dyDescent="0.2">
      <c r="V4636" s="5"/>
    </row>
    <row r="4637" spans="22:22" x14ac:dyDescent="0.2">
      <c r="V4637" s="5"/>
    </row>
    <row r="4638" spans="22:22" x14ac:dyDescent="0.2">
      <c r="V4638" s="5"/>
    </row>
    <row r="4639" spans="22:22" x14ac:dyDescent="0.2">
      <c r="V4639" s="5"/>
    </row>
    <row r="4640" spans="22:22" x14ac:dyDescent="0.2">
      <c r="V4640" s="5"/>
    </row>
    <row r="4641" spans="22:22" x14ac:dyDescent="0.2">
      <c r="V4641" s="5"/>
    </row>
    <row r="4642" spans="22:22" x14ac:dyDescent="0.2">
      <c r="V4642" s="5"/>
    </row>
    <row r="4643" spans="22:22" x14ac:dyDescent="0.2">
      <c r="V4643" s="5"/>
    </row>
    <row r="4644" spans="22:22" x14ac:dyDescent="0.2">
      <c r="V4644" s="5"/>
    </row>
    <row r="4645" spans="22:22" x14ac:dyDescent="0.2">
      <c r="V4645" s="5"/>
    </row>
    <row r="4646" spans="22:22" x14ac:dyDescent="0.2">
      <c r="V4646" s="5"/>
    </row>
    <row r="4647" spans="22:22" x14ac:dyDescent="0.2">
      <c r="V4647" s="5"/>
    </row>
    <row r="4648" spans="22:22" x14ac:dyDescent="0.2">
      <c r="V4648" s="5"/>
    </row>
    <row r="4649" spans="22:22" x14ac:dyDescent="0.2">
      <c r="V4649" s="5"/>
    </row>
    <row r="4650" spans="22:22" x14ac:dyDescent="0.2">
      <c r="V4650" s="5"/>
    </row>
    <row r="4651" spans="22:22" x14ac:dyDescent="0.2">
      <c r="V4651" s="5"/>
    </row>
    <row r="4652" spans="22:22" x14ac:dyDescent="0.2">
      <c r="V4652" s="5"/>
    </row>
    <row r="4653" spans="22:22" x14ac:dyDescent="0.2">
      <c r="V4653" s="5"/>
    </row>
    <row r="4654" spans="22:22" x14ac:dyDescent="0.2">
      <c r="V4654" s="5"/>
    </row>
    <row r="4655" spans="22:22" x14ac:dyDescent="0.2">
      <c r="V4655" s="5"/>
    </row>
    <row r="4656" spans="22:22" x14ac:dyDescent="0.2">
      <c r="V4656" s="5"/>
    </row>
    <row r="4657" spans="22:22" x14ac:dyDescent="0.2">
      <c r="V4657" s="5"/>
    </row>
    <row r="4658" spans="22:22" x14ac:dyDescent="0.2">
      <c r="V4658" s="5"/>
    </row>
    <row r="4659" spans="22:22" x14ac:dyDescent="0.2">
      <c r="V4659" s="5"/>
    </row>
    <row r="4660" spans="22:22" x14ac:dyDescent="0.2">
      <c r="V4660" s="5"/>
    </row>
    <row r="4661" spans="22:22" x14ac:dyDescent="0.2">
      <c r="V4661" s="5"/>
    </row>
    <row r="4662" spans="22:22" x14ac:dyDescent="0.2">
      <c r="V4662" s="5"/>
    </row>
    <row r="4663" spans="22:22" x14ac:dyDescent="0.2">
      <c r="V4663" s="5"/>
    </row>
    <row r="4664" spans="22:22" x14ac:dyDescent="0.2">
      <c r="V4664" s="5"/>
    </row>
    <row r="4665" spans="22:22" x14ac:dyDescent="0.2">
      <c r="V4665" s="5"/>
    </row>
    <row r="4666" spans="22:22" x14ac:dyDescent="0.2">
      <c r="V4666" s="5"/>
    </row>
    <row r="4667" spans="22:22" x14ac:dyDescent="0.2">
      <c r="V4667" s="5"/>
    </row>
    <row r="4668" spans="22:22" x14ac:dyDescent="0.2">
      <c r="V4668" s="5"/>
    </row>
    <row r="4669" spans="22:22" x14ac:dyDescent="0.2">
      <c r="V4669" s="5"/>
    </row>
    <row r="4670" spans="22:22" x14ac:dyDescent="0.2">
      <c r="V4670" s="5"/>
    </row>
    <row r="4671" spans="22:22" x14ac:dyDescent="0.2">
      <c r="V4671" s="5"/>
    </row>
    <row r="4672" spans="22:22" x14ac:dyDescent="0.2">
      <c r="V4672" s="5"/>
    </row>
    <row r="4673" spans="22:22" x14ac:dyDescent="0.2">
      <c r="V4673" s="5"/>
    </row>
    <row r="4674" spans="22:22" x14ac:dyDescent="0.2">
      <c r="V4674" s="5"/>
    </row>
    <row r="4675" spans="22:22" x14ac:dyDescent="0.2">
      <c r="V4675" s="5"/>
    </row>
    <row r="4676" spans="22:22" x14ac:dyDescent="0.2">
      <c r="V4676" s="5"/>
    </row>
    <row r="4677" spans="22:22" x14ac:dyDescent="0.2">
      <c r="V4677" s="5"/>
    </row>
    <row r="4678" spans="22:22" x14ac:dyDescent="0.2">
      <c r="V4678" s="5"/>
    </row>
    <row r="4679" spans="22:22" x14ac:dyDescent="0.2">
      <c r="V4679" s="5"/>
    </row>
    <row r="4680" spans="22:22" x14ac:dyDescent="0.2">
      <c r="V4680" s="5"/>
    </row>
    <row r="4681" spans="22:22" x14ac:dyDescent="0.2">
      <c r="V4681" s="5"/>
    </row>
    <row r="4682" spans="22:22" x14ac:dyDescent="0.2">
      <c r="V4682" s="5"/>
    </row>
    <row r="4683" spans="22:22" x14ac:dyDescent="0.2">
      <c r="V4683" s="5"/>
    </row>
    <row r="4684" spans="22:22" x14ac:dyDescent="0.2">
      <c r="V4684" s="5"/>
    </row>
    <row r="4685" spans="22:22" x14ac:dyDescent="0.2">
      <c r="V4685" s="5"/>
    </row>
    <row r="4686" spans="22:22" x14ac:dyDescent="0.2">
      <c r="V4686" s="5"/>
    </row>
    <row r="4687" spans="22:22" x14ac:dyDescent="0.2">
      <c r="V4687" s="5"/>
    </row>
    <row r="4688" spans="22:22" x14ac:dyDescent="0.2">
      <c r="V4688" s="5"/>
    </row>
    <row r="4689" spans="22:22" x14ac:dyDescent="0.2">
      <c r="V4689" s="5"/>
    </row>
    <row r="4690" spans="22:22" x14ac:dyDescent="0.2">
      <c r="V4690" s="5"/>
    </row>
    <row r="4691" spans="22:22" x14ac:dyDescent="0.2">
      <c r="V4691" s="5"/>
    </row>
    <row r="4692" spans="22:22" x14ac:dyDescent="0.2">
      <c r="V4692" s="5"/>
    </row>
    <row r="4693" spans="22:22" x14ac:dyDescent="0.2">
      <c r="V4693" s="5"/>
    </row>
    <row r="4694" spans="22:22" x14ac:dyDescent="0.2">
      <c r="V4694" s="5"/>
    </row>
    <row r="4695" spans="22:22" x14ac:dyDescent="0.2">
      <c r="V4695" s="5"/>
    </row>
    <row r="4696" spans="22:22" x14ac:dyDescent="0.2">
      <c r="V4696" s="5"/>
    </row>
    <row r="4697" spans="22:22" x14ac:dyDescent="0.2">
      <c r="V4697" s="5"/>
    </row>
    <row r="4698" spans="22:22" x14ac:dyDescent="0.2">
      <c r="V4698" s="5"/>
    </row>
    <row r="4699" spans="22:22" x14ac:dyDescent="0.2">
      <c r="V4699" s="5"/>
    </row>
    <row r="4700" spans="22:22" x14ac:dyDescent="0.2">
      <c r="V4700" s="5"/>
    </row>
    <row r="4701" spans="22:22" x14ac:dyDescent="0.2">
      <c r="V4701" s="5"/>
    </row>
    <row r="4702" spans="22:22" x14ac:dyDescent="0.2">
      <c r="V4702" s="5"/>
    </row>
    <row r="4703" spans="22:22" x14ac:dyDescent="0.2">
      <c r="V4703" s="5"/>
    </row>
    <row r="4704" spans="22:22" x14ac:dyDescent="0.2">
      <c r="V4704" s="5"/>
    </row>
    <row r="4705" spans="22:22" x14ac:dyDescent="0.2">
      <c r="V4705" s="5"/>
    </row>
    <row r="4706" spans="22:22" x14ac:dyDescent="0.2">
      <c r="V4706" s="5"/>
    </row>
    <row r="4707" spans="22:22" x14ac:dyDescent="0.2">
      <c r="V4707" s="5"/>
    </row>
    <row r="4708" spans="22:22" x14ac:dyDescent="0.2">
      <c r="V4708" s="5"/>
    </row>
    <row r="4709" spans="22:22" x14ac:dyDescent="0.2">
      <c r="V4709" s="5"/>
    </row>
    <row r="4710" spans="22:22" x14ac:dyDescent="0.2">
      <c r="V4710" s="5"/>
    </row>
    <row r="4711" spans="22:22" x14ac:dyDescent="0.2">
      <c r="V4711" s="5"/>
    </row>
    <row r="4712" spans="22:22" x14ac:dyDescent="0.2">
      <c r="V4712" s="5"/>
    </row>
    <row r="4713" spans="22:22" x14ac:dyDescent="0.2">
      <c r="V4713" s="5"/>
    </row>
    <row r="4714" spans="22:22" x14ac:dyDescent="0.2">
      <c r="V4714" s="5"/>
    </row>
    <row r="4715" spans="22:22" x14ac:dyDescent="0.2">
      <c r="V4715" s="5"/>
    </row>
    <row r="4716" spans="22:22" x14ac:dyDescent="0.2">
      <c r="V4716" s="5"/>
    </row>
    <row r="4717" spans="22:22" x14ac:dyDescent="0.2">
      <c r="V4717" s="5"/>
    </row>
    <row r="4718" spans="22:22" x14ac:dyDescent="0.2">
      <c r="V4718" s="5"/>
    </row>
    <row r="4719" spans="22:22" x14ac:dyDescent="0.2">
      <c r="V4719" s="5"/>
    </row>
    <row r="4720" spans="22:22" x14ac:dyDescent="0.2">
      <c r="V4720" s="5"/>
    </row>
    <row r="4721" spans="22:22" x14ac:dyDescent="0.2">
      <c r="V4721" s="5"/>
    </row>
    <row r="4722" spans="22:22" x14ac:dyDescent="0.2">
      <c r="V4722" s="5"/>
    </row>
    <row r="4723" spans="22:22" x14ac:dyDescent="0.2">
      <c r="V4723" s="5"/>
    </row>
    <row r="4724" spans="22:22" x14ac:dyDescent="0.2">
      <c r="V4724" s="5"/>
    </row>
    <row r="4725" spans="22:22" x14ac:dyDescent="0.2">
      <c r="V4725" s="5"/>
    </row>
    <row r="4726" spans="22:22" x14ac:dyDescent="0.2">
      <c r="V4726" s="5"/>
    </row>
    <row r="4727" spans="22:22" x14ac:dyDescent="0.2">
      <c r="V4727" s="5"/>
    </row>
    <row r="4728" spans="22:22" x14ac:dyDescent="0.2">
      <c r="V4728" s="5"/>
    </row>
    <row r="4729" spans="22:22" x14ac:dyDescent="0.2">
      <c r="V4729" s="5"/>
    </row>
    <row r="4730" spans="22:22" x14ac:dyDescent="0.2">
      <c r="V4730" s="5"/>
    </row>
    <row r="4731" spans="22:22" x14ac:dyDescent="0.2">
      <c r="V4731" s="5"/>
    </row>
    <row r="4732" spans="22:22" x14ac:dyDescent="0.2">
      <c r="V4732" s="5"/>
    </row>
    <row r="4733" spans="22:22" x14ac:dyDescent="0.2">
      <c r="V4733" s="5"/>
    </row>
    <row r="4734" spans="22:22" x14ac:dyDescent="0.2">
      <c r="V4734" s="5"/>
    </row>
    <row r="4735" spans="22:22" x14ac:dyDescent="0.2">
      <c r="V4735" s="5"/>
    </row>
    <row r="4736" spans="22:22" x14ac:dyDescent="0.2">
      <c r="V4736" s="5"/>
    </row>
    <row r="4737" spans="22:22" x14ac:dyDescent="0.2">
      <c r="V4737" s="5"/>
    </row>
    <row r="4738" spans="22:22" x14ac:dyDescent="0.2">
      <c r="V4738" s="5"/>
    </row>
    <row r="4739" spans="22:22" x14ac:dyDescent="0.2">
      <c r="V4739" s="5"/>
    </row>
    <row r="4740" spans="22:22" x14ac:dyDescent="0.2">
      <c r="V4740" s="5"/>
    </row>
    <row r="4741" spans="22:22" x14ac:dyDescent="0.2">
      <c r="V4741" s="5"/>
    </row>
    <row r="4742" spans="22:22" x14ac:dyDescent="0.2">
      <c r="V4742" s="5"/>
    </row>
    <row r="4743" spans="22:22" x14ac:dyDescent="0.2">
      <c r="V4743" s="5"/>
    </row>
    <row r="4744" spans="22:22" x14ac:dyDescent="0.2">
      <c r="V4744" s="5"/>
    </row>
    <row r="4745" spans="22:22" x14ac:dyDescent="0.2">
      <c r="V4745" s="5"/>
    </row>
    <row r="4746" spans="22:22" x14ac:dyDescent="0.2">
      <c r="V4746" s="5"/>
    </row>
    <row r="4747" spans="22:22" x14ac:dyDescent="0.2">
      <c r="V4747" s="5"/>
    </row>
    <row r="4748" spans="22:22" x14ac:dyDescent="0.2">
      <c r="V4748" s="5"/>
    </row>
    <row r="4749" spans="22:22" x14ac:dyDescent="0.2">
      <c r="V4749" s="5"/>
    </row>
    <row r="4750" spans="22:22" x14ac:dyDescent="0.2">
      <c r="V4750" s="5"/>
    </row>
    <row r="4751" spans="22:22" x14ac:dyDescent="0.2">
      <c r="V4751" s="5"/>
    </row>
    <row r="4752" spans="22:22" x14ac:dyDescent="0.2">
      <c r="V4752" s="5"/>
    </row>
    <row r="4753" spans="22:22" x14ac:dyDescent="0.2">
      <c r="V4753" s="5"/>
    </row>
    <row r="4754" spans="22:22" x14ac:dyDescent="0.2">
      <c r="V4754" s="5"/>
    </row>
    <row r="4755" spans="22:22" x14ac:dyDescent="0.2">
      <c r="V4755" s="5"/>
    </row>
    <row r="4756" spans="22:22" x14ac:dyDescent="0.2">
      <c r="V4756" s="5"/>
    </row>
    <row r="4757" spans="22:22" x14ac:dyDescent="0.2">
      <c r="V4757" s="5"/>
    </row>
    <row r="4758" spans="22:22" x14ac:dyDescent="0.2">
      <c r="V4758" s="5"/>
    </row>
    <row r="4759" spans="22:22" x14ac:dyDescent="0.2">
      <c r="V4759" s="5"/>
    </row>
    <row r="4760" spans="22:22" x14ac:dyDescent="0.2">
      <c r="V4760" s="5"/>
    </row>
    <row r="4761" spans="22:22" x14ac:dyDescent="0.2">
      <c r="V4761" s="5"/>
    </row>
    <row r="4762" spans="22:22" x14ac:dyDescent="0.2">
      <c r="V4762" s="5"/>
    </row>
    <row r="4763" spans="22:22" x14ac:dyDescent="0.2">
      <c r="V4763" s="5"/>
    </row>
    <row r="4764" spans="22:22" x14ac:dyDescent="0.2">
      <c r="V4764" s="5"/>
    </row>
    <row r="4765" spans="22:22" x14ac:dyDescent="0.2">
      <c r="V4765" s="5"/>
    </row>
    <row r="4766" spans="22:22" x14ac:dyDescent="0.2">
      <c r="V4766" s="5"/>
    </row>
    <row r="4767" spans="22:22" x14ac:dyDescent="0.2">
      <c r="V4767" s="5"/>
    </row>
    <row r="4768" spans="22:22" x14ac:dyDescent="0.2">
      <c r="V4768" s="5"/>
    </row>
    <row r="4769" spans="22:22" x14ac:dyDescent="0.2">
      <c r="V4769" s="5"/>
    </row>
    <row r="4770" spans="22:22" x14ac:dyDescent="0.2">
      <c r="V4770" s="5"/>
    </row>
    <row r="4771" spans="22:22" x14ac:dyDescent="0.2">
      <c r="V4771" s="5"/>
    </row>
    <row r="4772" spans="22:22" x14ac:dyDescent="0.2">
      <c r="V4772" s="5"/>
    </row>
    <row r="4773" spans="22:22" x14ac:dyDescent="0.2">
      <c r="V4773" s="5"/>
    </row>
    <row r="4774" spans="22:22" x14ac:dyDescent="0.2">
      <c r="V4774" s="5"/>
    </row>
    <row r="4775" spans="22:22" x14ac:dyDescent="0.2">
      <c r="V4775" s="5"/>
    </row>
    <row r="4776" spans="22:22" x14ac:dyDescent="0.2">
      <c r="V4776" s="5"/>
    </row>
    <row r="4777" spans="22:22" x14ac:dyDescent="0.2">
      <c r="V4777" s="5"/>
    </row>
    <row r="4778" spans="22:22" x14ac:dyDescent="0.2">
      <c r="V4778" s="5"/>
    </row>
    <row r="4779" spans="22:22" x14ac:dyDescent="0.2">
      <c r="V4779" s="5"/>
    </row>
    <row r="4780" spans="22:22" x14ac:dyDescent="0.2">
      <c r="V4780" s="5"/>
    </row>
    <row r="4781" spans="22:22" x14ac:dyDescent="0.2">
      <c r="V4781" s="5"/>
    </row>
    <row r="4782" spans="22:22" x14ac:dyDescent="0.2">
      <c r="V4782" s="5"/>
    </row>
    <row r="4783" spans="22:22" x14ac:dyDescent="0.2">
      <c r="V4783" s="5"/>
    </row>
    <row r="4784" spans="22:22" x14ac:dyDescent="0.2">
      <c r="V4784" s="5"/>
    </row>
    <row r="4785" spans="22:22" x14ac:dyDescent="0.2">
      <c r="V4785" s="5"/>
    </row>
    <row r="4786" spans="22:22" x14ac:dyDescent="0.2">
      <c r="V4786" s="5"/>
    </row>
    <row r="4787" spans="22:22" x14ac:dyDescent="0.2">
      <c r="V4787" s="5"/>
    </row>
    <row r="4788" spans="22:22" x14ac:dyDescent="0.2">
      <c r="V4788" s="5"/>
    </row>
    <row r="4789" spans="22:22" x14ac:dyDescent="0.2">
      <c r="V4789" s="5"/>
    </row>
    <row r="4790" spans="22:22" x14ac:dyDescent="0.2">
      <c r="V4790" s="5"/>
    </row>
    <row r="4791" spans="22:22" x14ac:dyDescent="0.2">
      <c r="V4791" s="5"/>
    </row>
    <row r="4792" spans="22:22" x14ac:dyDescent="0.2">
      <c r="V4792" s="5"/>
    </row>
    <row r="4793" spans="22:22" x14ac:dyDescent="0.2">
      <c r="V4793" s="5"/>
    </row>
    <row r="4794" spans="22:22" x14ac:dyDescent="0.2">
      <c r="V4794" s="5"/>
    </row>
    <row r="4795" spans="22:22" x14ac:dyDescent="0.2">
      <c r="V4795" s="5"/>
    </row>
    <row r="4796" spans="22:22" x14ac:dyDescent="0.2">
      <c r="V4796" s="5"/>
    </row>
    <row r="4797" spans="22:22" x14ac:dyDescent="0.2">
      <c r="V4797" s="5"/>
    </row>
    <row r="4798" spans="22:22" x14ac:dyDescent="0.2">
      <c r="V4798" s="5"/>
    </row>
    <row r="4799" spans="22:22" x14ac:dyDescent="0.2">
      <c r="V4799" s="5"/>
    </row>
    <row r="4800" spans="22:22" x14ac:dyDescent="0.2">
      <c r="V4800" s="5"/>
    </row>
    <row r="4801" spans="22:22" x14ac:dyDescent="0.2">
      <c r="V4801" s="5"/>
    </row>
    <row r="4802" spans="22:22" x14ac:dyDescent="0.2">
      <c r="V4802" s="5"/>
    </row>
    <row r="4803" spans="22:22" x14ac:dyDescent="0.2">
      <c r="V4803" s="5"/>
    </row>
    <row r="4804" spans="22:22" x14ac:dyDescent="0.2">
      <c r="V4804" s="5"/>
    </row>
    <row r="4805" spans="22:22" x14ac:dyDescent="0.2">
      <c r="V4805" s="5"/>
    </row>
    <row r="4806" spans="22:22" x14ac:dyDescent="0.2">
      <c r="V4806" s="5"/>
    </row>
    <row r="4807" spans="22:22" x14ac:dyDescent="0.2">
      <c r="V4807" s="5"/>
    </row>
    <row r="4808" spans="22:22" x14ac:dyDescent="0.2">
      <c r="V4808" s="5"/>
    </row>
    <row r="4809" spans="22:22" x14ac:dyDescent="0.2">
      <c r="V4809" s="5"/>
    </row>
    <row r="4810" spans="22:22" x14ac:dyDescent="0.2">
      <c r="V4810" s="5"/>
    </row>
    <row r="4811" spans="22:22" x14ac:dyDescent="0.2">
      <c r="V4811" s="5"/>
    </row>
    <row r="4812" spans="22:22" x14ac:dyDescent="0.2">
      <c r="V4812" s="5"/>
    </row>
    <row r="4813" spans="22:22" x14ac:dyDescent="0.2">
      <c r="V4813" s="5"/>
    </row>
    <row r="4814" spans="22:22" x14ac:dyDescent="0.2">
      <c r="V4814" s="5"/>
    </row>
    <row r="4815" spans="22:22" x14ac:dyDescent="0.2">
      <c r="V4815" s="5"/>
    </row>
    <row r="4816" spans="22:22" x14ac:dyDescent="0.2">
      <c r="V4816" s="5"/>
    </row>
    <row r="4817" spans="22:22" x14ac:dyDescent="0.2">
      <c r="V4817" s="5"/>
    </row>
    <row r="4818" spans="22:22" x14ac:dyDescent="0.2">
      <c r="V4818" s="5"/>
    </row>
    <row r="4819" spans="22:22" x14ac:dyDescent="0.2">
      <c r="V4819" s="5"/>
    </row>
    <row r="4820" spans="22:22" x14ac:dyDescent="0.2">
      <c r="V4820" s="5"/>
    </row>
    <row r="4821" spans="22:22" x14ac:dyDescent="0.2">
      <c r="V4821" s="5"/>
    </row>
    <row r="4822" spans="22:22" x14ac:dyDescent="0.2">
      <c r="V4822" s="5"/>
    </row>
    <row r="4823" spans="22:22" x14ac:dyDescent="0.2">
      <c r="V4823" s="5"/>
    </row>
    <row r="4824" spans="22:22" x14ac:dyDescent="0.2">
      <c r="V4824" s="5"/>
    </row>
    <row r="4825" spans="22:22" x14ac:dyDescent="0.2">
      <c r="V4825" s="5"/>
    </row>
    <row r="4826" spans="22:22" x14ac:dyDescent="0.2">
      <c r="V4826" s="5"/>
    </row>
    <row r="4827" spans="22:22" x14ac:dyDescent="0.2">
      <c r="V4827" s="5"/>
    </row>
    <row r="4828" spans="22:22" x14ac:dyDescent="0.2">
      <c r="V4828" s="5"/>
    </row>
    <row r="4829" spans="22:22" x14ac:dyDescent="0.2">
      <c r="V4829" s="5"/>
    </row>
    <row r="4830" spans="22:22" x14ac:dyDescent="0.2">
      <c r="V4830" s="5"/>
    </row>
    <row r="4831" spans="22:22" x14ac:dyDescent="0.2">
      <c r="V4831" s="5"/>
    </row>
    <row r="4832" spans="22:22" x14ac:dyDescent="0.2">
      <c r="V4832" s="5"/>
    </row>
    <row r="4833" spans="22:22" x14ac:dyDescent="0.2">
      <c r="V4833" s="5"/>
    </row>
    <row r="4834" spans="22:22" x14ac:dyDescent="0.2">
      <c r="V4834" s="5"/>
    </row>
    <row r="4835" spans="22:22" x14ac:dyDescent="0.2">
      <c r="V4835" s="5"/>
    </row>
    <row r="4836" spans="22:22" x14ac:dyDescent="0.2">
      <c r="V4836" s="5"/>
    </row>
    <row r="4837" spans="22:22" x14ac:dyDescent="0.2">
      <c r="V4837" s="5"/>
    </row>
    <row r="4838" spans="22:22" x14ac:dyDescent="0.2">
      <c r="V4838" s="5"/>
    </row>
    <row r="4839" spans="22:22" x14ac:dyDescent="0.2">
      <c r="V4839" s="5"/>
    </row>
    <row r="4840" spans="22:22" x14ac:dyDescent="0.2">
      <c r="V4840" s="5"/>
    </row>
    <row r="4841" spans="22:22" x14ac:dyDescent="0.2">
      <c r="V4841" s="5"/>
    </row>
    <row r="4842" spans="22:22" x14ac:dyDescent="0.2">
      <c r="V4842" s="5"/>
    </row>
    <row r="4843" spans="22:22" x14ac:dyDescent="0.2">
      <c r="V4843" s="5"/>
    </row>
    <row r="4844" spans="22:22" x14ac:dyDescent="0.2">
      <c r="V4844" s="5"/>
    </row>
    <row r="4845" spans="22:22" x14ac:dyDescent="0.2">
      <c r="V4845" s="5"/>
    </row>
    <row r="4846" spans="22:22" x14ac:dyDescent="0.2">
      <c r="V4846" s="5"/>
    </row>
    <row r="4847" spans="22:22" x14ac:dyDescent="0.2">
      <c r="V4847" s="5"/>
    </row>
    <row r="4848" spans="22:22" x14ac:dyDescent="0.2">
      <c r="V4848" s="5"/>
    </row>
    <row r="4849" spans="22:22" x14ac:dyDescent="0.2">
      <c r="V4849" s="5"/>
    </row>
    <row r="4850" spans="22:22" x14ac:dyDescent="0.2">
      <c r="V4850" s="5"/>
    </row>
    <row r="4851" spans="22:22" x14ac:dyDescent="0.2">
      <c r="V4851" s="5"/>
    </row>
    <row r="4852" spans="22:22" x14ac:dyDescent="0.2">
      <c r="V4852" s="5"/>
    </row>
    <row r="4853" spans="22:22" x14ac:dyDescent="0.2">
      <c r="V4853" s="5"/>
    </row>
    <row r="4854" spans="22:22" x14ac:dyDescent="0.2">
      <c r="V4854" s="5"/>
    </row>
    <row r="4855" spans="22:22" x14ac:dyDescent="0.2">
      <c r="V4855" s="5"/>
    </row>
    <row r="4856" spans="22:22" x14ac:dyDescent="0.2">
      <c r="V4856" s="5"/>
    </row>
    <row r="4857" spans="22:22" x14ac:dyDescent="0.2">
      <c r="V4857" s="5"/>
    </row>
    <row r="4858" spans="22:22" x14ac:dyDescent="0.2">
      <c r="V4858" s="5"/>
    </row>
    <row r="4859" spans="22:22" x14ac:dyDescent="0.2">
      <c r="V4859" s="5"/>
    </row>
    <row r="4860" spans="22:22" x14ac:dyDescent="0.2">
      <c r="V4860" s="5"/>
    </row>
    <row r="4861" spans="22:22" x14ac:dyDescent="0.2">
      <c r="V4861" s="5"/>
    </row>
    <row r="4862" spans="22:22" x14ac:dyDescent="0.2">
      <c r="V4862" s="5"/>
    </row>
    <row r="4863" spans="22:22" x14ac:dyDescent="0.2">
      <c r="V4863" s="5"/>
    </row>
    <row r="4864" spans="22:22" x14ac:dyDescent="0.2">
      <c r="V4864" s="5"/>
    </row>
    <row r="4865" spans="22:22" x14ac:dyDescent="0.2">
      <c r="V4865" s="5"/>
    </row>
    <row r="4866" spans="22:22" x14ac:dyDescent="0.2">
      <c r="V4866" s="5"/>
    </row>
    <row r="4867" spans="22:22" x14ac:dyDescent="0.2">
      <c r="V4867" s="5"/>
    </row>
    <row r="4868" spans="22:22" x14ac:dyDescent="0.2">
      <c r="V4868" s="5"/>
    </row>
    <row r="4869" spans="22:22" x14ac:dyDescent="0.2">
      <c r="V4869" s="5"/>
    </row>
    <row r="4870" spans="22:22" x14ac:dyDescent="0.2">
      <c r="V4870" s="5"/>
    </row>
    <row r="4871" spans="22:22" x14ac:dyDescent="0.2">
      <c r="V4871" s="5"/>
    </row>
    <row r="4872" spans="22:22" x14ac:dyDescent="0.2">
      <c r="V4872" s="5"/>
    </row>
    <row r="4873" spans="22:22" x14ac:dyDescent="0.2">
      <c r="V4873" s="5"/>
    </row>
    <row r="4874" spans="22:22" x14ac:dyDescent="0.2">
      <c r="V4874" s="5"/>
    </row>
    <row r="4875" spans="22:22" x14ac:dyDescent="0.2">
      <c r="V4875" s="5"/>
    </row>
    <row r="4876" spans="22:22" x14ac:dyDescent="0.2">
      <c r="V4876" s="5"/>
    </row>
    <row r="4877" spans="22:22" x14ac:dyDescent="0.2">
      <c r="V4877" s="5"/>
    </row>
    <row r="4878" spans="22:22" x14ac:dyDescent="0.2">
      <c r="V4878" s="5"/>
    </row>
    <row r="4879" spans="22:22" x14ac:dyDescent="0.2">
      <c r="V4879" s="5"/>
    </row>
    <row r="4880" spans="22:22" x14ac:dyDescent="0.2">
      <c r="V4880" s="5"/>
    </row>
    <row r="4881" spans="22:22" x14ac:dyDescent="0.2">
      <c r="V4881" s="5"/>
    </row>
    <row r="4882" spans="22:22" x14ac:dyDescent="0.2">
      <c r="V4882" s="5"/>
    </row>
    <row r="4883" spans="22:22" x14ac:dyDescent="0.2">
      <c r="V4883" s="5"/>
    </row>
    <row r="4884" spans="22:22" x14ac:dyDescent="0.2">
      <c r="V4884" s="5"/>
    </row>
    <row r="4885" spans="22:22" x14ac:dyDescent="0.2">
      <c r="V4885" s="5"/>
    </row>
    <row r="4886" spans="22:22" x14ac:dyDescent="0.2">
      <c r="V4886" s="5"/>
    </row>
    <row r="4887" spans="22:22" x14ac:dyDescent="0.2">
      <c r="V4887" s="5"/>
    </row>
    <row r="4888" spans="22:22" x14ac:dyDescent="0.2">
      <c r="V4888" s="5"/>
    </row>
    <row r="4889" spans="22:22" x14ac:dyDescent="0.2">
      <c r="V4889" s="5"/>
    </row>
    <row r="4890" spans="22:22" x14ac:dyDescent="0.2">
      <c r="V4890" s="5"/>
    </row>
    <row r="4891" spans="22:22" x14ac:dyDescent="0.2">
      <c r="V4891" s="5"/>
    </row>
    <row r="4892" spans="22:22" x14ac:dyDescent="0.2">
      <c r="V4892" s="5"/>
    </row>
    <row r="4893" spans="22:22" x14ac:dyDescent="0.2">
      <c r="V4893" s="5"/>
    </row>
    <row r="4894" spans="22:22" x14ac:dyDescent="0.2">
      <c r="V4894" s="5"/>
    </row>
    <row r="4895" spans="22:22" x14ac:dyDescent="0.2">
      <c r="V4895" s="5"/>
    </row>
    <row r="4896" spans="22:22" x14ac:dyDescent="0.2">
      <c r="V4896" s="5"/>
    </row>
    <row r="4897" spans="22:22" x14ac:dyDescent="0.2">
      <c r="V4897" s="5"/>
    </row>
    <row r="4898" spans="22:22" x14ac:dyDescent="0.2">
      <c r="V4898" s="5"/>
    </row>
    <row r="4899" spans="22:22" x14ac:dyDescent="0.2">
      <c r="V4899" s="5"/>
    </row>
    <row r="4900" spans="22:22" x14ac:dyDescent="0.2">
      <c r="V4900" s="5"/>
    </row>
    <row r="4901" spans="22:22" x14ac:dyDescent="0.2">
      <c r="V4901" s="5"/>
    </row>
    <row r="4902" spans="22:22" x14ac:dyDescent="0.2">
      <c r="V4902" s="5"/>
    </row>
    <row r="4903" spans="22:22" x14ac:dyDescent="0.2">
      <c r="V4903" s="5"/>
    </row>
    <row r="4904" spans="22:22" x14ac:dyDescent="0.2">
      <c r="V4904" s="5"/>
    </row>
    <row r="4905" spans="22:22" x14ac:dyDescent="0.2">
      <c r="V4905" s="5"/>
    </row>
    <row r="4906" spans="22:22" x14ac:dyDescent="0.2">
      <c r="V4906" s="5"/>
    </row>
    <row r="4907" spans="22:22" x14ac:dyDescent="0.2">
      <c r="V4907" s="5"/>
    </row>
    <row r="4908" spans="22:22" x14ac:dyDescent="0.2">
      <c r="V4908" s="5"/>
    </row>
    <row r="4909" spans="22:22" x14ac:dyDescent="0.2">
      <c r="V4909" s="5"/>
    </row>
    <row r="4910" spans="22:22" x14ac:dyDescent="0.2">
      <c r="V4910" s="5"/>
    </row>
    <row r="4911" spans="22:22" x14ac:dyDescent="0.2">
      <c r="V4911" s="5"/>
    </row>
    <row r="4912" spans="22:22" x14ac:dyDescent="0.2">
      <c r="V4912" s="5"/>
    </row>
    <row r="4913" spans="22:22" x14ac:dyDescent="0.2">
      <c r="V4913" s="5"/>
    </row>
    <row r="4914" spans="22:22" x14ac:dyDescent="0.2">
      <c r="V4914" s="5"/>
    </row>
    <row r="4915" spans="22:22" x14ac:dyDescent="0.2">
      <c r="V4915" s="5"/>
    </row>
    <row r="4916" spans="22:22" x14ac:dyDescent="0.2">
      <c r="V4916" s="5"/>
    </row>
    <row r="4917" spans="22:22" x14ac:dyDescent="0.2">
      <c r="V4917" s="5"/>
    </row>
    <row r="4918" spans="22:22" x14ac:dyDescent="0.2">
      <c r="V4918" s="5"/>
    </row>
    <row r="4919" spans="22:22" x14ac:dyDescent="0.2">
      <c r="V4919" s="5"/>
    </row>
    <row r="4920" spans="22:22" x14ac:dyDescent="0.2">
      <c r="V4920" s="5"/>
    </row>
    <row r="4921" spans="22:22" x14ac:dyDescent="0.2">
      <c r="V4921" s="5"/>
    </row>
    <row r="4922" spans="22:22" x14ac:dyDescent="0.2">
      <c r="V4922" s="5"/>
    </row>
    <row r="4923" spans="22:22" x14ac:dyDescent="0.2">
      <c r="V4923" s="5"/>
    </row>
    <row r="4924" spans="22:22" x14ac:dyDescent="0.2">
      <c r="V4924" s="5"/>
    </row>
    <row r="4925" spans="22:22" x14ac:dyDescent="0.2">
      <c r="V4925" s="5"/>
    </row>
    <row r="4926" spans="22:22" x14ac:dyDescent="0.2">
      <c r="V4926" s="5"/>
    </row>
    <row r="4927" spans="22:22" x14ac:dyDescent="0.2">
      <c r="V4927" s="5"/>
    </row>
    <row r="4928" spans="22:22" x14ac:dyDescent="0.2">
      <c r="V4928" s="5"/>
    </row>
    <row r="4929" spans="22:22" x14ac:dyDescent="0.2">
      <c r="V4929" s="5"/>
    </row>
    <row r="4930" spans="22:22" x14ac:dyDescent="0.2">
      <c r="V4930" s="5"/>
    </row>
    <row r="4931" spans="22:22" x14ac:dyDescent="0.2">
      <c r="V4931" s="5"/>
    </row>
    <row r="4932" spans="22:22" x14ac:dyDescent="0.2">
      <c r="V4932" s="5"/>
    </row>
    <row r="4933" spans="22:22" x14ac:dyDescent="0.2">
      <c r="V4933" s="5"/>
    </row>
    <row r="4934" spans="22:22" x14ac:dyDescent="0.2">
      <c r="V4934" s="5"/>
    </row>
    <row r="4935" spans="22:22" x14ac:dyDescent="0.2">
      <c r="V4935" s="5"/>
    </row>
    <row r="4936" spans="22:22" x14ac:dyDescent="0.2">
      <c r="V4936" s="5"/>
    </row>
    <row r="4937" spans="22:22" x14ac:dyDescent="0.2">
      <c r="V4937" s="5"/>
    </row>
    <row r="4938" spans="22:22" x14ac:dyDescent="0.2">
      <c r="V4938" s="5"/>
    </row>
    <row r="4939" spans="22:22" x14ac:dyDescent="0.2">
      <c r="V4939" s="5"/>
    </row>
    <row r="4940" spans="22:22" x14ac:dyDescent="0.2">
      <c r="V4940" s="5"/>
    </row>
    <row r="4941" spans="22:22" x14ac:dyDescent="0.2">
      <c r="V4941" s="5"/>
    </row>
    <row r="4942" spans="22:22" x14ac:dyDescent="0.2">
      <c r="V4942" s="5"/>
    </row>
    <row r="4943" spans="22:22" x14ac:dyDescent="0.2">
      <c r="V4943" s="5"/>
    </row>
    <row r="4944" spans="22:22" x14ac:dyDescent="0.2">
      <c r="V4944" s="5"/>
    </row>
    <row r="4945" spans="22:22" x14ac:dyDescent="0.2">
      <c r="V4945" s="5"/>
    </row>
    <row r="4946" spans="22:22" x14ac:dyDescent="0.2">
      <c r="V4946" s="5"/>
    </row>
    <row r="4947" spans="22:22" x14ac:dyDescent="0.2">
      <c r="V4947" s="5"/>
    </row>
    <row r="4948" spans="22:22" x14ac:dyDescent="0.2">
      <c r="V4948" s="5"/>
    </row>
    <row r="4949" spans="22:22" x14ac:dyDescent="0.2">
      <c r="V4949" s="5"/>
    </row>
    <row r="4950" spans="22:22" x14ac:dyDescent="0.2">
      <c r="V4950" s="5"/>
    </row>
    <row r="4951" spans="22:22" x14ac:dyDescent="0.2">
      <c r="V4951" s="5"/>
    </row>
    <row r="4952" spans="22:22" x14ac:dyDescent="0.2">
      <c r="V4952" s="5"/>
    </row>
    <row r="4953" spans="22:22" x14ac:dyDescent="0.2">
      <c r="V4953" s="5"/>
    </row>
    <row r="4954" spans="22:22" x14ac:dyDescent="0.2">
      <c r="V4954" s="5"/>
    </row>
    <row r="4955" spans="22:22" x14ac:dyDescent="0.2">
      <c r="V4955" s="5"/>
    </row>
    <row r="4956" spans="22:22" x14ac:dyDescent="0.2">
      <c r="V4956" s="5"/>
    </row>
    <row r="4957" spans="22:22" x14ac:dyDescent="0.2">
      <c r="V4957" s="5"/>
    </row>
    <row r="4958" spans="22:22" x14ac:dyDescent="0.2">
      <c r="V4958" s="5"/>
    </row>
    <row r="4959" spans="22:22" x14ac:dyDescent="0.2">
      <c r="V4959" s="5"/>
    </row>
    <row r="4960" spans="22:22" x14ac:dyDescent="0.2">
      <c r="V4960" s="5"/>
    </row>
    <row r="4961" spans="22:22" x14ac:dyDescent="0.2">
      <c r="V4961" s="5"/>
    </row>
    <row r="4962" spans="22:22" x14ac:dyDescent="0.2">
      <c r="V4962" s="5"/>
    </row>
    <row r="4963" spans="22:22" x14ac:dyDescent="0.2">
      <c r="V4963" s="5"/>
    </row>
    <row r="4964" spans="22:22" x14ac:dyDescent="0.2">
      <c r="V4964" s="5"/>
    </row>
    <row r="4965" spans="22:22" x14ac:dyDescent="0.2">
      <c r="V4965" s="5"/>
    </row>
    <row r="4966" spans="22:22" x14ac:dyDescent="0.2">
      <c r="V4966" s="5"/>
    </row>
    <row r="4967" spans="22:22" x14ac:dyDescent="0.2">
      <c r="V4967" s="5"/>
    </row>
    <row r="4968" spans="22:22" x14ac:dyDescent="0.2">
      <c r="V4968" s="5"/>
    </row>
    <row r="4969" spans="22:22" x14ac:dyDescent="0.2">
      <c r="V4969" s="5"/>
    </row>
    <row r="4970" spans="22:22" x14ac:dyDescent="0.2">
      <c r="V4970" s="5"/>
    </row>
    <row r="4971" spans="22:22" x14ac:dyDescent="0.2">
      <c r="V4971" s="5"/>
    </row>
    <row r="4972" spans="22:22" x14ac:dyDescent="0.2">
      <c r="V4972" s="5"/>
    </row>
    <row r="4973" spans="22:22" x14ac:dyDescent="0.2">
      <c r="V4973" s="5"/>
    </row>
    <row r="4974" spans="22:22" x14ac:dyDescent="0.2">
      <c r="V4974" s="5"/>
    </row>
    <row r="4975" spans="22:22" x14ac:dyDescent="0.2">
      <c r="V4975" s="5"/>
    </row>
    <row r="4976" spans="22:22" x14ac:dyDescent="0.2">
      <c r="V4976" s="5"/>
    </row>
    <row r="4977" spans="22:22" x14ac:dyDescent="0.2">
      <c r="V4977" s="5"/>
    </row>
    <row r="4978" spans="22:22" x14ac:dyDescent="0.2">
      <c r="V4978" s="5"/>
    </row>
    <row r="4979" spans="22:22" x14ac:dyDescent="0.2">
      <c r="V4979" s="5"/>
    </row>
    <row r="4980" spans="22:22" x14ac:dyDescent="0.2">
      <c r="V4980" s="5"/>
    </row>
    <row r="4981" spans="22:22" x14ac:dyDescent="0.2">
      <c r="V4981" s="5"/>
    </row>
    <row r="4982" spans="22:22" x14ac:dyDescent="0.2">
      <c r="V4982" s="5"/>
    </row>
    <row r="4983" spans="22:22" x14ac:dyDescent="0.2">
      <c r="V4983" s="5"/>
    </row>
    <row r="4984" spans="22:22" x14ac:dyDescent="0.2">
      <c r="V4984" s="5"/>
    </row>
    <row r="4985" spans="22:22" x14ac:dyDescent="0.2">
      <c r="V4985" s="5"/>
    </row>
    <row r="4986" spans="22:22" x14ac:dyDescent="0.2">
      <c r="V4986" s="5"/>
    </row>
    <row r="4987" spans="22:22" x14ac:dyDescent="0.2">
      <c r="V4987" s="5"/>
    </row>
    <row r="4988" spans="22:22" x14ac:dyDescent="0.2">
      <c r="V4988" s="5"/>
    </row>
    <row r="4989" spans="22:22" x14ac:dyDescent="0.2">
      <c r="V4989" s="5"/>
    </row>
    <row r="4990" spans="22:22" x14ac:dyDescent="0.2">
      <c r="V4990" s="5"/>
    </row>
    <row r="4991" spans="22:22" x14ac:dyDescent="0.2">
      <c r="V4991" s="5"/>
    </row>
    <row r="4992" spans="22:22" x14ac:dyDescent="0.2">
      <c r="V4992" s="5"/>
    </row>
    <row r="4993" spans="22:22" x14ac:dyDescent="0.2">
      <c r="V4993" s="5"/>
    </row>
    <row r="4994" spans="22:22" x14ac:dyDescent="0.2">
      <c r="V4994" s="5"/>
    </row>
    <row r="4995" spans="22:22" x14ac:dyDescent="0.2">
      <c r="V4995" s="5"/>
    </row>
    <row r="4996" spans="22:22" x14ac:dyDescent="0.2">
      <c r="V4996" s="5"/>
    </row>
    <row r="4997" spans="22:22" x14ac:dyDescent="0.2">
      <c r="V4997" s="5"/>
    </row>
    <row r="4998" spans="22:22" x14ac:dyDescent="0.2">
      <c r="V4998" s="5"/>
    </row>
    <row r="4999" spans="22:22" x14ac:dyDescent="0.2">
      <c r="V4999" s="5"/>
    </row>
    <row r="5000" spans="22:22" x14ac:dyDescent="0.2">
      <c r="V5000" s="5"/>
    </row>
    <row r="5001" spans="22:22" x14ac:dyDescent="0.2">
      <c r="V5001" s="5"/>
    </row>
    <row r="5002" spans="22:22" x14ac:dyDescent="0.2">
      <c r="V5002" s="5"/>
    </row>
    <row r="5003" spans="22:22" x14ac:dyDescent="0.2">
      <c r="V5003" s="5"/>
    </row>
    <row r="5004" spans="22:22" x14ac:dyDescent="0.2">
      <c r="V5004" s="5"/>
    </row>
    <row r="5005" spans="22:22" x14ac:dyDescent="0.2">
      <c r="V5005" s="5"/>
    </row>
    <row r="5006" spans="22:22" x14ac:dyDescent="0.2">
      <c r="V5006" s="5"/>
    </row>
    <row r="5007" spans="22:22" x14ac:dyDescent="0.2">
      <c r="V5007" s="5"/>
    </row>
    <row r="5008" spans="22:22" x14ac:dyDescent="0.2">
      <c r="V5008" s="5"/>
    </row>
    <row r="5009" spans="22:22" x14ac:dyDescent="0.2">
      <c r="V5009" s="5"/>
    </row>
    <row r="5010" spans="22:22" x14ac:dyDescent="0.2">
      <c r="V5010" s="5"/>
    </row>
    <row r="5011" spans="22:22" x14ac:dyDescent="0.2">
      <c r="V5011" s="5"/>
    </row>
    <row r="5012" spans="22:22" x14ac:dyDescent="0.2">
      <c r="V5012" s="5"/>
    </row>
    <row r="5013" spans="22:22" x14ac:dyDescent="0.2">
      <c r="V5013" s="5"/>
    </row>
    <row r="5014" spans="22:22" x14ac:dyDescent="0.2">
      <c r="V5014" s="5"/>
    </row>
    <row r="5015" spans="22:22" x14ac:dyDescent="0.2">
      <c r="V5015" s="5"/>
    </row>
    <row r="5016" spans="22:22" x14ac:dyDescent="0.2">
      <c r="V5016" s="5"/>
    </row>
    <row r="5017" spans="22:22" x14ac:dyDescent="0.2">
      <c r="V5017" s="5"/>
    </row>
    <row r="5018" spans="22:22" x14ac:dyDescent="0.2">
      <c r="V5018" s="5"/>
    </row>
    <row r="5019" spans="22:22" x14ac:dyDescent="0.2">
      <c r="V5019" s="5"/>
    </row>
    <row r="5020" spans="22:22" x14ac:dyDescent="0.2">
      <c r="V5020" s="5"/>
    </row>
    <row r="5021" spans="22:22" x14ac:dyDescent="0.2">
      <c r="V5021" s="5"/>
    </row>
    <row r="5022" spans="22:22" x14ac:dyDescent="0.2">
      <c r="V5022" s="5"/>
    </row>
    <row r="5023" spans="22:22" x14ac:dyDescent="0.2">
      <c r="V5023" s="5"/>
    </row>
    <row r="5024" spans="22:22" x14ac:dyDescent="0.2">
      <c r="V5024" s="5"/>
    </row>
    <row r="5025" spans="22:22" x14ac:dyDescent="0.2">
      <c r="V5025" s="5"/>
    </row>
    <row r="5026" spans="22:22" x14ac:dyDescent="0.2">
      <c r="V5026" s="5"/>
    </row>
    <row r="5027" spans="22:22" x14ac:dyDescent="0.2">
      <c r="V5027" s="5"/>
    </row>
    <row r="5028" spans="22:22" x14ac:dyDescent="0.2">
      <c r="V5028" s="5"/>
    </row>
    <row r="5029" spans="22:22" x14ac:dyDescent="0.2">
      <c r="V5029" s="5"/>
    </row>
    <row r="5030" spans="22:22" x14ac:dyDescent="0.2">
      <c r="V5030" s="5"/>
    </row>
    <row r="5031" spans="22:22" x14ac:dyDescent="0.2">
      <c r="V5031" s="5"/>
    </row>
    <row r="5032" spans="22:22" x14ac:dyDescent="0.2">
      <c r="V5032" s="5"/>
    </row>
    <row r="5033" spans="22:22" x14ac:dyDescent="0.2">
      <c r="V5033" s="5"/>
    </row>
    <row r="5034" spans="22:22" x14ac:dyDescent="0.2">
      <c r="V5034" s="5"/>
    </row>
    <row r="5035" spans="22:22" x14ac:dyDescent="0.2">
      <c r="V5035" s="5"/>
    </row>
    <row r="5036" spans="22:22" x14ac:dyDescent="0.2">
      <c r="V5036" s="5"/>
    </row>
    <row r="5037" spans="22:22" x14ac:dyDescent="0.2">
      <c r="V5037" s="5"/>
    </row>
    <row r="5038" spans="22:22" x14ac:dyDescent="0.2">
      <c r="V5038" s="5"/>
    </row>
    <row r="5039" spans="22:22" x14ac:dyDescent="0.2">
      <c r="V5039" s="5"/>
    </row>
    <row r="5040" spans="22:22" x14ac:dyDescent="0.2">
      <c r="V5040" s="5"/>
    </row>
    <row r="5041" spans="22:22" x14ac:dyDescent="0.2">
      <c r="V5041" s="5"/>
    </row>
    <row r="5042" spans="22:22" x14ac:dyDescent="0.2">
      <c r="V5042" s="5"/>
    </row>
    <row r="5043" spans="22:22" x14ac:dyDescent="0.2">
      <c r="V5043" s="5"/>
    </row>
    <row r="5044" spans="22:22" x14ac:dyDescent="0.2">
      <c r="V5044" s="5"/>
    </row>
    <row r="5045" spans="22:22" x14ac:dyDescent="0.2">
      <c r="V5045" s="5"/>
    </row>
    <row r="5046" spans="22:22" x14ac:dyDescent="0.2">
      <c r="V5046" s="5"/>
    </row>
    <row r="5047" spans="22:22" x14ac:dyDescent="0.2">
      <c r="V5047" s="5"/>
    </row>
    <row r="5048" spans="22:22" x14ac:dyDescent="0.2">
      <c r="V5048" s="5"/>
    </row>
    <row r="5049" spans="22:22" x14ac:dyDescent="0.2">
      <c r="V5049" s="5"/>
    </row>
    <row r="5050" spans="22:22" x14ac:dyDescent="0.2">
      <c r="V5050" s="5"/>
    </row>
    <row r="5051" spans="22:22" x14ac:dyDescent="0.2">
      <c r="V5051" s="5"/>
    </row>
    <row r="5052" spans="22:22" x14ac:dyDescent="0.2">
      <c r="V5052" s="5"/>
    </row>
    <row r="5053" spans="22:22" x14ac:dyDescent="0.2">
      <c r="V5053" s="5"/>
    </row>
    <row r="5054" spans="22:22" x14ac:dyDescent="0.2">
      <c r="V5054" s="5"/>
    </row>
    <row r="5055" spans="22:22" x14ac:dyDescent="0.2">
      <c r="V5055" s="5"/>
    </row>
    <row r="5056" spans="22:22" x14ac:dyDescent="0.2">
      <c r="V5056" s="5"/>
    </row>
    <row r="5057" spans="22:22" x14ac:dyDescent="0.2">
      <c r="V5057" s="5"/>
    </row>
    <row r="5058" spans="22:22" x14ac:dyDescent="0.2">
      <c r="V5058" s="5"/>
    </row>
    <row r="5059" spans="22:22" x14ac:dyDescent="0.2">
      <c r="V5059" s="5"/>
    </row>
    <row r="5060" spans="22:22" x14ac:dyDescent="0.2">
      <c r="V5060" s="5"/>
    </row>
    <row r="5061" spans="22:22" x14ac:dyDescent="0.2">
      <c r="V5061" s="5"/>
    </row>
    <row r="5062" spans="22:22" x14ac:dyDescent="0.2">
      <c r="V5062" s="5"/>
    </row>
    <row r="5063" spans="22:22" x14ac:dyDescent="0.2">
      <c r="V5063" s="5"/>
    </row>
    <row r="5064" spans="22:22" x14ac:dyDescent="0.2">
      <c r="V5064" s="5"/>
    </row>
    <row r="5065" spans="22:22" x14ac:dyDescent="0.2">
      <c r="V5065" s="5"/>
    </row>
    <row r="5066" spans="22:22" x14ac:dyDescent="0.2">
      <c r="V5066" s="5"/>
    </row>
    <row r="5067" spans="22:22" x14ac:dyDescent="0.2">
      <c r="V5067" s="5"/>
    </row>
    <row r="5068" spans="22:22" x14ac:dyDescent="0.2">
      <c r="V5068" s="5"/>
    </row>
    <row r="5069" spans="22:22" x14ac:dyDescent="0.2">
      <c r="V5069" s="5"/>
    </row>
    <row r="5070" spans="22:22" x14ac:dyDescent="0.2">
      <c r="V5070" s="5"/>
    </row>
    <row r="5071" spans="22:22" x14ac:dyDescent="0.2">
      <c r="V5071" s="5"/>
    </row>
    <row r="5072" spans="22:22" x14ac:dyDescent="0.2">
      <c r="V5072" s="5"/>
    </row>
    <row r="5073" spans="22:22" x14ac:dyDescent="0.2">
      <c r="V5073" s="5"/>
    </row>
    <row r="5074" spans="22:22" x14ac:dyDescent="0.2">
      <c r="V5074" s="5"/>
    </row>
    <row r="5075" spans="22:22" x14ac:dyDescent="0.2">
      <c r="V5075" s="5"/>
    </row>
    <row r="5076" spans="22:22" x14ac:dyDescent="0.2">
      <c r="V5076" s="5"/>
    </row>
    <row r="5077" spans="22:22" x14ac:dyDescent="0.2">
      <c r="V5077" s="5"/>
    </row>
    <row r="5078" spans="22:22" x14ac:dyDescent="0.2">
      <c r="V5078" s="5"/>
    </row>
    <row r="5079" spans="22:22" x14ac:dyDescent="0.2">
      <c r="V5079" s="5"/>
    </row>
    <row r="5080" spans="22:22" x14ac:dyDescent="0.2">
      <c r="V5080" s="5"/>
    </row>
    <row r="5081" spans="22:22" x14ac:dyDescent="0.2">
      <c r="V5081" s="5"/>
    </row>
    <row r="5082" spans="22:22" x14ac:dyDescent="0.2">
      <c r="V5082" s="5"/>
    </row>
    <row r="5083" spans="22:22" x14ac:dyDescent="0.2">
      <c r="V5083" s="5"/>
    </row>
    <row r="5084" spans="22:22" x14ac:dyDescent="0.2">
      <c r="V5084" s="5"/>
    </row>
    <row r="5085" spans="22:22" x14ac:dyDescent="0.2">
      <c r="V5085" s="5"/>
    </row>
    <row r="5086" spans="22:22" x14ac:dyDescent="0.2">
      <c r="V5086" s="5"/>
    </row>
    <row r="5087" spans="22:22" x14ac:dyDescent="0.2">
      <c r="V5087" s="5"/>
    </row>
    <row r="5088" spans="22:22" x14ac:dyDescent="0.2">
      <c r="V5088" s="5"/>
    </row>
    <row r="5089" spans="22:22" x14ac:dyDescent="0.2">
      <c r="V5089" s="5"/>
    </row>
    <row r="5090" spans="22:22" x14ac:dyDescent="0.2">
      <c r="V5090" s="5"/>
    </row>
    <row r="5091" spans="22:22" x14ac:dyDescent="0.2">
      <c r="V5091" s="5"/>
    </row>
    <row r="5092" spans="22:22" x14ac:dyDescent="0.2">
      <c r="V5092" s="5"/>
    </row>
    <row r="5093" spans="22:22" x14ac:dyDescent="0.2">
      <c r="V5093" s="5"/>
    </row>
    <row r="5094" spans="22:22" x14ac:dyDescent="0.2">
      <c r="V5094" s="5"/>
    </row>
    <row r="5095" spans="22:22" x14ac:dyDescent="0.2">
      <c r="V5095" s="5"/>
    </row>
    <row r="5096" spans="22:22" x14ac:dyDescent="0.2">
      <c r="V5096" s="5"/>
    </row>
    <row r="5097" spans="22:22" x14ac:dyDescent="0.2">
      <c r="V5097" s="5"/>
    </row>
    <row r="5098" spans="22:22" x14ac:dyDescent="0.2">
      <c r="V5098" s="5"/>
    </row>
    <row r="5099" spans="22:22" x14ac:dyDescent="0.2">
      <c r="V5099" s="5"/>
    </row>
    <row r="5100" spans="22:22" x14ac:dyDescent="0.2">
      <c r="V5100" s="5"/>
    </row>
    <row r="5101" spans="22:22" x14ac:dyDescent="0.2">
      <c r="V5101" s="5"/>
    </row>
    <row r="5102" spans="22:22" x14ac:dyDescent="0.2">
      <c r="V5102" s="5"/>
    </row>
    <row r="5103" spans="22:22" x14ac:dyDescent="0.2">
      <c r="V5103" s="5"/>
    </row>
    <row r="5104" spans="22:22" x14ac:dyDescent="0.2">
      <c r="V5104" s="5"/>
    </row>
    <row r="5105" spans="22:22" x14ac:dyDescent="0.2">
      <c r="V5105" s="5"/>
    </row>
    <row r="5106" spans="22:22" x14ac:dyDescent="0.2">
      <c r="V5106" s="5"/>
    </row>
    <row r="5107" spans="22:22" x14ac:dyDescent="0.2">
      <c r="V5107" s="5"/>
    </row>
    <row r="5108" spans="22:22" x14ac:dyDescent="0.2">
      <c r="V5108" s="5"/>
    </row>
    <row r="5109" spans="22:22" x14ac:dyDescent="0.2">
      <c r="V5109" s="5"/>
    </row>
    <row r="5110" spans="22:22" x14ac:dyDescent="0.2">
      <c r="V5110" s="5"/>
    </row>
    <row r="5111" spans="22:22" x14ac:dyDescent="0.2">
      <c r="V5111" s="5"/>
    </row>
    <row r="5112" spans="22:22" x14ac:dyDescent="0.2">
      <c r="V5112" s="5"/>
    </row>
    <row r="5113" spans="22:22" x14ac:dyDescent="0.2">
      <c r="V5113" s="5"/>
    </row>
    <row r="5114" spans="22:22" x14ac:dyDescent="0.2">
      <c r="V5114" s="5"/>
    </row>
    <row r="5115" spans="22:22" x14ac:dyDescent="0.2">
      <c r="V5115" s="5"/>
    </row>
    <row r="5116" spans="22:22" x14ac:dyDescent="0.2">
      <c r="V5116" s="5"/>
    </row>
    <row r="5117" spans="22:22" x14ac:dyDescent="0.2">
      <c r="V5117" s="5"/>
    </row>
    <row r="5118" spans="22:22" x14ac:dyDescent="0.2">
      <c r="V5118" s="5"/>
    </row>
    <row r="5119" spans="22:22" x14ac:dyDescent="0.2">
      <c r="V5119" s="5"/>
    </row>
    <row r="5120" spans="22:22" x14ac:dyDescent="0.2">
      <c r="V5120" s="5"/>
    </row>
    <row r="5121" spans="22:22" x14ac:dyDescent="0.2">
      <c r="V5121" s="5"/>
    </row>
    <row r="5122" spans="22:22" x14ac:dyDescent="0.2">
      <c r="V5122" s="5"/>
    </row>
    <row r="5123" spans="22:22" x14ac:dyDescent="0.2">
      <c r="V5123" s="5"/>
    </row>
    <row r="5124" spans="22:22" x14ac:dyDescent="0.2">
      <c r="V5124" s="5"/>
    </row>
    <row r="5125" spans="22:22" x14ac:dyDescent="0.2">
      <c r="V5125" s="5"/>
    </row>
    <row r="5126" spans="22:22" x14ac:dyDescent="0.2">
      <c r="V5126" s="5"/>
    </row>
    <row r="5127" spans="22:22" x14ac:dyDescent="0.2">
      <c r="V5127" s="5"/>
    </row>
    <row r="5128" spans="22:22" x14ac:dyDescent="0.2">
      <c r="V5128" s="5"/>
    </row>
    <row r="5129" spans="22:22" x14ac:dyDescent="0.2">
      <c r="V5129" s="5"/>
    </row>
    <row r="5130" spans="22:22" x14ac:dyDescent="0.2">
      <c r="V5130" s="5"/>
    </row>
    <row r="5131" spans="22:22" x14ac:dyDescent="0.2">
      <c r="V5131" s="5"/>
    </row>
    <row r="5132" spans="22:22" x14ac:dyDescent="0.2">
      <c r="V5132" s="5"/>
    </row>
    <row r="5133" spans="22:22" x14ac:dyDescent="0.2">
      <c r="V5133" s="5"/>
    </row>
    <row r="5134" spans="22:22" x14ac:dyDescent="0.2">
      <c r="V5134" s="5"/>
    </row>
    <row r="5135" spans="22:22" x14ac:dyDescent="0.2">
      <c r="V5135" s="5"/>
    </row>
    <row r="5136" spans="22:22" x14ac:dyDescent="0.2">
      <c r="V5136" s="5"/>
    </row>
    <row r="5137" spans="22:22" x14ac:dyDescent="0.2">
      <c r="V5137" s="5"/>
    </row>
    <row r="5138" spans="22:22" x14ac:dyDescent="0.2">
      <c r="V5138" s="5"/>
    </row>
    <row r="5139" spans="22:22" x14ac:dyDescent="0.2">
      <c r="V5139" s="5"/>
    </row>
    <row r="5140" spans="22:22" x14ac:dyDescent="0.2">
      <c r="V5140" s="5"/>
    </row>
    <row r="5141" spans="22:22" x14ac:dyDescent="0.2">
      <c r="V5141" s="5"/>
    </row>
    <row r="5142" spans="22:22" x14ac:dyDescent="0.2">
      <c r="V5142" s="5"/>
    </row>
    <row r="5143" spans="22:22" x14ac:dyDescent="0.2">
      <c r="V5143" s="5"/>
    </row>
    <row r="5144" spans="22:22" x14ac:dyDescent="0.2">
      <c r="V5144" s="5"/>
    </row>
    <row r="5145" spans="22:22" x14ac:dyDescent="0.2">
      <c r="V5145" s="5"/>
    </row>
    <row r="5146" spans="22:22" x14ac:dyDescent="0.2">
      <c r="V5146" s="5"/>
    </row>
    <row r="5147" spans="22:22" x14ac:dyDescent="0.2">
      <c r="V5147" s="5"/>
    </row>
    <row r="5148" spans="22:22" x14ac:dyDescent="0.2">
      <c r="V5148" s="5"/>
    </row>
    <row r="5149" spans="22:22" x14ac:dyDescent="0.2">
      <c r="V5149" s="5"/>
    </row>
    <row r="5150" spans="22:22" x14ac:dyDescent="0.2">
      <c r="V5150" s="5"/>
    </row>
    <row r="5151" spans="22:22" x14ac:dyDescent="0.2">
      <c r="V5151" s="5"/>
    </row>
    <row r="5152" spans="22:22" x14ac:dyDescent="0.2">
      <c r="V5152" s="5"/>
    </row>
    <row r="5153" spans="22:22" x14ac:dyDescent="0.2">
      <c r="V5153" s="5"/>
    </row>
    <row r="5154" spans="22:22" x14ac:dyDescent="0.2">
      <c r="V5154" s="5"/>
    </row>
    <row r="5155" spans="22:22" x14ac:dyDescent="0.2">
      <c r="V5155" s="5"/>
    </row>
    <row r="5156" spans="22:22" x14ac:dyDescent="0.2">
      <c r="V5156" s="5"/>
    </row>
    <row r="5157" spans="22:22" x14ac:dyDescent="0.2">
      <c r="V5157" s="5"/>
    </row>
    <row r="5158" spans="22:22" x14ac:dyDescent="0.2">
      <c r="V5158" s="5"/>
    </row>
    <row r="5159" spans="22:22" x14ac:dyDescent="0.2">
      <c r="V5159" s="5"/>
    </row>
    <row r="5160" spans="22:22" x14ac:dyDescent="0.2">
      <c r="V5160" s="5"/>
    </row>
    <row r="5161" spans="22:22" x14ac:dyDescent="0.2">
      <c r="V5161" s="5"/>
    </row>
    <row r="5162" spans="22:22" x14ac:dyDescent="0.2">
      <c r="V5162" s="5"/>
    </row>
    <row r="5163" spans="22:22" x14ac:dyDescent="0.2">
      <c r="V5163" s="5"/>
    </row>
    <row r="5164" spans="22:22" x14ac:dyDescent="0.2">
      <c r="V5164" s="5"/>
    </row>
    <row r="5165" spans="22:22" x14ac:dyDescent="0.2">
      <c r="V5165" s="5"/>
    </row>
    <row r="5166" spans="22:22" x14ac:dyDescent="0.2">
      <c r="V5166" s="5"/>
    </row>
    <row r="5167" spans="22:22" x14ac:dyDescent="0.2">
      <c r="V5167" s="5"/>
    </row>
    <row r="5168" spans="22:22" x14ac:dyDescent="0.2">
      <c r="V5168" s="5"/>
    </row>
    <row r="5169" spans="22:22" x14ac:dyDescent="0.2">
      <c r="V5169" s="5"/>
    </row>
    <row r="5170" spans="22:22" x14ac:dyDescent="0.2">
      <c r="V5170" s="5"/>
    </row>
    <row r="5171" spans="22:22" x14ac:dyDescent="0.2">
      <c r="V5171" s="5"/>
    </row>
    <row r="5172" spans="22:22" x14ac:dyDescent="0.2">
      <c r="V5172" s="5"/>
    </row>
    <row r="5173" spans="22:22" x14ac:dyDescent="0.2">
      <c r="V5173" s="5"/>
    </row>
    <row r="5174" spans="22:22" x14ac:dyDescent="0.2">
      <c r="V5174" s="5"/>
    </row>
    <row r="5175" spans="22:22" x14ac:dyDescent="0.2">
      <c r="V5175" s="5"/>
    </row>
    <row r="5176" spans="22:22" x14ac:dyDescent="0.2">
      <c r="V5176" s="5"/>
    </row>
    <row r="5177" spans="22:22" x14ac:dyDescent="0.2">
      <c r="V5177" s="5"/>
    </row>
    <row r="5178" spans="22:22" x14ac:dyDescent="0.2">
      <c r="V5178" s="5"/>
    </row>
    <row r="5179" spans="22:22" x14ac:dyDescent="0.2">
      <c r="V5179" s="5"/>
    </row>
    <row r="5180" spans="22:22" x14ac:dyDescent="0.2">
      <c r="V5180" s="5"/>
    </row>
    <row r="5181" spans="22:22" x14ac:dyDescent="0.2">
      <c r="V5181" s="5"/>
    </row>
    <row r="5182" spans="22:22" x14ac:dyDescent="0.2">
      <c r="V5182" s="5"/>
    </row>
    <row r="5183" spans="22:22" x14ac:dyDescent="0.2">
      <c r="V5183" s="5"/>
    </row>
    <row r="5184" spans="22:22" x14ac:dyDescent="0.2">
      <c r="V5184" s="5"/>
    </row>
    <row r="5185" spans="22:22" x14ac:dyDescent="0.2">
      <c r="V5185" s="5"/>
    </row>
    <row r="5186" spans="22:22" x14ac:dyDescent="0.2">
      <c r="V5186" s="5"/>
    </row>
    <row r="5187" spans="22:22" x14ac:dyDescent="0.2">
      <c r="V5187" s="5"/>
    </row>
    <row r="5188" spans="22:22" x14ac:dyDescent="0.2">
      <c r="V5188" s="5"/>
    </row>
    <row r="5189" spans="22:22" x14ac:dyDescent="0.2">
      <c r="V5189" s="5"/>
    </row>
    <row r="5190" spans="22:22" x14ac:dyDescent="0.2">
      <c r="V5190" s="5"/>
    </row>
    <row r="5191" spans="22:22" x14ac:dyDescent="0.2">
      <c r="V5191" s="5"/>
    </row>
    <row r="5192" spans="22:22" x14ac:dyDescent="0.2">
      <c r="V5192" s="5"/>
    </row>
    <row r="5193" spans="22:22" x14ac:dyDescent="0.2">
      <c r="V5193" s="5"/>
    </row>
    <row r="5194" spans="22:22" x14ac:dyDescent="0.2">
      <c r="V5194" s="5"/>
    </row>
    <row r="5195" spans="22:22" x14ac:dyDescent="0.2">
      <c r="V5195" s="5"/>
    </row>
    <row r="5196" spans="22:22" x14ac:dyDescent="0.2">
      <c r="V5196" s="5"/>
    </row>
    <row r="5197" spans="22:22" x14ac:dyDescent="0.2">
      <c r="V5197" s="5"/>
    </row>
    <row r="5198" spans="22:22" x14ac:dyDescent="0.2">
      <c r="V5198" s="5"/>
    </row>
    <row r="5199" spans="22:22" x14ac:dyDescent="0.2">
      <c r="V5199" s="5"/>
    </row>
    <row r="5200" spans="22:22" x14ac:dyDescent="0.2">
      <c r="V5200" s="5"/>
    </row>
    <row r="5201" spans="22:22" x14ac:dyDescent="0.2">
      <c r="V5201" s="5"/>
    </row>
    <row r="5202" spans="22:22" x14ac:dyDescent="0.2">
      <c r="V5202" s="5"/>
    </row>
    <row r="5203" spans="22:22" x14ac:dyDescent="0.2">
      <c r="V5203" s="5"/>
    </row>
    <row r="5204" spans="22:22" x14ac:dyDescent="0.2">
      <c r="V5204" s="5"/>
    </row>
    <row r="5205" spans="22:22" x14ac:dyDescent="0.2">
      <c r="V5205" s="5"/>
    </row>
    <row r="5206" spans="22:22" x14ac:dyDescent="0.2">
      <c r="V5206" s="5"/>
    </row>
    <row r="5207" spans="22:22" x14ac:dyDescent="0.2">
      <c r="V5207" s="5"/>
    </row>
    <row r="5208" spans="22:22" x14ac:dyDescent="0.2">
      <c r="V5208" s="5"/>
    </row>
    <row r="5209" spans="22:22" x14ac:dyDescent="0.2">
      <c r="V5209" s="5"/>
    </row>
    <row r="5210" spans="22:22" x14ac:dyDescent="0.2">
      <c r="V5210" s="5"/>
    </row>
    <row r="5211" spans="22:22" x14ac:dyDescent="0.2">
      <c r="V5211" s="5"/>
    </row>
    <row r="5212" spans="22:22" x14ac:dyDescent="0.2">
      <c r="V5212" s="5"/>
    </row>
    <row r="5213" spans="22:22" x14ac:dyDescent="0.2">
      <c r="V5213" s="5"/>
    </row>
    <row r="5214" spans="22:22" x14ac:dyDescent="0.2">
      <c r="V5214" s="5"/>
    </row>
    <row r="5215" spans="22:22" x14ac:dyDescent="0.2">
      <c r="V5215" s="5"/>
    </row>
    <row r="5216" spans="22:22" x14ac:dyDescent="0.2">
      <c r="V5216" s="5"/>
    </row>
    <row r="5217" spans="22:22" x14ac:dyDescent="0.2">
      <c r="V5217" s="5"/>
    </row>
    <row r="5218" spans="22:22" x14ac:dyDescent="0.2">
      <c r="V5218" s="5"/>
    </row>
    <row r="5219" spans="22:22" x14ac:dyDescent="0.2">
      <c r="V5219" s="5"/>
    </row>
    <row r="5220" spans="22:22" x14ac:dyDescent="0.2">
      <c r="V5220" s="5"/>
    </row>
    <row r="5221" spans="22:22" x14ac:dyDescent="0.2">
      <c r="V5221" s="5"/>
    </row>
    <row r="5222" spans="22:22" x14ac:dyDescent="0.2">
      <c r="V5222" s="5"/>
    </row>
    <row r="5223" spans="22:22" x14ac:dyDescent="0.2">
      <c r="V5223" s="5"/>
    </row>
    <row r="5224" spans="22:22" x14ac:dyDescent="0.2">
      <c r="V5224" s="5"/>
    </row>
    <row r="5225" spans="22:22" x14ac:dyDescent="0.2">
      <c r="V5225" s="5"/>
    </row>
    <row r="5226" spans="22:22" x14ac:dyDescent="0.2">
      <c r="V5226" s="5"/>
    </row>
    <row r="5227" spans="22:22" x14ac:dyDescent="0.2">
      <c r="V5227" s="5"/>
    </row>
    <row r="5228" spans="22:22" x14ac:dyDescent="0.2">
      <c r="V5228" s="5"/>
    </row>
    <row r="5229" spans="22:22" x14ac:dyDescent="0.2">
      <c r="V5229" s="5"/>
    </row>
    <row r="5230" spans="22:22" x14ac:dyDescent="0.2">
      <c r="V5230" s="5"/>
    </row>
    <row r="5231" spans="22:22" x14ac:dyDescent="0.2">
      <c r="V5231" s="5"/>
    </row>
    <row r="5232" spans="22:22" x14ac:dyDescent="0.2">
      <c r="V5232" s="5"/>
    </row>
    <row r="5233" spans="22:22" x14ac:dyDescent="0.2">
      <c r="V5233" s="5"/>
    </row>
    <row r="5234" spans="22:22" x14ac:dyDescent="0.2">
      <c r="V5234" s="5"/>
    </row>
    <row r="5235" spans="22:22" x14ac:dyDescent="0.2">
      <c r="V5235" s="5"/>
    </row>
    <row r="5236" spans="22:22" x14ac:dyDescent="0.2">
      <c r="V5236" s="5"/>
    </row>
    <row r="5237" spans="22:22" x14ac:dyDescent="0.2">
      <c r="V5237" s="5"/>
    </row>
    <row r="5238" spans="22:22" x14ac:dyDescent="0.2">
      <c r="V5238" s="5"/>
    </row>
    <row r="5239" spans="22:22" x14ac:dyDescent="0.2">
      <c r="V5239" s="5"/>
    </row>
    <row r="5240" spans="22:22" x14ac:dyDescent="0.2">
      <c r="V5240" s="5"/>
    </row>
    <row r="5241" spans="22:22" x14ac:dyDescent="0.2">
      <c r="V5241" s="5"/>
    </row>
    <row r="5242" spans="22:22" x14ac:dyDescent="0.2">
      <c r="V5242" s="5"/>
    </row>
    <row r="5243" spans="22:22" x14ac:dyDescent="0.2">
      <c r="V5243" s="5"/>
    </row>
    <row r="5244" spans="22:22" x14ac:dyDescent="0.2">
      <c r="V5244" s="5"/>
    </row>
    <row r="5245" spans="22:22" x14ac:dyDescent="0.2">
      <c r="V5245" s="5"/>
    </row>
    <row r="5246" spans="22:22" x14ac:dyDescent="0.2">
      <c r="V5246" s="5"/>
    </row>
    <row r="5247" spans="22:22" x14ac:dyDescent="0.2">
      <c r="V5247" s="5"/>
    </row>
    <row r="5248" spans="22:22" x14ac:dyDescent="0.2">
      <c r="V5248" s="5"/>
    </row>
    <row r="5249" spans="22:22" x14ac:dyDescent="0.2">
      <c r="V5249" s="5"/>
    </row>
    <row r="5250" spans="22:22" x14ac:dyDescent="0.2">
      <c r="V5250" s="5"/>
    </row>
    <row r="5251" spans="22:22" x14ac:dyDescent="0.2">
      <c r="V5251" s="5"/>
    </row>
    <row r="5252" spans="22:22" x14ac:dyDescent="0.2">
      <c r="V5252" s="5"/>
    </row>
    <row r="5253" spans="22:22" x14ac:dyDescent="0.2">
      <c r="V5253" s="5"/>
    </row>
    <row r="5254" spans="22:22" x14ac:dyDescent="0.2">
      <c r="V5254" s="5"/>
    </row>
    <row r="5255" spans="22:22" x14ac:dyDescent="0.2">
      <c r="V5255" s="5"/>
    </row>
    <row r="5256" spans="22:22" x14ac:dyDescent="0.2">
      <c r="V5256" s="5"/>
    </row>
    <row r="5257" spans="22:22" x14ac:dyDescent="0.2">
      <c r="V5257" s="5"/>
    </row>
    <row r="5258" spans="22:22" x14ac:dyDescent="0.2">
      <c r="V5258" s="5"/>
    </row>
    <row r="5259" spans="22:22" x14ac:dyDescent="0.2">
      <c r="V5259" s="5"/>
    </row>
    <row r="5260" spans="22:22" x14ac:dyDescent="0.2">
      <c r="V5260" s="5"/>
    </row>
    <row r="5261" spans="22:22" x14ac:dyDescent="0.2">
      <c r="V5261" s="5"/>
    </row>
    <row r="5262" spans="22:22" x14ac:dyDescent="0.2">
      <c r="V5262" s="5"/>
    </row>
    <row r="5263" spans="22:22" x14ac:dyDescent="0.2">
      <c r="V5263" s="5"/>
    </row>
    <row r="5264" spans="22:22" x14ac:dyDescent="0.2">
      <c r="V5264" s="5"/>
    </row>
    <row r="5265" spans="22:22" x14ac:dyDescent="0.2">
      <c r="V5265" s="5"/>
    </row>
    <row r="5266" spans="22:22" x14ac:dyDescent="0.2">
      <c r="V5266" s="5"/>
    </row>
    <row r="5267" spans="22:22" x14ac:dyDescent="0.2">
      <c r="V5267" s="5"/>
    </row>
    <row r="5268" spans="22:22" x14ac:dyDescent="0.2">
      <c r="V5268" s="5"/>
    </row>
    <row r="5269" spans="22:22" x14ac:dyDescent="0.2">
      <c r="V5269" s="5"/>
    </row>
    <row r="5270" spans="22:22" x14ac:dyDescent="0.2">
      <c r="V5270" s="5"/>
    </row>
    <row r="5271" spans="22:22" x14ac:dyDescent="0.2">
      <c r="V5271" s="5"/>
    </row>
    <row r="5272" spans="22:22" x14ac:dyDescent="0.2">
      <c r="V5272" s="5"/>
    </row>
    <row r="5273" spans="22:22" x14ac:dyDescent="0.2">
      <c r="V5273" s="5"/>
    </row>
    <row r="5274" spans="22:22" x14ac:dyDescent="0.2">
      <c r="V5274" s="5"/>
    </row>
    <row r="5275" spans="22:22" x14ac:dyDescent="0.2">
      <c r="V5275" s="5"/>
    </row>
    <row r="5276" spans="22:22" x14ac:dyDescent="0.2">
      <c r="V5276" s="5"/>
    </row>
    <row r="5277" spans="22:22" x14ac:dyDescent="0.2">
      <c r="V5277" s="5"/>
    </row>
    <row r="5278" spans="22:22" x14ac:dyDescent="0.2">
      <c r="V5278" s="5"/>
    </row>
    <row r="5279" spans="22:22" x14ac:dyDescent="0.2">
      <c r="V5279" s="5"/>
    </row>
    <row r="5280" spans="22:22" x14ac:dyDescent="0.2">
      <c r="V5280" s="5"/>
    </row>
    <row r="5281" spans="22:22" x14ac:dyDescent="0.2">
      <c r="V5281" s="5"/>
    </row>
    <row r="5282" spans="22:22" x14ac:dyDescent="0.2">
      <c r="V5282" s="5"/>
    </row>
    <row r="5283" spans="22:22" x14ac:dyDescent="0.2">
      <c r="V5283" s="5"/>
    </row>
    <row r="5284" spans="22:22" x14ac:dyDescent="0.2">
      <c r="V5284" s="5"/>
    </row>
    <row r="5285" spans="22:22" x14ac:dyDescent="0.2">
      <c r="V5285" s="5"/>
    </row>
    <row r="5286" spans="22:22" x14ac:dyDescent="0.2">
      <c r="V5286" s="5"/>
    </row>
    <row r="5287" spans="22:22" x14ac:dyDescent="0.2">
      <c r="V5287" s="5"/>
    </row>
    <row r="5288" spans="22:22" x14ac:dyDescent="0.2">
      <c r="V5288" s="5"/>
    </row>
    <row r="5289" spans="22:22" x14ac:dyDescent="0.2">
      <c r="V5289" s="5"/>
    </row>
    <row r="5290" spans="22:22" x14ac:dyDescent="0.2">
      <c r="V5290" s="5"/>
    </row>
    <row r="5291" spans="22:22" x14ac:dyDescent="0.2">
      <c r="V5291" s="5"/>
    </row>
    <row r="5292" spans="22:22" x14ac:dyDescent="0.2">
      <c r="V5292" s="5"/>
    </row>
    <row r="5293" spans="22:22" x14ac:dyDescent="0.2">
      <c r="V5293" s="5"/>
    </row>
    <row r="5294" spans="22:22" x14ac:dyDescent="0.2">
      <c r="V5294" s="5"/>
    </row>
    <row r="5295" spans="22:22" x14ac:dyDescent="0.2">
      <c r="V5295" s="5"/>
    </row>
    <row r="5296" spans="22:22" x14ac:dyDescent="0.2">
      <c r="V5296" s="5"/>
    </row>
    <row r="5297" spans="22:22" x14ac:dyDescent="0.2">
      <c r="V5297" s="5"/>
    </row>
    <row r="5298" spans="22:22" x14ac:dyDescent="0.2">
      <c r="V5298" s="5"/>
    </row>
    <row r="5299" spans="22:22" x14ac:dyDescent="0.2">
      <c r="V5299" s="5"/>
    </row>
    <row r="5300" spans="22:22" x14ac:dyDescent="0.2">
      <c r="V5300" s="5"/>
    </row>
    <row r="5301" spans="22:22" x14ac:dyDescent="0.2">
      <c r="V5301" s="5"/>
    </row>
    <row r="5302" spans="22:22" x14ac:dyDescent="0.2">
      <c r="V5302" s="5"/>
    </row>
    <row r="5303" spans="22:22" x14ac:dyDescent="0.2">
      <c r="V5303" s="5"/>
    </row>
    <row r="5304" spans="22:22" x14ac:dyDescent="0.2">
      <c r="V5304" s="5"/>
    </row>
    <row r="5305" spans="22:22" x14ac:dyDescent="0.2">
      <c r="V5305" s="5"/>
    </row>
    <row r="5306" spans="22:22" x14ac:dyDescent="0.2">
      <c r="V5306" s="5"/>
    </row>
    <row r="5307" spans="22:22" x14ac:dyDescent="0.2">
      <c r="V5307" s="5"/>
    </row>
    <row r="5308" spans="22:22" x14ac:dyDescent="0.2">
      <c r="V5308" s="5"/>
    </row>
    <row r="5309" spans="22:22" x14ac:dyDescent="0.2">
      <c r="V5309" s="5"/>
    </row>
    <row r="5310" spans="22:22" x14ac:dyDescent="0.2">
      <c r="V5310" s="5"/>
    </row>
    <row r="5311" spans="22:22" x14ac:dyDescent="0.2">
      <c r="V5311" s="5"/>
    </row>
    <row r="5312" spans="22:22" x14ac:dyDescent="0.2">
      <c r="V5312" s="5"/>
    </row>
    <row r="5313" spans="22:22" x14ac:dyDescent="0.2">
      <c r="V5313" s="5"/>
    </row>
    <row r="5314" spans="22:22" x14ac:dyDescent="0.2">
      <c r="V5314" s="5"/>
    </row>
    <row r="5315" spans="22:22" x14ac:dyDescent="0.2">
      <c r="V5315" s="5"/>
    </row>
    <row r="5316" spans="22:22" x14ac:dyDescent="0.2">
      <c r="V5316" s="5"/>
    </row>
    <row r="5317" spans="22:22" x14ac:dyDescent="0.2">
      <c r="V5317" s="5"/>
    </row>
    <row r="5318" spans="22:22" x14ac:dyDescent="0.2">
      <c r="V5318" s="5"/>
    </row>
    <row r="5319" spans="22:22" x14ac:dyDescent="0.2">
      <c r="V5319" s="5"/>
    </row>
    <row r="5320" spans="22:22" x14ac:dyDescent="0.2">
      <c r="V5320" s="5"/>
    </row>
    <row r="5321" spans="22:22" x14ac:dyDescent="0.2">
      <c r="V5321" s="5"/>
    </row>
    <row r="5322" spans="22:22" x14ac:dyDescent="0.2">
      <c r="V5322" s="5"/>
    </row>
    <row r="5323" spans="22:22" x14ac:dyDescent="0.2">
      <c r="V5323" s="5"/>
    </row>
    <row r="5324" spans="22:22" x14ac:dyDescent="0.2">
      <c r="V5324" s="5"/>
    </row>
    <row r="5325" spans="22:22" x14ac:dyDescent="0.2">
      <c r="V5325" s="5"/>
    </row>
    <row r="5326" spans="22:22" x14ac:dyDescent="0.2">
      <c r="V5326" s="5"/>
    </row>
    <row r="5327" spans="22:22" x14ac:dyDescent="0.2">
      <c r="V5327" s="5"/>
    </row>
    <row r="5328" spans="22:22" x14ac:dyDescent="0.2">
      <c r="V5328" s="5"/>
    </row>
    <row r="5329" spans="22:22" x14ac:dyDescent="0.2">
      <c r="V5329" s="5"/>
    </row>
    <row r="5330" spans="22:22" x14ac:dyDescent="0.2">
      <c r="V5330" s="5"/>
    </row>
    <row r="5331" spans="22:22" x14ac:dyDescent="0.2">
      <c r="V5331" s="5"/>
    </row>
    <row r="5332" spans="22:22" x14ac:dyDescent="0.2">
      <c r="V5332" s="5"/>
    </row>
    <row r="5333" spans="22:22" x14ac:dyDescent="0.2">
      <c r="V5333" s="5"/>
    </row>
    <row r="5334" spans="22:22" x14ac:dyDescent="0.2">
      <c r="V5334" s="5"/>
    </row>
    <row r="5335" spans="22:22" x14ac:dyDescent="0.2">
      <c r="V5335" s="5"/>
    </row>
    <row r="5336" spans="22:22" x14ac:dyDescent="0.2">
      <c r="V5336" s="5"/>
    </row>
    <row r="5337" spans="22:22" x14ac:dyDescent="0.2">
      <c r="V5337" s="5"/>
    </row>
    <row r="5338" spans="22:22" x14ac:dyDescent="0.2">
      <c r="V5338" s="5"/>
    </row>
    <row r="5339" spans="22:22" x14ac:dyDescent="0.2">
      <c r="V5339" s="5"/>
    </row>
    <row r="5340" spans="22:22" x14ac:dyDescent="0.2">
      <c r="V5340" s="5"/>
    </row>
    <row r="5341" spans="22:22" x14ac:dyDescent="0.2">
      <c r="V5341" s="5"/>
    </row>
    <row r="5342" spans="22:22" x14ac:dyDescent="0.2">
      <c r="V5342" s="5"/>
    </row>
    <row r="5343" spans="22:22" x14ac:dyDescent="0.2">
      <c r="V5343" s="5"/>
    </row>
    <row r="5344" spans="22:22" x14ac:dyDescent="0.2">
      <c r="V5344" s="5"/>
    </row>
    <row r="5345" spans="22:22" x14ac:dyDescent="0.2">
      <c r="V5345" s="5"/>
    </row>
    <row r="5346" spans="22:22" x14ac:dyDescent="0.2">
      <c r="V5346" s="5"/>
    </row>
    <row r="5347" spans="22:22" x14ac:dyDescent="0.2">
      <c r="V5347" s="5"/>
    </row>
    <row r="5348" spans="22:22" x14ac:dyDescent="0.2">
      <c r="V5348" s="5"/>
    </row>
    <row r="5349" spans="22:22" x14ac:dyDescent="0.2">
      <c r="V5349" s="5"/>
    </row>
    <row r="5350" spans="22:22" x14ac:dyDescent="0.2">
      <c r="V5350" s="5"/>
    </row>
    <row r="5351" spans="22:22" x14ac:dyDescent="0.2">
      <c r="V5351" s="5"/>
    </row>
    <row r="5352" spans="22:22" x14ac:dyDescent="0.2">
      <c r="V5352" s="5"/>
    </row>
    <row r="5353" spans="22:22" x14ac:dyDescent="0.2">
      <c r="V5353" s="5"/>
    </row>
    <row r="5354" spans="22:22" x14ac:dyDescent="0.2">
      <c r="V5354" s="5"/>
    </row>
    <row r="5355" spans="22:22" x14ac:dyDescent="0.2">
      <c r="V5355" s="5"/>
    </row>
    <row r="5356" spans="22:22" x14ac:dyDescent="0.2">
      <c r="V5356" s="5"/>
    </row>
    <row r="5357" spans="22:22" x14ac:dyDescent="0.2">
      <c r="V5357" s="5"/>
    </row>
    <row r="5358" spans="22:22" x14ac:dyDescent="0.2">
      <c r="V5358" s="5"/>
    </row>
    <row r="5359" spans="22:22" x14ac:dyDescent="0.2">
      <c r="V5359" s="5"/>
    </row>
    <row r="5360" spans="22:22" x14ac:dyDescent="0.2">
      <c r="V5360" s="5"/>
    </row>
    <row r="5361" spans="22:22" x14ac:dyDescent="0.2">
      <c r="V5361" s="5"/>
    </row>
    <row r="5362" spans="22:22" x14ac:dyDescent="0.2">
      <c r="V5362" s="5"/>
    </row>
    <row r="5363" spans="22:22" x14ac:dyDescent="0.2">
      <c r="V5363" s="5"/>
    </row>
    <row r="5364" spans="22:22" x14ac:dyDescent="0.2">
      <c r="V5364" s="5"/>
    </row>
    <row r="5365" spans="22:22" x14ac:dyDescent="0.2">
      <c r="V5365" s="5"/>
    </row>
    <row r="5366" spans="22:22" x14ac:dyDescent="0.2">
      <c r="V5366" s="5"/>
    </row>
    <row r="5367" spans="22:22" x14ac:dyDescent="0.2">
      <c r="V5367" s="5"/>
    </row>
    <row r="5368" spans="22:22" x14ac:dyDescent="0.2">
      <c r="V5368" s="5"/>
    </row>
    <row r="5369" spans="22:22" x14ac:dyDescent="0.2">
      <c r="V5369" s="5"/>
    </row>
    <row r="5370" spans="22:22" x14ac:dyDescent="0.2">
      <c r="V5370" s="5"/>
    </row>
    <row r="5371" spans="22:22" x14ac:dyDescent="0.2">
      <c r="V5371" s="5"/>
    </row>
    <row r="5372" spans="22:22" x14ac:dyDescent="0.2">
      <c r="V5372" s="5"/>
    </row>
    <row r="5373" spans="22:22" x14ac:dyDescent="0.2">
      <c r="V5373" s="5"/>
    </row>
    <row r="5374" spans="22:22" x14ac:dyDescent="0.2">
      <c r="V5374" s="5"/>
    </row>
    <row r="5375" spans="22:22" x14ac:dyDescent="0.2">
      <c r="V5375" s="5"/>
    </row>
    <row r="5376" spans="22:22" x14ac:dyDescent="0.2">
      <c r="V5376" s="5"/>
    </row>
    <row r="5377" spans="22:22" x14ac:dyDescent="0.2">
      <c r="V5377" s="5"/>
    </row>
    <row r="5378" spans="22:22" x14ac:dyDescent="0.2">
      <c r="V5378" s="5"/>
    </row>
    <row r="5379" spans="22:22" x14ac:dyDescent="0.2">
      <c r="V5379" s="5"/>
    </row>
    <row r="5380" spans="22:22" x14ac:dyDescent="0.2">
      <c r="V5380" s="5"/>
    </row>
    <row r="5381" spans="22:22" x14ac:dyDescent="0.2">
      <c r="V5381" s="5"/>
    </row>
    <row r="5382" spans="22:22" x14ac:dyDescent="0.2">
      <c r="V5382" s="5"/>
    </row>
    <row r="5383" spans="22:22" x14ac:dyDescent="0.2">
      <c r="V5383" s="5"/>
    </row>
    <row r="5384" spans="22:22" x14ac:dyDescent="0.2">
      <c r="V5384" s="5"/>
    </row>
    <row r="5385" spans="22:22" x14ac:dyDescent="0.2">
      <c r="V5385" s="5"/>
    </row>
    <row r="5386" spans="22:22" x14ac:dyDescent="0.2">
      <c r="V5386" s="5"/>
    </row>
    <row r="5387" spans="22:22" x14ac:dyDescent="0.2">
      <c r="V5387" s="5"/>
    </row>
    <row r="5388" spans="22:22" x14ac:dyDescent="0.2">
      <c r="V5388" s="5"/>
    </row>
    <row r="5389" spans="22:22" x14ac:dyDescent="0.2">
      <c r="V5389" s="5"/>
    </row>
    <row r="5390" spans="22:22" x14ac:dyDescent="0.2">
      <c r="V5390" s="5"/>
    </row>
    <row r="5391" spans="22:22" x14ac:dyDescent="0.2">
      <c r="V5391" s="5"/>
    </row>
    <row r="5392" spans="22:22" x14ac:dyDescent="0.2">
      <c r="V5392" s="5"/>
    </row>
    <row r="5393" spans="22:22" x14ac:dyDescent="0.2">
      <c r="V5393" s="5"/>
    </row>
    <row r="5394" spans="22:22" x14ac:dyDescent="0.2">
      <c r="V5394" s="5"/>
    </row>
    <row r="5395" spans="22:22" x14ac:dyDescent="0.2">
      <c r="V5395" s="5"/>
    </row>
    <row r="5396" spans="22:22" x14ac:dyDescent="0.2">
      <c r="V5396" s="5"/>
    </row>
    <row r="5397" spans="22:22" x14ac:dyDescent="0.2">
      <c r="V5397" s="5"/>
    </row>
    <row r="5398" spans="22:22" x14ac:dyDescent="0.2">
      <c r="V5398" s="5"/>
    </row>
    <row r="5399" spans="22:22" x14ac:dyDescent="0.2">
      <c r="V5399" s="5"/>
    </row>
    <row r="5400" spans="22:22" x14ac:dyDescent="0.2">
      <c r="V5400" s="5"/>
    </row>
    <row r="5401" spans="22:22" x14ac:dyDescent="0.2">
      <c r="V5401" s="5"/>
    </row>
    <row r="5402" spans="22:22" x14ac:dyDescent="0.2">
      <c r="V5402" s="5"/>
    </row>
    <row r="5403" spans="22:22" x14ac:dyDescent="0.2">
      <c r="V5403" s="5"/>
    </row>
    <row r="5404" spans="22:22" x14ac:dyDescent="0.2">
      <c r="V5404" s="5"/>
    </row>
    <row r="5405" spans="22:22" x14ac:dyDescent="0.2">
      <c r="V5405" s="5"/>
    </row>
    <row r="5406" spans="22:22" x14ac:dyDescent="0.2">
      <c r="V5406" s="5"/>
    </row>
    <row r="5407" spans="22:22" x14ac:dyDescent="0.2">
      <c r="V5407" s="5"/>
    </row>
    <row r="5408" spans="22:22" x14ac:dyDescent="0.2">
      <c r="V5408" s="5"/>
    </row>
    <row r="5409" spans="22:22" x14ac:dyDescent="0.2">
      <c r="V5409" s="5"/>
    </row>
    <row r="5410" spans="22:22" x14ac:dyDescent="0.2">
      <c r="V5410" s="5"/>
    </row>
    <row r="5411" spans="22:22" x14ac:dyDescent="0.2">
      <c r="V5411" s="5"/>
    </row>
    <row r="5412" spans="22:22" x14ac:dyDescent="0.2">
      <c r="V5412" s="5"/>
    </row>
    <row r="5413" spans="22:22" x14ac:dyDescent="0.2">
      <c r="V5413" s="5"/>
    </row>
    <row r="5414" spans="22:22" x14ac:dyDescent="0.2">
      <c r="V5414" s="5"/>
    </row>
    <row r="5415" spans="22:22" x14ac:dyDescent="0.2">
      <c r="V5415" s="5"/>
    </row>
    <row r="5416" spans="22:22" x14ac:dyDescent="0.2">
      <c r="V5416" s="5"/>
    </row>
    <row r="5417" spans="22:22" x14ac:dyDescent="0.2">
      <c r="V5417" s="5"/>
    </row>
    <row r="5418" spans="22:22" x14ac:dyDescent="0.2">
      <c r="V5418" s="5"/>
    </row>
    <row r="5419" spans="22:22" x14ac:dyDescent="0.2">
      <c r="V5419" s="5"/>
    </row>
    <row r="5420" spans="22:22" x14ac:dyDescent="0.2">
      <c r="V5420" s="5"/>
    </row>
    <row r="5421" spans="22:22" x14ac:dyDescent="0.2">
      <c r="V5421" s="5"/>
    </row>
    <row r="5422" spans="22:22" x14ac:dyDescent="0.2">
      <c r="V5422" s="5"/>
    </row>
    <row r="5423" spans="22:22" x14ac:dyDescent="0.2">
      <c r="V5423" s="5"/>
    </row>
    <row r="5424" spans="22:22" x14ac:dyDescent="0.2">
      <c r="V5424" s="5"/>
    </row>
    <row r="5425" spans="22:22" x14ac:dyDescent="0.2">
      <c r="V5425" s="5"/>
    </row>
    <row r="5426" spans="22:22" x14ac:dyDescent="0.2">
      <c r="V5426" s="5"/>
    </row>
    <row r="5427" spans="22:22" x14ac:dyDescent="0.2">
      <c r="V5427" s="5"/>
    </row>
    <row r="5428" spans="22:22" x14ac:dyDescent="0.2">
      <c r="V5428" s="5"/>
    </row>
    <row r="5429" spans="22:22" x14ac:dyDescent="0.2">
      <c r="V5429" s="5"/>
    </row>
    <row r="5430" spans="22:22" x14ac:dyDescent="0.2">
      <c r="V5430" s="5"/>
    </row>
    <row r="5431" spans="22:22" x14ac:dyDescent="0.2">
      <c r="V5431" s="5"/>
    </row>
    <row r="5432" spans="22:22" x14ac:dyDescent="0.2">
      <c r="V5432" s="5"/>
    </row>
    <row r="5433" spans="22:22" x14ac:dyDescent="0.2">
      <c r="V5433" s="5"/>
    </row>
    <row r="5434" spans="22:22" x14ac:dyDescent="0.2">
      <c r="V5434" s="5"/>
    </row>
    <row r="5435" spans="22:22" x14ac:dyDescent="0.2">
      <c r="V5435" s="5"/>
    </row>
    <row r="5436" spans="22:22" x14ac:dyDescent="0.2">
      <c r="V5436" s="5"/>
    </row>
    <row r="5437" spans="22:22" x14ac:dyDescent="0.2">
      <c r="V5437" s="5"/>
    </row>
    <row r="5438" spans="22:22" x14ac:dyDescent="0.2">
      <c r="V5438" s="5"/>
    </row>
    <row r="5439" spans="22:22" x14ac:dyDescent="0.2">
      <c r="V5439" s="5"/>
    </row>
    <row r="5440" spans="22:22" x14ac:dyDescent="0.2">
      <c r="V5440" s="5"/>
    </row>
    <row r="5441" spans="22:22" x14ac:dyDescent="0.2">
      <c r="V5441" s="5"/>
    </row>
    <row r="5442" spans="22:22" x14ac:dyDescent="0.2">
      <c r="V5442" s="5"/>
    </row>
    <row r="5443" spans="22:22" x14ac:dyDescent="0.2">
      <c r="V5443" s="5"/>
    </row>
    <row r="5444" spans="22:22" x14ac:dyDescent="0.2">
      <c r="V5444" s="5"/>
    </row>
    <row r="5445" spans="22:22" x14ac:dyDescent="0.2">
      <c r="V5445" s="5"/>
    </row>
    <row r="5446" spans="22:22" x14ac:dyDescent="0.2">
      <c r="V5446" s="5"/>
    </row>
    <row r="5447" spans="22:22" x14ac:dyDescent="0.2">
      <c r="V5447" s="5"/>
    </row>
    <row r="5448" spans="22:22" x14ac:dyDescent="0.2">
      <c r="V5448" s="5"/>
    </row>
    <row r="5449" spans="22:22" x14ac:dyDescent="0.2">
      <c r="V5449" s="5"/>
    </row>
    <row r="5450" spans="22:22" x14ac:dyDescent="0.2">
      <c r="V5450" s="5"/>
    </row>
    <row r="5451" spans="22:22" x14ac:dyDescent="0.2">
      <c r="V5451" s="5"/>
    </row>
    <row r="5452" spans="22:22" x14ac:dyDescent="0.2">
      <c r="V5452" s="5"/>
    </row>
    <row r="5453" spans="22:22" x14ac:dyDescent="0.2">
      <c r="V5453" s="5"/>
    </row>
    <row r="5454" spans="22:22" x14ac:dyDescent="0.2">
      <c r="V5454" s="5"/>
    </row>
    <row r="5455" spans="22:22" x14ac:dyDescent="0.2">
      <c r="V5455" s="5"/>
    </row>
    <row r="5456" spans="22:22" x14ac:dyDescent="0.2">
      <c r="V5456" s="5"/>
    </row>
    <row r="5457" spans="22:22" x14ac:dyDescent="0.2">
      <c r="V5457" s="5"/>
    </row>
    <row r="5458" spans="22:22" x14ac:dyDescent="0.2">
      <c r="V5458" s="5"/>
    </row>
    <row r="5459" spans="22:22" x14ac:dyDescent="0.2">
      <c r="V5459" s="5"/>
    </row>
    <row r="5460" spans="22:22" x14ac:dyDescent="0.2">
      <c r="V5460" s="5"/>
    </row>
    <row r="5461" spans="22:22" x14ac:dyDescent="0.2">
      <c r="V5461" s="5"/>
    </row>
    <row r="5462" spans="22:22" x14ac:dyDescent="0.2">
      <c r="V5462" s="5"/>
    </row>
    <row r="5463" spans="22:22" x14ac:dyDescent="0.2">
      <c r="V5463" s="5"/>
    </row>
    <row r="5464" spans="22:22" x14ac:dyDescent="0.2">
      <c r="V5464" s="5"/>
    </row>
    <row r="5465" spans="22:22" x14ac:dyDescent="0.2">
      <c r="V5465" s="5"/>
    </row>
    <row r="5466" spans="22:22" x14ac:dyDescent="0.2">
      <c r="V5466" s="5"/>
    </row>
    <row r="5467" spans="22:22" x14ac:dyDescent="0.2">
      <c r="V5467" s="5"/>
    </row>
    <row r="5468" spans="22:22" x14ac:dyDescent="0.2">
      <c r="V5468" s="5"/>
    </row>
    <row r="5469" spans="22:22" x14ac:dyDescent="0.2">
      <c r="V5469" s="5"/>
    </row>
    <row r="5470" spans="22:22" x14ac:dyDescent="0.2">
      <c r="V5470" s="5"/>
    </row>
    <row r="5471" spans="22:22" x14ac:dyDescent="0.2">
      <c r="V5471" s="5"/>
    </row>
    <row r="5472" spans="22:22" x14ac:dyDescent="0.2">
      <c r="V5472" s="5"/>
    </row>
    <row r="5473" spans="22:22" x14ac:dyDescent="0.2">
      <c r="V5473" s="5"/>
    </row>
    <row r="5474" spans="22:22" x14ac:dyDescent="0.2">
      <c r="V5474" s="5"/>
    </row>
    <row r="5475" spans="22:22" x14ac:dyDescent="0.2">
      <c r="V5475" s="5"/>
    </row>
    <row r="5476" spans="22:22" x14ac:dyDescent="0.2">
      <c r="V5476" s="5"/>
    </row>
    <row r="5477" spans="22:22" x14ac:dyDescent="0.2">
      <c r="V5477" s="5"/>
    </row>
    <row r="5478" spans="22:22" x14ac:dyDescent="0.2">
      <c r="V5478" s="5"/>
    </row>
    <row r="5479" spans="22:22" x14ac:dyDescent="0.2">
      <c r="V5479" s="5"/>
    </row>
    <row r="5480" spans="22:22" x14ac:dyDescent="0.2">
      <c r="V5480" s="5"/>
    </row>
    <row r="5481" spans="22:22" x14ac:dyDescent="0.2">
      <c r="V5481" s="5"/>
    </row>
    <row r="5482" spans="22:22" x14ac:dyDescent="0.2">
      <c r="V5482" s="5"/>
    </row>
    <row r="5483" spans="22:22" x14ac:dyDescent="0.2">
      <c r="V5483" s="5"/>
    </row>
    <row r="5484" spans="22:22" x14ac:dyDescent="0.2">
      <c r="V5484" s="5"/>
    </row>
    <row r="5485" spans="22:22" x14ac:dyDescent="0.2">
      <c r="V5485" s="5"/>
    </row>
    <row r="5486" spans="22:22" x14ac:dyDescent="0.2">
      <c r="V5486" s="5"/>
    </row>
    <row r="5487" spans="22:22" x14ac:dyDescent="0.2">
      <c r="V5487" s="5"/>
    </row>
    <row r="5488" spans="22:22" x14ac:dyDescent="0.2">
      <c r="V5488" s="5"/>
    </row>
    <row r="5489" spans="22:22" x14ac:dyDescent="0.2">
      <c r="V5489" s="5"/>
    </row>
    <row r="5490" spans="22:22" x14ac:dyDescent="0.2">
      <c r="V5490" s="5"/>
    </row>
    <row r="5491" spans="22:22" x14ac:dyDescent="0.2">
      <c r="V5491" s="5"/>
    </row>
    <row r="5492" spans="22:22" x14ac:dyDescent="0.2">
      <c r="V5492" s="5"/>
    </row>
    <row r="5493" spans="22:22" x14ac:dyDescent="0.2">
      <c r="V5493" s="5"/>
    </row>
    <row r="5494" spans="22:22" x14ac:dyDescent="0.2">
      <c r="V5494" s="5"/>
    </row>
    <row r="5495" spans="22:22" x14ac:dyDescent="0.2">
      <c r="V5495" s="5"/>
    </row>
    <row r="5496" spans="22:22" x14ac:dyDescent="0.2">
      <c r="V5496" s="5"/>
    </row>
    <row r="5497" spans="22:22" x14ac:dyDescent="0.2">
      <c r="V5497" s="5"/>
    </row>
    <row r="5498" spans="22:22" x14ac:dyDescent="0.2">
      <c r="V5498" s="5"/>
    </row>
    <row r="5499" spans="22:22" x14ac:dyDescent="0.2">
      <c r="V5499" s="5"/>
    </row>
    <row r="5500" spans="22:22" x14ac:dyDescent="0.2">
      <c r="V5500" s="5"/>
    </row>
    <row r="5501" spans="22:22" x14ac:dyDescent="0.2">
      <c r="V5501" s="5"/>
    </row>
    <row r="5502" spans="22:22" x14ac:dyDescent="0.2">
      <c r="V5502" s="5"/>
    </row>
    <row r="5503" spans="22:22" x14ac:dyDescent="0.2">
      <c r="V5503" s="5"/>
    </row>
    <row r="5504" spans="22:22" x14ac:dyDescent="0.2">
      <c r="V5504" s="5"/>
    </row>
    <row r="5505" spans="22:22" x14ac:dyDescent="0.2">
      <c r="V5505" s="5"/>
    </row>
    <row r="5506" spans="22:22" x14ac:dyDescent="0.2">
      <c r="V5506" s="5"/>
    </row>
    <row r="5507" spans="22:22" x14ac:dyDescent="0.2">
      <c r="V5507" s="5"/>
    </row>
    <row r="5508" spans="22:22" x14ac:dyDescent="0.2">
      <c r="V5508" s="5"/>
    </row>
    <row r="5509" spans="22:22" x14ac:dyDescent="0.2">
      <c r="V5509" s="5"/>
    </row>
    <row r="5510" spans="22:22" x14ac:dyDescent="0.2">
      <c r="V5510" s="5"/>
    </row>
    <row r="5511" spans="22:22" x14ac:dyDescent="0.2">
      <c r="V5511" s="5"/>
    </row>
    <row r="5512" spans="22:22" x14ac:dyDescent="0.2">
      <c r="V5512" s="5"/>
    </row>
    <row r="5513" spans="22:22" x14ac:dyDescent="0.2">
      <c r="V5513" s="5"/>
    </row>
    <row r="5514" spans="22:22" x14ac:dyDescent="0.2">
      <c r="V5514" s="5"/>
    </row>
    <row r="5515" spans="22:22" x14ac:dyDescent="0.2">
      <c r="V5515" s="5"/>
    </row>
    <row r="5516" spans="22:22" x14ac:dyDescent="0.2">
      <c r="V5516" s="5"/>
    </row>
    <row r="5517" spans="22:22" x14ac:dyDescent="0.2">
      <c r="V5517" s="5"/>
    </row>
    <row r="5518" spans="22:22" x14ac:dyDescent="0.2">
      <c r="V5518" s="5"/>
    </row>
    <row r="5519" spans="22:22" x14ac:dyDescent="0.2">
      <c r="V5519" s="5"/>
    </row>
    <row r="5520" spans="22:22" x14ac:dyDescent="0.2">
      <c r="V5520" s="5"/>
    </row>
    <row r="5521" spans="22:22" x14ac:dyDescent="0.2">
      <c r="V5521" s="5"/>
    </row>
    <row r="5522" spans="22:22" x14ac:dyDescent="0.2">
      <c r="V5522" s="5"/>
    </row>
    <row r="5523" spans="22:22" x14ac:dyDescent="0.2">
      <c r="V5523" s="5"/>
    </row>
    <row r="5524" spans="22:22" x14ac:dyDescent="0.2">
      <c r="V5524" s="5"/>
    </row>
    <row r="5525" spans="22:22" x14ac:dyDescent="0.2">
      <c r="V5525" s="5"/>
    </row>
    <row r="5526" spans="22:22" x14ac:dyDescent="0.2">
      <c r="V5526" s="5"/>
    </row>
    <row r="5527" spans="22:22" x14ac:dyDescent="0.2">
      <c r="V5527" s="5"/>
    </row>
    <row r="5528" spans="22:22" x14ac:dyDescent="0.2">
      <c r="V5528" s="5"/>
    </row>
    <row r="5529" spans="22:22" x14ac:dyDescent="0.2">
      <c r="V5529" s="5"/>
    </row>
    <row r="5530" spans="22:22" x14ac:dyDescent="0.2">
      <c r="V5530" s="5"/>
    </row>
    <row r="5531" spans="22:22" x14ac:dyDescent="0.2">
      <c r="V5531" s="5"/>
    </row>
    <row r="5532" spans="22:22" x14ac:dyDescent="0.2">
      <c r="V5532" s="5"/>
    </row>
    <row r="5533" spans="22:22" x14ac:dyDescent="0.2">
      <c r="V5533" s="5"/>
    </row>
    <row r="5534" spans="22:22" x14ac:dyDescent="0.2">
      <c r="V5534" s="5"/>
    </row>
    <row r="5535" spans="22:22" x14ac:dyDescent="0.2">
      <c r="V5535" s="5"/>
    </row>
    <row r="5536" spans="22:22" x14ac:dyDescent="0.2">
      <c r="V5536" s="5"/>
    </row>
    <row r="5537" spans="22:22" x14ac:dyDescent="0.2">
      <c r="V5537" s="5"/>
    </row>
    <row r="5538" spans="22:22" x14ac:dyDescent="0.2">
      <c r="V5538" s="5"/>
    </row>
    <row r="5539" spans="22:22" x14ac:dyDescent="0.2">
      <c r="V5539" s="5"/>
    </row>
    <row r="5540" spans="22:22" x14ac:dyDescent="0.2">
      <c r="V5540" s="5"/>
    </row>
    <row r="5541" spans="22:22" x14ac:dyDescent="0.2">
      <c r="V5541" s="5"/>
    </row>
    <row r="5542" spans="22:22" x14ac:dyDescent="0.2">
      <c r="V5542" s="5"/>
    </row>
    <row r="5543" spans="22:22" x14ac:dyDescent="0.2">
      <c r="V5543" s="5"/>
    </row>
    <row r="5544" spans="22:22" x14ac:dyDescent="0.2">
      <c r="V5544" s="5"/>
    </row>
    <row r="5545" spans="22:22" x14ac:dyDescent="0.2">
      <c r="V5545" s="5"/>
    </row>
    <row r="5546" spans="22:22" x14ac:dyDescent="0.2">
      <c r="V5546" s="5"/>
    </row>
    <row r="5547" spans="22:22" x14ac:dyDescent="0.2">
      <c r="V5547" s="5"/>
    </row>
    <row r="5548" spans="22:22" x14ac:dyDescent="0.2">
      <c r="V5548" s="5"/>
    </row>
    <row r="5549" spans="22:22" x14ac:dyDescent="0.2">
      <c r="V5549" s="5"/>
    </row>
    <row r="5550" spans="22:22" x14ac:dyDescent="0.2">
      <c r="V5550" s="5"/>
    </row>
    <row r="5551" spans="22:22" x14ac:dyDescent="0.2">
      <c r="V5551" s="5"/>
    </row>
    <row r="5552" spans="22:22" x14ac:dyDescent="0.2">
      <c r="V5552" s="5"/>
    </row>
    <row r="5553" spans="22:22" x14ac:dyDescent="0.2">
      <c r="V5553" s="5"/>
    </row>
    <row r="5554" spans="22:22" x14ac:dyDescent="0.2">
      <c r="V5554" s="5"/>
    </row>
    <row r="5555" spans="22:22" x14ac:dyDescent="0.2">
      <c r="V5555" s="5"/>
    </row>
    <row r="5556" spans="22:22" x14ac:dyDescent="0.2">
      <c r="V5556" s="5"/>
    </row>
    <row r="5557" spans="22:22" x14ac:dyDescent="0.2">
      <c r="V5557" s="5"/>
    </row>
    <row r="5558" spans="22:22" x14ac:dyDescent="0.2">
      <c r="V5558" s="5"/>
    </row>
    <row r="5559" spans="22:22" x14ac:dyDescent="0.2">
      <c r="V5559" s="5"/>
    </row>
    <row r="5560" spans="22:22" x14ac:dyDescent="0.2">
      <c r="V5560" s="5"/>
    </row>
    <row r="5561" spans="22:22" x14ac:dyDescent="0.2">
      <c r="V5561" s="5"/>
    </row>
    <row r="5562" spans="22:22" x14ac:dyDescent="0.2">
      <c r="V5562" s="5"/>
    </row>
    <row r="5563" spans="22:22" x14ac:dyDescent="0.2">
      <c r="V5563" s="5"/>
    </row>
    <row r="5564" spans="22:22" x14ac:dyDescent="0.2">
      <c r="V5564" s="5"/>
    </row>
    <row r="5565" spans="22:22" x14ac:dyDescent="0.2">
      <c r="V5565" s="5"/>
    </row>
    <row r="5566" spans="22:22" x14ac:dyDescent="0.2">
      <c r="V5566" s="5"/>
    </row>
    <row r="5567" spans="22:22" x14ac:dyDescent="0.2">
      <c r="V5567" s="5"/>
    </row>
    <row r="5568" spans="22:22" x14ac:dyDescent="0.2">
      <c r="V5568" s="5"/>
    </row>
    <row r="5569" spans="22:22" x14ac:dyDescent="0.2">
      <c r="V5569" s="5"/>
    </row>
    <row r="5570" spans="22:22" x14ac:dyDescent="0.2">
      <c r="V5570" s="5"/>
    </row>
    <row r="5571" spans="22:22" x14ac:dyDescent="0.2">
      <c r="V5571" s="5"/>
    </row>
    <row r="5572" spans="22:22" x14ac:dyDescent="0.2">
      <c r="V5572" s="5"/>
    </row>
    <row r="5573" spans="22:22" x14ac:dyDescent="0.2">
      <c r="V5573" s="5"/>
    </row>
    <row r="5574" spans="22:22" x14ac:dyDescent="0.2">
      <c r="V5574" s="5"/>
    </row>
    <row r="5575" spans="22:22" x14ac:dyDescent="0.2">
      <c r="V5575" s="5"/>
    </row>
    <row r="5576" spans="22:22" x14ac:dyDescent="0.2">
      <c r="V5576" s="5"/>
    </row>
    <row r="5577" spans="22:22" x14ac:dyDescent="0.2">
      <c r="V5577" s="5"/>
    </row>
    <row r="5578" spans="22:22" x14ac:dyDescent="0.2">
      <c r="V5578" s="5"/>
    </row>
    <row r="5579" spans="22:22" x14ac:dyDescent="0.2">
      <c r="V5579" s="5"/>
    </row>
    <row r="5580" spans="22:22" x14ac:dyDescent="0.2">
      <c r="V5580" s="5"/>
    </row>
    <row r="5581" spans="22:22" x14ac:dyDescent="0.2">
      <c r="V5581" s="5"/>
    </row>
    <row r="5582" spans="22:22" x14ac:dyDescent="0.2">
      <c r="V5582" s="5"/>
    </row>
    <row r="5583" spans="22:22" x14ac:dyDescent="0.2">
      <c r="V5583" s="5"/>
    </row>
    <row r="5584" spans="22:22" x14ac:dyDescent="0.2">
      <c r="V5584" s="5"/>
    </row>
    <row r="5585" spans="22:22" x14ac:dyDescent="0.2">
      <c r="V5585" s="5"/>
    </row>
    <row r="5586" spans="22:22" x14ac:dyDescent="0.2">
      <c r="V5586" s="5"/>
    </row>
    <row r="5587" spans="22:22" x14ac:dyDescent="0.2">
      <c r="V5587" s="5"/>
    </row>
    <row r="5588" spans="22:22" x14ac:dyDescent="0.2">
      <c r="V5588" s="5"/>
    </row>
    <row r="5589" spans="22:22" x14ac:dyDescent="0.2">
      <c r="V5589" s="5"/>
    </row>
    <row r="5590" spans="22:22" x14ac:dyDescent="0.2">
      <c r="V5590" s="5"/>
    </row>
    <row r="5591" spans="22:22" x14ac:dyDescent="0.2">
      <c r="V5591" s="5"/>
    </row>
    <row r="5592" spans="22:22" x14ac:dyDescent="0.2">
      <c r="V5592" s="5"/>
    </row>
    <row r="5593" spans="22:22" x14ac:dyDescent="0.2">
      <c r="V5593" s="5"/>
    </row>
    <row r="5594" spans="22:22" x14ac:dyDescent="0.2">
      <c r="V5594" s="5"/>
    </row>
    <row r="5595" spans="22:22" x14ac:dyDescent="0.2">
      <c r="V5595" s="5"/>
    </row>
    <row r="5596" spans="22:22" x14ac:dyDescent="0.2">
      <c r="V5596" s="5"/>
    </row>
    <row r="5597" spans="22:22" x14ac:dyDescent="0.2">
      <c r="V5597" s="5"/>
    </row>
    <row r="5598" spans="22:22" x14ac:dyDescent="0.2">
      <c r="V5598" s="5"/>
    </row>
    <row r="5599" spans="22:22" x14ac:dyDescent="0.2">
      <c r="V5599" s="5"/>
    </row>
    <row r="5600" spans="22:22" x14ac:dyDescent="0.2">
      <c r="V5600" s="5"/>
    </row>
    <row r="5601" spans="22:22" x14ac:dyDescent="0.2">
      <c r="V5601" s="5"/>
    </row>
    <row r="5602" spans="22:22" x14ac:dyDescent="0.2">
      <c r="V5602" s="5"/>
    </row>
    <row r="5603" spans="22:22" x14ac:dyDescent="0.2">
      <c r="V5603" s="5"/>
    </row>
    <row r="5604" spans="22:22" x14ac:dyDescent="0.2">
      <c r="V5604" s="5"/>
    </row>
    <row r="5605" spans="22:22" x14ac:dyDescent="0.2">
      <c r="V5605" s="5"/>
    </row>
    <row r="5606" spans="22:22" x14ac:dyDescent="0.2">
      <c r="V5606" s="5"/>
    </row>
    <row r="5607" spans="22:22" x14ac:dyDescent="0.2">
      <c r="V5607" s="5"/>
    </row>
    <row r="5608" spans="22:22" x14ac:dyDescent="0.2">
      <c r="V5608" s="5"/>
    </row>
    <row r="5609" spans="22:22" x14ac:dyDescent="0.2">
      <c r="V5609" s="5"/>
    </row>
    <row r="5610" spans="22:22" x14ac:dyDescent="0.2">
      <c r="V5610" s="5"/>
    </row>
    <row r="5611" spans="22:22" x14ac:dyDescent="0.2">
      <c r="V5611" s="5"/>
    </row>
    <row r="5612" spans="22:22" x14ac:dyDescent="0.2">
      <c r="V5612" s="5"/>
    </row>
    <row r="5613" spans="22:22" x14ac:dyDescent="0.2">
      <c r="V5613" s="5"/>
    </row>
    <row r="5614" spans="22:22" x14ac:dyDescent="0.2">
      <c r="V5614" s="5"/>
    </row>
    <row r="5615" spans="22:22" x14ac:dyDescent="0.2">
      <c r="V5615" s="5"/>
    </row>
    <row r="5616" spans="22:22" x14ac:dyDescent="0.2">
      <c r="V5616" s="5"/>
    </row>
    <row r="5617" spans="22:22" x14ac:dyDescent="0.2">
      <c r="V5617" s="5"/>
    </row>
    <row r="5618" spans="22:22" x14ac:dyDescent="0.2">
      <c r="V5618" s="5"/>
    </row>
    <row r="5619" spans="22:22" x14ac:dyDescent="0.2">
      <c r="V5619" s="5"/>
    </row>
    <row r="5620" spans="22:22" x14ac:dyDescent="0.2">
      <c r="V5620" s="5"/>
    </row>
    <row r="5621" spans="22:22" x14ac:dyDescent="0.2">
      <c r="V5621" s="5"/>
    </row>
    <row r="5622" spans="22:22" x14ac:dyDescent="0.2">
      <c r="V5622" s="5"/>
    </row>
    <row r="5623" spans="22:22" x14ac:dyDescent="0.2">
      <c r="V5623" s="5"/>
    </row>
    <row r="5624" spans="22:22" x14ac:dyDescent="0.2">
      <c r="V5624" s="5"/>
    </row>
    <row r="5625" spans="22:22" x14ac:dyDescent="0.2">
      <c r="V5625" s="5"/>
    </row>
    <row r="5626" spans="22:22" x14ac:dyDescent="0.2">
      <c r="V5626" s="5"/>
    </row>
    <row r="5627" spans="22:22" x14ac:dyDescent="0.2">
      <c r="V5627" s="5"/>
    </row>
    <row r="5628" spans="22:22" x14ac:dyDescent="0.2">
      <c r="V5628" s="5"/>
    </row>
    <row r="5629" spans="22:22" x14ac:dyDescent="0.2">
      <c r="V5629" s="5"/>
    </row>
    <row r="5630" spans="22:22" x14ac:dyDescent="0.2">
      <c r="V5630" s="5"/>
    </row>
    <row r="5631" spans="22:22" x14ac:dyDescent="0.2">
      <c r="V5631" s="5"/>
    </row>
    <row r="5632" spans="22:22" x14ac:dyDescent="0.2">
      <c r="V5632" s="5"/>
    </row>
    <row r="5633" spans="22:22" x14ac:dyDescent="0.2">
      <c r="V5633" s="5"/>
    </row>
    <row r="5634" spans="22:22" x14ac:dyDescent="0.2">
      <c r="V5634" s="5"/>
    </row>
    <row r="5635" spans="22:22" x14ac:dyDescent="0.2">
      <c r="V5635" s="5"/>
    </row>
    <row r="5636" spans="22:22" x14ac:dyDescent="0.2">
      <c r="V5636" s="5"/>
    </row>
    <row r="5637" spans="22:22" x14ac:dyDescent="0.2">
      <c r="V5637" s="5"/>
    </row>
    <row r="5638" spans="22:22" x14ac:dyDescent="0.2">
      <c r="V5638" s="5"/>
    </row>
    <row r="5639" spans="22:22" x14ac:dyDescent="0.2">
      <c r="V5639" s="5"/>
    </row>
    <row r="5640" spans="22:22" x14ac:dyDescent="0.2">
      <c r="V5640" s="5"/>
    </row>
    <row r="5641" spans="22:22" x14ac:dyDescent="0.2">
      <c r="V5641" s="5"/>
    </row>
    <row r="5642" spans="22:22" x14ac:dyDescent="0.2">
      <c r="V5642" s="5"/>
    </row>
    <row r="5643" spans="22:22" x14ac:dyDescent="0.2">
      <c r="V5643" s="5"/>
    </row>
    <row r="5644" spans="22:22" x14ac:dyDescent="0.2">
      <c r="V5644" s="5"/>
    </row>
    <row r="5645" spans="22:22" x14ac:dyDescent="0.2">
      <c r="V5645" s="5"/>
    </row>
    <row r="5646" spans="22:22" x14ac:dyDescent="0.2">
      <c r="V5646" s="5"/>
    </row>
    <row r="5647" spans="22:22" x14ac:dyDescent="0.2">
      <c r="V5647" s="5"/>
    </row>
    <row r="5648" spans="22:22" x14ac:dyDescent="0.2">
      <c r="V5648" s="5"/>
    </row>
    <row r="5649" spans="22:22" x14ac:dyDescent="0.2">
      <c r="V5649" s="5"/>
    </row>
    <row r="5650" spans="22:22" x14ac:dyDescent="0.2">
      <c r="V5650" s="5"/>
    </row>
    <row r="5651" spans="22:22" x14ac:dyDescent="0.2">
      <c r="V5651" s="5"/>
    </row>
    <row r="5652" spans="22:22" x14ac:dyDescent="0.2">
      <c r="V5652" s="5"/>
    </row>
    <row r="5653" spans="22:22" x14ac:dyDescent="0.2">
      <c r="V5653" s="5"/>
    </row>
    <row r="5654" spans="22:22" x14ac:dyDescent="0.2">
      <c r="V5654" s="5"/>
    </row>
    <row r="5655" spans="22:22" x14ac:dyDescent="0.2">
      <c r="V5655" s="5"/>
    </row>
    <row r="5656" spans="22:22" x14ac:dyDescent="0.2">
      <c r="V5656" s="5"/>
    </row>
    <row r="5657" spans="22:22" x14ac:dyDescent="0.2">
      <c r="V5657" s="5"/>
    </row>
    <row r="5658" spans="22:22" x14ac:dyDescent="0.2">
      <c r="V5658" s="5"/>
    </row>
    <row r="5659" spans="22:22" x14ac:dyDescent="0.2">
      <c r="V5659" s="5"/>
    </row>
    <row r="5660" spans="22:22" x14ac:dyDescent="0.2">
      <c r="V5660" s="5"/>
    </row>
    <row r="5661" spans="22:22" x14ac:dyDescent="0.2">
      <c r="V5661" s="5"/>
    </row>
    <row r="5662" spans="22:22" x14ac:dyDescent="0.2">
      <c r="V5662" s="5"/>
    </row>
    <row r="5663" spans="22:22" x14ac:dyDescent="0.2">
      <c r="V5663" s="5"/>
    </row>
    <row r="5664" spans="22:22" x14ac:dyDescent="0.2">
      <c r="V5664" s="5"/>
    </row>
    <row r="5665" spans="22:22" x14ac:dyDescent="0.2">
      <c r="V5665" s="5"/>
    </row>
    <row r="5666" spans="22:22" x14ac:dyDescent="0.2">
      <c r="V5666" s="5"/>
    </row>
    <row r="5667" spans="22:22" x14ac:dyDescent="0.2">
      <c r="V5667" s="5"/>
    </row>
    <row r="5668" spans="22:22" x14ac:dyDescent="0.2">
      <c r="V5668" s="5"/>
    </row>
    <row r="5669" spans="22:22" x14ac:dyDescent="0.2">
      <c r="V5669" s="5"/>
    </row>
    <row r="5670" spans="22:22" x14ac:dyDescent="0.2">
      <c r="V5670" s="5"/>
    </row>
    <row r="5671" spans="22:22" x14ac:dyDescent="0.2">
      <c r="V5671" s="5"/>
    </row>
    <row r="5672" spans="22:22" x14ac:dyDescent="0.2">
      <c r="V5672" s="5"/>
    </row>
    <row r="5673" spans="22:22" x14ac:dyDescent="0.2">
      <c r="V5673" s="5"/>
    </row>
    <row r="5674" spans="22:22" x14ac:dyDescent="0.2">
      <c r="V5674" s="5"/>
    </row>
    <row r="5675" spans="22:22" x14ac:dyDescent="0.2">
      <c r="V5675" s="5"/>
    </row>
    <row r="5676" spans="22:22" x14ac:dyDescent="0.2">
      <c r="V5676" s="5"/>
    </row>
    <row r="5677" spans="22:22" x14ac:dyDescent="0.2">
      <c r="V5677" s="5"/>
    </row>
    <row r="5678" spans="22:22" x14ac:dyDescent="0.2">
      <c r="V5678" s="5"/>
    </row>
    <row r="5679" spans="22:22" x14ac:dyDescent="0.2">
      <c r="V5679" s="5"/>
    </row>
    <row r="5680" spans="22:22" x14ac:dyDescent="0.2">
      <c r="V5680" s="5"/>
    </row>
    <row r="5681" spans="22:22" x14ac:dyDescent="0.2">
      <c r="V5681" s="5"/>
    </row>
    <row r="5682" spans="22:22" x14ac:dyDescent="0.2">
      <c r="V5682" s="5"/>
    </row>
    <row r="5683" spans="22:22" x14ac:dyDescent="0.2">
      <c r="V5683" s="5"/>
    </row>
    <row r="5684" spans="22:22" x14ac:dyDescent="0.2">
      <c r="V5684" s="5"/>
    </row>
    <row r="5685" spans="22:22" x14ac:dyDescent="0.2">
      <c r="V5685" s="5"/>
    </row>
    <row r="5686" spans="22:22" x14ac:dyDescent="0.2">
      <c r="V5686" s="5"/>
    </row>
    <row r="5687" spans="22:22" x14ac:dyDescent="0.2">
      <c r="V5687" s="5"/>
    </row>
    <row r="5688" spans="22:22" x14ac:dyDescent="0.2">
      <c r="V5688" s="5"/>
    </row>
    <row r="5689" spans="22:22" x14ac:dyDescent="0.2">
      <c r="V5689" s="5"/>
    </row>
    <row r="5690" spans="22:22" x14ac:dyDescent="0.2">
      <c r="V5690" s="5"/>
    </row>
    <row r="5691" spans="22:22" x14ac:dyDescent="0.2">
      <c r="V5691" s="5"/>
    </row>
    <row r="5692" spans="22:22" x14ac:dyDescent="0.2">
      <c r="V5692" s="5"/>
    </row>
    <row r="5693" spans="22:22" x14ac:dyDescent="0.2">
      <c r="V5693" s="5"/>
    </row>
    <row r="5694" spans="22:22" x14ac:dyDescent="0.2">
      <c r="V5694" s="5"/>
    </row>
    <row r="5695" spans="22:22" x14ac:dyDescent="0.2">
      <c r="V5695" s="5"/>
    </row>
    <row r="5696" spans="22:22" x14ac:dyDescent="0.2">
      <c r="V5696" s="5"/>
    </row>
    <row r="5697" spans="22:22" x14ac:dyDescent="0.2">
      <c r="V5697" s="5"/>
    </row>
    <row r="5698" spans="22:22" x14ac:dyDescent="0.2">
      <c r="V5698" s="5"/>
    </row>
    <row r="5699" spans="22:22" x14ac:dyDescent="0.2">
      <c r="V5699" s="5"/>
    </row>
    <row r="5700" spans="22:22" x14ac:dyDescent="0.2">
      <c r="V5700" s="5"/>
    </row>
    <row r="5701" spans="22:22" x14ac:dyDescent="0.2">
      <c r="V5701" s="5"/>
    </row>
    <row r="5702" spans="22:22" x14ac:dyDescent="0.2">
      <c r="V5702" s="5"/>
    </row>
    <row r="5703" spans="22:22" x14ac:dyDescent="0.2">
      <c r="V5703" s="5"/>
    </row>
    <row r="5704" spans="22:22" x14ac:dyDescent="0.2">
      <c r="V5704" s="5"/>
    </row>
    <row r="5705" spans="22:22" x14ac:dyDescent="0.2">
      <c r="V5705" s="5"/>
    </row>
    <row r="5706" spans="22:22" x14ac:dyDescent="0.2">
      <c r="V5706" s="5"/>
    </row>
    <row r="5707" spans="22:22" x14ac:dyDescent="0.2">
      <c r="V5707" s="5"/>
    </row>
    <row r="5708" spans="22:22" x14ac:dyDescent="0.2">
      <c r="V5708" s="5"/>
    </row>
    <row r="5709" spans="22:22" x14ac:dyDescent="0.2">
      <c r="V5709" s="5"/>
    </row>
    <row r="5710" spans="22:22" x14ac:dyDescent="0.2">
      <c r="V5710" s="5"/>
    </row>
    <row r="5711" spans="22:22" x14ac:dyDescent="0.2">
      <c r="V5711" s="5"/>
    </row>
    <row r="5712" spans="22:22" x14ac:dyDescent="0.2">
      <c r="V5712" s="5"/>
    </row>
    <row r="5713" spans="22:22" x14ac:dyDescent="0.2">
      <c r="V5713" s="5"/>
    </row>
    <row r="5714" spans="22:22" x14ac:dyDescent="0.2">
      <c r="V5714" s="5"/>
    </row>
    <row r="5715" spans="22:22" x14ac:dyDescent="0.2">
      <c r="V5715" s="5"/>
    </row>
    <row r="5716" spans="22:22" x14ac:dyDescent="0.2">
      <c r="V5716" s="5"/>
    </row>
    <row r="5717" spans="22:22" x14ac:dyDescent="0.2">
      <c r="V5717" s="5"/>
    </row>
    <row r="5718" spans="22:22" x14ac:dyDescent="0.2">
      <c r="V5718" s="5"/>
    </row>
    <row r="5719" spans="22:22" x14ac:dyDescent="0.2">
      <c r="V5719" s="5"/>
    </row>
    <row r="5720" spans="22:22" x14ac:dyDescent="0.2">
      <c r="V5720" s="5"/>
    </row>
    <row r="5721" spans="22:22" x14ac:dyDescent="0.2">
      <c r="V5721" s="5"/>
    </row>
    <row r="5722" spans="22:22" x14ac:dyDescent="0.2">
      <c r="V5722" s="5"/>
    </row>
    <row r="5723" spans="22:22" x14ac:dyDescent="0.2">
      <c r="V5723" s="5"/>
    </row>
    <row r="5724" spans="22:22" x14ac:dyDescent="0.2">
      <c r="V5724" s="5"/>
    </row>
    <row r="5725" spans="22:22" x14ac:dyDescent="0.2">
      <c r="V5725" s="5"/>
    </row>
    <row r="5726" spans="22:22" x14ac:dyDescent="0.2">
      <c r="V5726" s="5"/>
    </row>
    <row r="5727" spans="22:22" x14ac:dyDescent="0.2">
      <c r="V5727" s="5"/>
    </row>
    <row r="5728" spans="22:22" x14ac:dyDescent="0.2">
      <c r="V5728" s="5"/>
    </row>
    <row r="5729" spans="22:22" x14ac:dyDescent="0.2">
      <c r="V5729" s="5"/>
    </row>
    <row r="5730" spans="22:22" x14ac:dyDescent="0.2">
      <c r="V5730" s="5"/>
    </row>
    <row r="5731" spans="22:22" x14ac:dyDescent="0.2">
      <c r="V5731" s="5"/>
    </row>
    <row r="5732" spans="22:22" x14ac:dyDescent="0.2">
      <c r="V5732" s="5"/>
    </row>
    <row r="5733" spans="22:22" x14ac:dyDescent="0.2">
      <c r="V5733" s="5"/>
    </row>
    <row r="5734" spans="22:22" x14ac:dyDescent="0.2">
      <c r="V5734" s="5"/>
    </row>
    <row r="5735" spans="22:22" x14ac:dyDescent="0.2">
      <c r="V5735" s="5"/>
    </row>
    <row r="5736" spans="22:22" x14ac:dyDescent="0.2">
      <c r="V5736" s="5"/>
    </row>
    <row r="5737" spans="22:22" x14ac:dyDescent="0.2">
      <c r="V5737" s="5"/>
    </row>
    <row r="5738" spans="22:22" x14ac:dyDescent="0.2">
      <c r="V5738" s="5"/>
    </row>
    <row r="5739" spans="22:22" x14ac:dyDescent="0.2">
      <c r="V5739" s="5"/>
    </row>
    <row r="5740" spans="22:22" x14ac:dyDescent="0.2">
      <c r="V5740" s="5"/>
    </row>
    <row r="5741" spans="22:22" x14ac:dyDescent="0.2">
      <c r="V5741" s="5"/>
    </row>
    <row r="5742" spans="22:22" x14ac:dyDescent="0.2">
      <c r="V5742" s="5"/>
    </row>
    <row r="5743" spans="22:22" x14ac:dyDescent="0.2">
      <c r="V5743" s="5"/>
    </row>
    <row r="5744" spans="22:22" x14ac:dyDescent="0.2">
      <c r="V5744" s="5"/>
    </row>
    <row r="5745" spans="22:22" x14ac:dyDescent="0.2">
      <c r="V5745" s="5"/>
    </row>
    <row r="5746" spans="22:22" x14ac:dyDescent="0.2">
      <c r="V5746" s="5"/>
    </row>
    <row r="5747" spans="22:22" x14ac:dyDescent="0.2">
      <c r="V5747" s="5"/>
    </row>
    <row r="5748" spans="22:22" x14ac:dyDescent="0.2">
      <c r="V5748" s="5"/>
    </row>
    <row r="5749" spans="22:22" x14ac:dyDescent="0.2">
      <c r="V5749" s="5"/>
    </row>
    <row r="5750" spans="22:22" x14ac:dyDescent="0.2">
      <c r="V5750" s="5"/>
    </row>
    <row r="5751" spans="22:22" x14ac:dyDescent="0.2">
      <c r="V5751" s="5"/>
    </row>
    <row r="5752" spans="22:22" x14ac:dyDescent="0.2">
      <c r="V5752" s="5"/>
    </row>
    <row r="5753" spans="22:22" x14ac:dyDescent="0.2">
      <c r="V5753" s="5"/>
    </row>
    <row r="5754" spans="22:22" x14ac:dyDescent="0.2">
      <c r="V5754" s="5"/>
    </row>
    <row r="5755" spans="22:22" x14ac:dyDescent="0.2">
      <c r="V5755" s="5"/>
    </row>
    <row r="5756" spans="22:22" x14ac:dyDescent="0.2">
      <c r="V5756" s="5"/>
    </row>
    <row r="5757" spans="22:22" x14ac:dyDescent="0.2">
      <c r="V5757" s="5"/>
    </row>
    <row r="5758" spans="22:22" x14ac:dyDescent="0.2">
      <c r="V5758" s="5"/>
    </row>
    <row r="5759" spans="22:22" x14ac:dyDescent="0.2">
      <c r="V5759" s="5"/>
    </row>
    <row r="5760" spans="22:22" x14ac:dyDescent="0.2">
      <c r="V5760" s="5"/>
    </row>
    <row r="5761" spans="22:22" x14ac:dyDescent="0.2">
      <c r="V5761" s="5"/>
    </row>
    <row r="5762" spans="22:22" x14ac:dyDescent="0.2">
      <c r="V5762" s="5"/>
    </row>
    <row r="5763" spans="22:22" x14ac:dyDescent="0.2">
      <c r="V5763" s="5"/>
    </row>
    <row r="5764" spans="22:22" x14ac:dyDescent="0.2">
      <c r="V5764" s="5"/>
    </row>
    <row r="5765" spans="22:22" x14ac:dyDescent="0.2">
      <c r="V5765" s="5"/>
    </row>
    <row r="5766" spans="22:22" x14ac:dyDescent="0.2">
      <c r="V5766" s="5"/>
    </row>
    <row r="5767" spans="22:22" x14ac:dyDescent="0.2">
      <c r="V5767" s="5"/>
    </row>
    <row r="5768" spans="22:22" x14ac:dyDescent="0.2">
      <c r="V5768" s="5"/>
    </row>
    <row r="5769" spans="22:22" x14ac:dyDescent="0.2">
      <c r="V5769" s="5"/>
    </row>
    <row r="5770" spans="22:22" x14ac:dyDescent="0.2">
      <c r="V5770" s="5"/>
    </row>
    <row r="5771" spans="22:22" x14ac:dyDescent="0.2">
      <c r="V5771" s="5"/>
    </row>
    <row r="5772" spans="22:22" x14ac:dyDescent="0.2">
      <c r="V5772" s="5"/>
    </row>
    <row r="5773" spans="22:22" x14ac:dyDescent="0.2">
      <c r="V5773" s="5"/>
    </row>
    <row r="5774" spans="22:22" x14ac:dyDescent="0.2">
      <c r="V5774" s="5"/>
    </row>
    <row r="5775" spans="22:22" x14ac:dyDescent="0.2">
      <c r="V5775" s="5"/>
    </row>
    <row r="5776" spans="22:22" x14ac:dyDescent="0.2">
      <c r="V5776" s="5"/>
    </row>
    <row r="5777" spans="22:22" x14ac:dyDescent="0.2">
      <c r="V5777" s="5"/>
    </row>
    <row r="5778" spans="22:22" x14ac:dyDescent="0.2">
      <c r="V5778" s="5"/>
    </row>
    <row r="5779" spans="22:22" x14ac:dyDescent="0.2">
      <c r="V5779" s="5"/>
    </row>
    <row r="5780" spans="22:22" x14ac:dyDescent="0.2">
      <c r="V5780" s="5"/>
    </row>
    <row r="5781" spans="22:22" x14ac:dyDescent="0.2">
      <c r="V5781" s="5"/>
    </row>
    <row r="5782" spans="22:22" x14ac:dyDescent="0.2">
      <c r="V5782" s="5"/>
    </row>
    <row r="5783" spans="22:22" x14ac:dyDescent="0.2">
      <c r="V5783" s="5"/>
    </row>
    <row r="5784" spans="22:22" x14ac:dyDescent="0.2">
      <c r="V5784" s="5"/>
    </row>
    <row r="5785" spans="22:22" x14ac:dyDescent="0.2">
      <c r="V5785" s="5"/>
    </row>
    <row r="5786" spans="22:22" x14ac:dyDescent="0.2">
      <c r="V5786" s="5"/>
    </row>
    <row r="5787" spans="22:22" x14ac:dyDescent="0.2">
      <c r="V5787" s="5"/>
    </row>
    <row r="5788" spans="22:22" x14ac:dyDescent="0.2">
      <c r="V5788" s="5"/>
    </row>
    <row r="5789" spans="22:22" x14ac:dyDescent="0.2">
      <c r="V5789" s="5"/>
    </row>
    <row r="5790" spans="22:22" x14ac:dyDescent="0.2">
      <c r="V5790" s="5"/>
    </row>
    <row r="5791" spans="22:22" x14ac:dyDescent="0.2">
      <c r="V5791" s="5"/>
    </row>
    <row r="5792" spans="22:22" x14ac:dyDescent="0.2">
      <c r="V5792" s="5"/>
    </row>
    <row r="5793" spans="22:22" x14ac:dyDescent="0.2">
      <c r="V5793" s="5"/>
    </row>
    <row r="5794" spans="22:22" x14ac:dyDescent="0.2">
      <c r="V5794" s="5"/>
    </row>
    <row r="5795" spans="22:22" x14ac:dyDescent="0.2">
      <c r="V5795" s="5"/>
    </row>
    <row r="5796" spans="22:22" x14ac:dyDescent="0.2">
      <c r="V5796" s="5"/>
    </row>
    <row r="5797" spans="22:22" x14ac:dyDescent="0.2">
      <c r="V5797" s="5"/>
    </row>
    <row r="5798" spans="22:22" x14ac:dyDescent="0.2">
      <c r="V5798" s="5"/>
    </row>
    <row r="5799" spans="22:22" x14ac:dyDescent="0.2">
      <c r="V5799" s="5"/>
    </row>
    <row r="5800" spans="22:22" x14ac:dyDescent="0.2">
      <c r="V5800" s="5"/>
    </row>
    <row r="5801" spans="22:22" x14ac:dyDescent="0.2">
      <c r="V5801" s="5"/>
    </row>
    <row r="5802" spans="22:22" x14ac:dyDescent="0.2">
      <c r="V5802" s="5"/>
    </row>
    <row r="5803" spans="22:22" x14ac:dyDescent="0.2">
      <c r="V5803" s="5"/>
    </row>
    <row r="5804" spans="22:22" x14ac:dyDescent="0.2">
      <c r="V5804" s="5"/>
    </row>
    <row r="5805" spans="22:22" x14ac:dyDescent="0.2">
      <c r="V5805" s="5"/>
    </row>
    <row r="5806" spans="22:22" x14ac:dyDescent="0.2">
      <c r="V5806" s="5"/>
    </row>
    <row r="5807" spans="22:22" x14ac:dyDescent="0.2">
      <c r="V5807" s="5"/>
    </row>
    <row r="5808" spans="22:22" x14ac:dyDescent="0.2">
      <c r="V5808" s="5"/>
    </row>
    <row r="5809" spans="22:22" x14ac:dyDescent="0.2">
      <c r="V5809" s="5"/>
    </row>
    <row r="5810" spans="22:22" x14ac:dyDescent="0.2">
      <c r="V5810" s="5"/>
    </row>
    <row r="5811" spans="22:22" x14ac:dyDescent="0.2">
      <c r="V5811" s="5"/>
    </row>
    <row r="5812" spans="22:22" x14ac:dyDescent="0.2">
      <c r="V5812" s="5"/>
    </row>
    <row r="5813" spans="22:22" x14ac:dyDescent="0.2">
      <c r="V5813" s="5"/>
    </row>
    <row r="5814" spans="22:22" x14ac:dyDescent="0.2">
      <c r="V5814" s="5"/>
    </row>
    <row r="5815" spans="22:22" x14ac:dyDescent="0.2">
      <c r="V5815" s="5"/>
    </row>
    <row r="5816" spans="22:22" x14ac:dyDescent="0.2">
      <c r="V5816" s="5"/>
    </row>
    <row r="5817" spans="22:22" x14ac:dyDescent="0.2">
      <c r="V5817" s="5"/>
    </row>
    <row r="5818" spans="22:22" x14ac:dyDescent="0.2">
      <c r="V5818" s="5"/>
    </row>
    <row r="5819" spans="22:22" x14ac:dyDescent="0.2">
      <c r="V5819" s="5"/>
    </row>
    <row r="5820" spans="22:22" x14ac:dyDescent="0.2">
      <c r="V5820" s="5"/>
    </row>
    <row r="5821" spans="22:22" x14ac:dyDescent="0.2">
      <c r="V5821" s="5"/>
    </row>
    <row r="5822" spans="22:22" x14ac:dyDescent="0.2">
      <c r="V5822" s="5"/>
    </row>
    <row r="5823" spans="22:22" x14ac:dyDescent="0.2">
      <c r="V5823" s="5"/>
    </row>
    <row r="5824" spans="22:22" x14ac:dyDescent="0.2">
      <c r="V5824" s="5"/>
    </row>
    <row r="5825" spans="22:22" x14ac:dyDescent="0.2">
      <c r="V5825" s="5"/>
    </row>
    <row r="5826" spans="22:22" x14ac:dyDescent="0.2">
      <c r="V5826" s="5"/>
    </row>
    <row r="5827" spans="22:22" x14ac:dyDescent="0.2">
      <c r="V5827" s="5"/>
    </row>
    <row r="5828" spans="22:22" x14ac:dyDescent="0.2">
      <c r="V5828" s="5"/>
    </row>
    <row r="5829" spans="22:22" x14ac:dyDescent="0.2">
      <c r="V5829" s="5"/>
    </row>
    <row r="5830" spans="22:22" x14ac:dyDescent="0.2">
      <c r="V5830" s="5"/>
    </row>
    <row r="5831" spans="22:22" x14ac:dyDescent="0.2">
      <c r="V5831" s="5"/>
    </row>
    <row r="5832" spans="22:22" x14ac:dyDescent="0.2">
      <c r="V5832" s="5"/>
    </row>
    <row r="5833" spans="22:22" x14ac:dyDescent="0.2">
      <c r="V5833" s="5"/>
    </row>
    <row r="5834" spans="22:22" x14ac:dyDescent="0.2">
      <c r="V5834" s="5"/>
    </row>
    <row r="5835" spans="22:22" x14ac:dyDescent="0.2">
      <c r="V5835" s="5"/>
    </row>
    <row r="5836" spans="22:22" x14ac:dyDescent="0.2">
      <c r="V5836" s="5"/>
    </row>
    <row r="5837" spans="22:22" x14ac:dyDescent="0.2">
      <c r="V5837" s="5"/>
    </row>
    <row r="5838" spans="22:22" x14ac:dyDescent="0.2">
      <c r="V5838" s="5"/>
    </row>
    <row r="5839" spans="22:22" x14ac:dyDescent="0.2">
      <c r="V5839" s="5"/>
    </row>
    <row r="5840" spans="22:22" x14ac:dyDescent="0.2">
      <c r="V5840" s="5"/>
    </row>
    <row r="5841" spans="22:22" x14ac:dyDescent="0.2">
      <c r="V5841" s="5"/>
    </row>
    <row r="5842" spans="22:22" x14ac:dyDescent="0.2">
      <c r="V5842" s="5"/>
    </row>
    <row r="5843" spans="22:22" x14ac:dyDescent="0.2">
      <c r="V5843" s="5"/>
    </row>
    <row r="5844" spans="22:22" x14ac:dyDescent="0.2">
      <c r="V5844" s="5"/>
    </row>
    <row r="5845" spans="22:22" x14ac:dyDescent="0.2">
      <c r="V5845" s="5"/>
    </row>
    <row r="5846" spans="22:22" x14ac:dyDescent="0.2">
      <c r="V5846" s="5"/>
    </row>
    <row r="5847" spans="22:22" x14ac:dyDescent="0.2">
      <c r="V5847" s="5"/>
    </row>
    <row r="5848" spans="22:22" x14ac:dyDescent="0.2">
      <c r="V5848" s="5"/>
    </row>
    <row r="5849" spans="22:22" x14ac:dyDescent="0.2">
      <c r="V5849" s="5"/>
    </row>
    <row r="5850" spans="22:22" x14ac:dyDescent="0.2">
      <c r="V5850" s="5"/>
    </row>
    <row r="5851" spans="22:22" x14ac:dyDescent="0.2">
      <c r="V5851" s="5"/>
    </row>
    <row r="5852" spans="22:22" x14ac:dyDescent="0.2">
      <c r="V5852" s="5"/>
    </row>
    <row r="5853" spans="22:22" x14ac:dyDescent="0.2">
      <c r="V5853" s="5"/>
    </row>
    <row r="5854" spans="22:22" x14ac:dyDescent="0.2">
      <c r="V5854" s="5"/>
    </row>
    <row r="5855" spans="22:22" x14ac:dyDescent="0.2">
      <c r="V5855" s="5"/>
    </row>
    <row r="5856" spans="22:22" x14ac:dyDescent="0.2">
      <c r="V5856" s="5"/>
    </row>
    <row r="5857" spans="22:22" x14ac:dyDescent="0.2">
      <c r="V5857" s="5"/>
    </row>
    <row r="5858" spans="22:22" x14ac:dyDescent="0.2">
      <c r="V5858" s="5"/>
    </row>
    <row r="5859" spans="22:22" x14ac:dyDescent="0.2">
      <c r="V5859" s="5"/>
    </row>
    <row r="5860" spans="22:22" x14ac:dyDescent="0.2">
      <c r="V5860" s="5"/>
    </row>
    <row r="5861" spans="22:22" x14ac:dyDescent="0.2">
      <c r="V5861" s="5"/>
    </row>
    <row r="5862" spans="22:22" x14ac:dyDescent="0.2">
      <c r="V5862" s="5"/>
    </row>
    <row r="5863" spans="22:22" x14ac:dyDescent="0.2">
      <c r="V5863" s="5"/>
    </row>
    <row r="5864" spans="22:22" x14ac:dyDescent="0.2">
      <c r="V5864" s="5"/>
    </row>
    <row r="5865" spans="22:22" x14ac:dyDescent="0.2">
      <c r="V5865" s="5"/>
    </row>
    <row r="5866" spans="22:22" x14ac:dyDescent="0.2">
      <c r="V5866" s="5"/>
    </row>
    <row r="5867" spans="22:22" x14ac:dyDescent="0.2">
      <c r="V5867" s="5"/>
    </row>
    <row r="5868" spans="22:22" x14ac:dyDescent="0.2">
      <c r="V5868" s="5"/>
    </row>
    <row r="5869" spans="22:22" x14ac:dyDescent="0.2">
      <c r="V5869" s="5"/>
    </row>
    <row r="5870" spans="22:22" x14ac:dyDescent="0.2">
      <c r="V5870" s="5"/>
    </row>
    <row r="5871" spans="22:22" x14ac:dyDescent="0.2">
      <c r="V5871" s="5"/>
    </row>
    <row r="5872" spans="22:22" x14ac:dyDescent="0.2">
      <c r="V5872" s="5"/>
    </row>
    <row r="5873" spans="22:22" x14ac:dyDescent="0.2">
      <c r="V5873" s="5"/>
    </row>
    <row r="5874" spans="22:22" x14ac:dyDescent="0.2">
      <c r="V5874" s="5"/>
    </row>
    <row r="5875" spans="22:22" x14ac:dyDescent="0.2">
      <c r="V5875" s="5"/>
    </row>
    <row r="5876" spans="22:22" x14ac:dyDescent="0.2">
      <c r="V5876" s="5"/>
    </row>
    <row r="5877" spans="22:22" x14ac:dyDescent="0.2">
      <c r="V5877" s="5"/>
    </row>
    <row r="5878" spans="22:22" x14ac:dyDescent="0.2">
      <c r="V5878" s="5"/>
    </row>
    <row r="5879" spans="22:22" x14ac:dyDescent="0.2">
      <c r="V5879" s="5"/>
    </row>
    <row r="5880" spans="22:22" x14ac:dyDescent="0.2">
      <c r="V5880" s="5"/>
    </row>
    <row r="5881" spans="22:22" x14ac:dyDescent="0.2">
      <c r="V5881" s="5"/>
    </row>
    <row r="5882" spans="22:22" x14ac:dyDescent="0.2">
      <c r="V5882" s="5"/>
    </row>
    <row r="5883" spans="22:22" x14ac:dyDescent="0.2">
      <c r="V5883" s="5"/>
    </row>
    <row r="5884" spans="22:22" x14ac:dyDescent="0.2">
      <c r="V5884" s="5"/>
    </row>
    <row r="5885" spans="22:22" x14ac:dyDescent="0.2">
      <c r="V5885" s="5"/>
    </row>
    <row r="5886" spans="22:22" x14ac:dyDescent="0.2">
      <c r="V5886" s="5"/>
    </row>
    <row r="5887" spans="22:22" x14ac:dyDescent="0.2">
      <c r="V5887" s="5"/>
    </row>
    <row r="5888" spans="22:22" x14ac:dyDescent="0.2">
      <c r="V5888" s="5"/>
    </row>
    <row r="5889" spans="22:22" x14ac:dyDescent="0.2">
      <c r="V5889" s="5"/>
    </row>
    <row r="5890" spans="22:22" x14ac:dyDescent="0.2">
      <c r="V5890" s="5"/>
    </row>
    <row r="5891" spans="22:22" x14ac:dyDescent="0.2">
      <c r="V5891" s="5"/>
    </row>
    <row r="5892" spans="22:22" x14ac:dyDescent="0.2">
      <c r="V5892" s="5"/>
    </row>
    <row r="5893" spans="22:22" x14ac:dyDescent="0.2">
      <c r="V5893" s="5"/>
    </row>
    <row r="5894" spans="22:22" x14ac:dyDescent="0.2">
      <c r="V5894" s="5"/>
    </row>
    <row r="5895" spans="22:22" x14ac:dyDescent="0.2">
      <c r="V5895" s="5"/>
    </row>
    <row r="5896" spans="22:22" x14ac:dyDescent="0.2">
      <c r="V5896" s="5"/>
    </row>
    <row r="5897" spans="22:22" x14ac:dyDescent="0.2">
      <c r="V5897" s="5"/>
    </row>
    <row r="5898" spans="22:22" x14ac:dyDescent="0.2">
      <c r="V5898" s="5"/>
    </row>
    <row r="5899" spans="22:22" x14ac:dyDescent="0.2">
      <c r="V5899" s="5"/>
    </row>
    <row r="5900" spans="22:22" x14ac:dyDescent="0.2">
      <c r="V5900" s="5"/>
    </row>
    <row r="5901" spans="22:22" x14ac:dyDescent="0.2">
      <c r="V5901" s="5"/>
    </row>
    <row r="5902" spans="22:22" x14ac:dyDescent="0.2">
      <c r="V5902" s="5"/>
    </row>
    <row r="5903" spans="22:22" x14ac:dyDescent="0.2">
      <c r="V5903" s="5"/>
    </row>
    <row r="5904" spans="22:22" x14ac:dyDescent="0.2">
      <c r="V5904" s="5"/>
    </row>
    <row r="5905" spans="22:22" x14ac:dyDescent="0.2">
      <c r="V5905" s="5"/>
    </row>
    <row r="5906" spans="22:22" x14ac:dyDescent="0.2">
      <c r="V5906" s="5"/>
    </row>
    <row r="5907" spans="22:22" x14ac:dyDescent="0.2">
      <c r="V5907" s="5"/>
    </row>
    <row r="5908" spans="22:22" x14ac:dyDescent="0.2">
      <c r="V5908" s="5"/>
    </row>
    <row r="5909" spans="22:22" x14ac:dyDescent="0.2">
      <c r="V5909" s="5"/>
    </row>
    <row r="5910" spans="22:22" x14ac:dyDescent="0.2">
      <c r="V5910" s="5"/>
    </row>
    <row r="5911" spans="22:22" x14ac:dyDescent="0.2">
      <c r="V5911" s="5"/>
    </row>
    <row r="5912" spans="22:22" x14ac:dyDescent="0.2">
      <c r="V5912" s="5"/>
    </row>
    <row r="5913" spans="22:22" x14ac:dyDescent="0.2">
      <c r="V5913" s="5"/>
    </row>
    <row r="5914" spans="22:22" x14ac:dyDescent="0.2">
      <c r="V5914" s="5"/>
    </row>
    <row r="5915" spans="22:22" x14ac:dyDescent="0.2">
      <c r="V5915" s="5"/>
    </row>
    <row r="5916" spans="22:22" x14ac:dyDescent="0.2">
      <c r="V5916" s="5"/>
    </row>
    <row r="5917" spans="22:22" x14ac:dyDescent="0.2">
      <c r="V5917" s="5"/>
    </row>
    <row r="5918" spans="22:22" x14ac:dyDescent="0.2">
      <c r="V5918" s="5"/>
    </row>
    <row r="5919" spans="22:22" x14ac:dyDescent="0.2">
      <c r="V5919" s="5"/>
    </row>
    <row r="5920" spans="22:22" x14ac:dyDescent="0.2">
      <c r="V5920" s="5"/>
    </row>
    <row r="5921" spans="22:22" x14ac:dyDescent="0.2">
      <c r="V5921" s="5"/>
    </row>
    <row r="5922" spans="22:22" x14ac:dyDescent="0.2">
      <c r="V5922" s="5"/>
    </row>
    <row r="5923" spans="22:22" x14ac:dyDescent="0.2">
      <c r="V5923" s="5"/>
    </row>
    <row r="5924" spans="22:22" x14ac:dyDescent="0.2">
      <c r="V5924" s="5"/>
    </row>
    <row r="5925" spans="22:22" x14ac:dyDescent="0.2">
      <c r="V5925" s="5"/>
    </row>
    <row r="5926" spans="22:22" x14ac:dyDescent="0.2">
      <c r="V5926" s="5"/>
    </row>
    <row r="5927" spans="22:22" x14ac:dyDescent="0.2">
      <c r="V5927" s="5"/>
    </row>
    <row r="5928" spans="22:22" x14ac:dyDescent="0.2">
      <c r="V5928" s="5"/>
    </row>
    <row r="5929" spans="22:22" x14ac:dyDescent="0.2">
      <c r="V5929" s="5"/>
    </row>
    <row r="5930" spans="22:22" x14ac:dyDescent="0.2">
      <c r="V5930" s="5"/>
    </row>
    <row r="5931" spans="22:22" x14ac:dyDescent="0.2">
      <c r="V5931" s="5"/>
    </row>
    <row r="5932" spans="22:22" x14ac:dyDescent="0.2">
      <c r="V5932" s="5"/>
    </row>
    <row r="5933" spans="22:22" x14ac:dyDescent="0.2">
      <c r="V5933" s="5"/>
    </row>
    <row r="5934" spans="22:22" x14ac:dyDescent="0.2">
      <c r="V5934" s="5"/>
    </row>
    <row r="5935" spans="22:22" x14ac:dyDescent="0.2">
      <c r="V5935" s="5"/>
    </row>
    <row r="5936" spans="22:22" x14ac:dyDescent="0.2">
      <c r="V5936" s="5"/>
    </row>
    <row r="5937" spans="22:22" x14ac:dyDescent="0.2">
      <c r="V5937" s="5"/>
    </row>
    <row r="5938" spans="22:22" x14ac:dyDescent="0.2">
      <c r="V5938" s="5"/>
    </row>
    <row r="5939" spans="22:22" x14ac:dyDescent="0.2">
      <c r="V5939" s="5"/>
    </row>
    <row r="5940" spans="22:22" x14ac:dyDescent="0.2">
      <c r="V5940" s="5"/>
    </row>
    <row r="5941" spans="22:22" x14ac:dyDescent="0.2">
      <c r="V5941" s="5"/>
    </row>
    <row r="5942" spans="22:22" x14ac:dyDescent="0.2">
      <c r="V5942" s="5"/>
    </row>
    <row r="5943" spans="22:22" x14ac:dyDescent="0.2">
      <c r="V5943" s="5"/>
    </row>
    <row r="5944" spans="22:22" x14ac:dyDescent="0.2">
      <c r="V5944" s="5"/>
    </row>
    <row r="5945" spans="22:22" x14ac:dyDescent="0.2">
      <c r="V5945" s="5"/>
    </row>
    <row r="5946" spans="22:22" x14ac:dyDescent="0.2">
      <c r="V5946" s="5"/>
    </row>
    <row r="5947" spans="22:22" x14ac:dyDescent="0.2">
      <c r="V5947" s="5"/>
    </row>
    <row r="5948" spans="22:22" x14ac:dyDescent="0.2">
      <c r="V5948" s="5"/>
    </row>
    <row r="5949" spans="22:22" x14ac:dyDescent="0.2">
      <c r="V5949" s="5"/>
    </row>
    <row r="5950" spans="22:22" x14ac:dyDescent="0.2">
      <c r="V5950" s="5"/>
    </row>
    <row r="5951" spans="22:22" x14ac:dyDescent="0.2">
      <c r="V5951" s="5"/>
    </row>
    <row r="5952" spans="22:22" x14ac:dyDescent="0.2">
      <c r="V5952" s="5"/>
    </row>
    <row r="5953" spans="22:22" x14ac:dyDescent="0.2">
      <c r="V5953" s="5"/>
    </row>
    <row r="5954" spans="22:22" x14ac:dyDescent="0.2">
      <c r="V5954" s="5"/>
    </row>
    <row r="5955" spans="22:22" x14ac:dyDescent="0.2">
      <c r="V5955" s="5"/>
    </row>
    <row r="5956" spans="22:22" x14ac:dyDescent="0.2">
      <c r="V5956" s="5"/>
    </row>
    <row r="5957" spans="22:22" x14ac:dyDescent="0.2">
      <c r="V5957" s="5"/>
    </row>
    <row r="5958" spans="22:22" x14ac:dyDescent="0.2">
      <c r="V5958" s="5"/>
    </row>
    <row r="5959" spans="22:22" x14ac:dyDescent="0.2">
      <c r="V5959" s="5"/>
    </row>
    <row r="5960" spans="22:22" x14ac:dyDescent="0.2">
      <c r="V5960" s="5"/>
    </row>
    <row r="5961" spans="22:22" x14ac:dyDescent="0.2">
      <c r="V5961" s="5"/>
    </row>
    <row r="5962" spans="22:22" x14ac:dyDescent="0.2">
      <c r="V5962" s="5"/>
    </row>
    <row r="5963" spans="22:22" x14ac:dyDescent="0.2">
      <c r="V5963" s="5"/>
    </row>
    <row r="5964" spans="22:22" x14ac:dyDescent="0.2">
      <c r="V5964" s="5"/>
    </row>
    <row r="5965" spans="22:22" x14ac:dyDescent="0.2">
      <c r="V5965" s="5"/>
    </row>
    <row r="5966" spans="22:22" x14ac:dyDescent="0.2">
      <c r="V5966" s="5"/>
    </row>
    <row r="5967" spans="22:22" x14ac:dyDescent="0.2">
      <c r="V5967" s="5"/>
    </row>
    <row r="5968" spans="22:22" x14ac:dyDescent="0.2">
      <c r="V5968" s="5"/>
    </row>
    <row r="5969" spans="22:22" x14ac:dyDescent="0.2">
      <c r="V5969" s="5"/>
    </row>
    <row r="5970" spans="22:22" x14ac:dyDescent="0.2">
      <c r="V5970" s="5"/>
    </row>
    <row r="5971" spans="22:22" x14ac:dyDescent="0.2">
      <c r="V5971" s="5"/>
    </row>
    <row r="5972" spans="22:22" x14ac:dyDescent="0.2">
      <c r="V5972" s="5"/>
    </row>
    <row r="5973" spans="22:22" x14ac:dyDescent="0.2">
      <c r="V5973" s="5"/>
    </row>
    <row r="5974" spans="22:22" x14ac:dyDescent="0.2">
      <c r="V5974" s="5"/>
    </row>
    <row r="5975" spans="22:22" x14ac:dyDescent="0.2">
      <c r="V5975" s="5"/>
    </row>
    <row r="5976" spans="22:22" x14ac:dyDescent="0.2">
      <c r="V5976" s="5"/>
    </row>
    <row r="5977" spans="22:22" x14ac:dyDescent="0.2">
      <c r="V5977" s="5"/>
    </row>
    <row r="5978" spans="22:22" x14ac:dyDescent="0.2">
      <c r="V5978" s="5"/>
    </row>
    <row r="5979" spans="22:22" x14ac:dyDescent="0.2">
      <c r="V5979" s="5"/>
    </row>
    <row r="5980" spans="22:22" x14ac:dyDescent="0.2">
      <c r="V5980" s="5"/>
    </row>
    <row r="5981" spans="22:22" x14ac:dyDescent="0.2">
      <c r="V5981" s="5"/>
    </row>
    <row r="5982" spans="22:22" x14ac:dyDescent="0.2">
      <c r="V5982" s="5"/>
    </row>
    <row r="5983" spans="22:22" x14ac:dyDescent="0.2">
      <c r="V5983" s="5"/>
    </row>
    <row r="5984" spans="22:22" x14ac:dyDescent="0.2">
      <c r="V5984" s="5"/>
    </row>
    <row r="5985" spans="22:22" x14ac:dyDescent="0.2">
      <c r="V5985" s="5"/>
    </row>
    <row r="5986" spans="22:22" x14ac:dyDescent="0.2">
      <c r="V5986" s="5"/>
    </row>
    <row r="5987" spans="22:22" x14ac:dyDescent="0.2">
      <c r="V5987" s="5"/>
    </row>
    <row r="5988" spans="22:22" x14ac:dyDescent="0.2">
      <c r="V5988" s="5"/>
    </row>
    <row r="5989" spans="22:22" x14ac:dyDescent="0.2">
      <c r="V5989" s="5"/>
    </row>
    <row r="5990" spans="22:22" x14ac:dyDescent="0.2">
      <c r="V5990" s="5"/>
    </row>
    <row r="5991" spans="22:22" x14ac:dyDescent="0.2">
      <c r="V5991" s="5"/>
    </row>
    <row r="5992" spans="22:22" x14ac:dyDescent="0.2">
      <c r="V5992" s="5"/>
    </row>
    <row r="5993" spans="22:22" x14ac:dyDescent="0.2">
      <c r="V5993" s="5"/>
    </row>
    <row r="5994" spans="22:22" x14ac:dyDescent="0.2">
      <c r="V5994" s="5"/>
    </row>
    <row r="5995" spans="22:22" x14ac:dyDescent="0.2">
      <c r="V5995" s="5"/>
    </row>
    <row r="5996" spans="22:22" x14ac:dyDescent="0.2">
      <c r="V5996" s="5"/>
    </row>
    <row r="5997" spans="22:22" x14ac:dyDescent="0.2">
      <c r="V5997" s="5"/>
    </row>
    <row r="5998" spans="22:22" x14ac:dyDescent="0.2">
      <c r="V5998" s="5"/>
    </row>
    <row r="5999" spans="22:22" x14ac:dyDescent="0.2">
      <c r="V5999" s="5"/>
    </row>
    <row r="6000" spans="22:22" x14ac:dyDescent="0.2">
      <c r="V6000" s="5"/>
    </row>
    <row r="6001" spans="22:22" x14ac:dyDescent="0.2">
      <c r="V6001" s="5"/>
    </row>
    <row r="6002" spans="22:22" x14ac:dyDescent="0.2">
      <c r="V6002" s="5"/>
    </row>
    <row r="6003" spans="22:22" x14ac:dyDescent="0.2">
      <c r="V6003" s="5"/>
    </row>
    <row r="6004" spans="22:22" x14ac:dyDescent="0.2">
      <c r="V6004" s="5"/>
    </row>
    <row r="6005" spans="22:22" x14ac:dyDescent="0.2">
      <c r="V6005" s="5"/>
    </row>
    <row r="6006" spans="22:22" x14ac:dyDescent="0.2">
      <c r="V6006" s="5"/>
    </row>
    <row r="6007" spans="22:22" x14ac:dyDescent="0.2">
      <c r="V6007" s="5"/>
    </row>
    <row r="6008" spans="22:22" x14ac:dyDescent="0.2">
      <c r="V6008" s="5"/>
    </row>
    <row r="6009" spans="22:22" x14ac:dyDescent="0.2">
      <c r="V6009" s="5"/>
    </row>
    <row r="6010" spans="22:22" x14ac:dyDescent="0.2">
      <c r="V6010" s="5"/>
    </row>
    <row r="6011" spans="22:22" x14ac:dyDescent="0.2">
      <c r="V6011" s="5"/>
    </row>
    <row r="6012" spans="22:22" x14ac:dyDescent="0.2">
      <c r="V6012" s="5"/>
    </row>
    <row r="6013" spans="22:22" x14ac:dyDescent="0.2">
      <c r="V6013" s="5"/>
    </row>
    <row r="6014" spans="22:22" x14ac:dyDescent="0.2">
      <c r="V6014" s="5"/>
    </row>
    <row r="6015" spans="22:22" x14ac:dyDescent="0.2">
      <c r="V6015" s="5"/>
    </row>
    <row r="6016" spans="22:22" x14ac:dyDescent="0.2">
      <c r="V6016" s="5"/>
    </row>
    <row r="6017" spans="22:22" x14ac:dyDescent="0.2">
      <c r="V6017" s="5"/>
    </row>
    <row r="6018" spans="22:22" x14ac:dyDescent="0.2">
      <c r="V6018" s="5"/>
    </row>
    <row r="6019" spans="22:22" x14ac:dyDescent="0.2">
      <c r="V6019" s="5"/>
    </row>
    <row r="6020" spans="22:22" x14ac:dyDescent="0.2">
      <c r="V6020" s="5"/>
    </row>
    <row r="6021" spans="22:22" x14ac:dyDescent="0.2">
      <c r="V6021" s="5"/>
    </row>
    <row r="6022" spans="22:22" x14ac:dyDescent="0.2">
      <c r="V6022" s="5"/>
    </row>
    <row r="6023" spans="22:22" x14ac:dyDescent="0.2">
      <c r="V6023" s="5"/>
    </row>
    <row r="6024" spans="22:22" x14ac:dyDescent="0.2">
      <c r="V6024" s="5"/>
    </row>
    <row r="6025" spans="22:22" x14ac:dyDescent="0.2">
      <c r="V6025" s="5"/>
    </row>
    <row r="6026" spans="22:22" x14ac:dyDescent="0.2">
      <c r="V6026" s="5"/>
    </row>
    <row r="6027" spans="22:22" x14ac:dyDescent="0.2">
      <c r="V6027" s="5"/>
    </row>
    <row r="6028" spans="22:22" x14ac:dyDescent="0.2">
      <c r="V6028" s="5"/>
    </row>
    <row r="6029" spans="22:22" x14ac:dyDescent="0.2">
      <c r="V6029" s="5"/>
    </row>
    <row r="6030" spans="22:22" x14ac:dyDescent="0.2">
      <c r="V6030" s="5"/>
    </row>
    <row r="6031" spans="22:22" x14ac:dyDescent="0.2">
      <c r="V6031" s="5"/>
    </row>
    <row r="6032" spans="22:22" x14ac:dyDescent="0.2">
      <c r="V6032" s="5"/>
    </row>
    <row r="6033" spans="22:22" x14ac:dyDescent="0.2">
      <c r="V6033" s="5"/>
    </row>
    <row r="6034" spans="22:22" x14ac:dyDescent="0.2">
      <c r="V6034" s="5"/>
    </row>
    <row r="6035" spans="22:22" x14ac:dyDescent="0.2">
      <c r="V6035" s="5"/>
    </row>
    <row r="6036" spans="22:22" x14ac:dyDescent="0.2">
      <c r="V6036" s="5"/>
    </row>
    <row r="6037" spans="22:22" x14ac:dyDescent="0.2">
      <c r="V6037" s="5"/>
    </row>
    <row r="6038" spans="22:22" x14ac:dyDescent="0.2">
      <c r="V6038" s="5"/>
    </row>
    <row r="6039" spans="22:22" x14ac:dyDescent="0.2">
      <c r="V6039" s="5"/>
    </row>
    <row r="6040" spans="22:22" x14ac:dyDescent="0.2">
      <c r="V6040" s="5"/>
    </row>
    <row r="6041" spans="22:22" x14ac:dyDescent="0.2">
      <c r="V6041" s="5"/>
    </row>
    <row r="6042" spans="22:22" x14ac:dyDescent="0.2">
      <c r="V6042" s="5"/>
    </row>
    <row r="6043" spans="22:22" x14ac:dyDescent="0.2">
      <c r="V6043" s="5"/>
    </row>
    <row r="6044" spans="22:22" x14ac:dyDescent="0.2">
      <c r="V6044" s="5"/>
    </row>
    <row r="6045" spans="22:22" x14ac:dyDescent="0.2">
      <c r="V6045" s="5"/>
    </row>
    <row r="6046" spans="22:22" x14ac:dyDescent="0.2">
      <c r="V6046" s="5"/>
    </row>
    <row r="6047" spans="22:22" x14ac:dyDescent="0.2">
      <c r="V6047" s="5"/>
    </row>
    <row r="6048" spans="22:22" x14ac:dyDescent="0.2">
      <c r="V6048" s="5"/>
    </row>
    <row r="6049" spans="22:22" x14ac:dyDescent="0.2">
      <c r="V6049" s="5"/>
    </row>
    <row r="6050" spans="22:22" x14ac:dyDescent="0.2">
      <c r="V6050" s="5"/>
    </row>
    <row r="6051" spans="22:22" x14ac:dyDescent="0.2">
      <c r="V6051" s="5"/>
    </row>
    <row r="6052" spans="22:22" x14ac:dyDescent="0.2">
      <c r="V6052" s="5"/>
    </row>
    <row r="6053" spans="22:22" x14ac:dyDescent="0.2">
      <c r="V6053" s="5"/>
    </row>
    <row r="6054" spans="22:22" x14ac:dyDescent="0.2">
      <c r="V6054" s="5"/>
    </row>
    <row r="6055" spans="22:22" x14ac:dyDescent="0.2">
      <c r="V6055" s="5"/>
    </row>
    <row r="6056" spans="22:22" x14ac:dyDescent="0.2">
      <c r="V6056" s="5"/>
    </row>
    <row r="6057" spans="22:22" x14ac:dyDescent="0.2">
      <c r="V6057" s="5"/>
    </row>
    <row r="6058" spans="22:22" x14ac:dyDescent="0.2">
      <c r="V6058" s="5"/>
    </row>
    <row r="6059" spans="22:22" x14ac:dyDescent="0.2">
      <c r="V6059" s="5"/>
    </row>
    <row r="6060" spans="22:22" x14ac:dyDescent="0.2">
      <c r="V6060" s="5"/>
    </row>
    <row r="6061" spans="22:22" x14ac:dyDescent="0.2">
      <c r="V6061" s="5"/>
    </row>
    <row r="6062" spans="22:22" x14ac:dyDescent="0.2">
      <c r="V6062" s="5"/>
    </row>
    <row r="6063" spans="22:22" x14ac:dyDescent="0.2">
      <c r="V6063" s="5"/>
    </row>
    <row r="6064" spans="22:22" x14ac:dyDescent="0.2">
      <c r="V6064" s="5"/>
    </row>
    <row r="6065" spans="22:22" x14ac:dyDescent="0.2">
      <c r="V6065" s="5"/>
    </row>
    <row r="6066" spans="22:22" x14ac:dyDescent="0.2">
      <c r="V6066" s="5"/>
    </row>
    <row r="6067" spans="22:22" x14ac:dyDescent="0.2">
      <c r="V6067" s="5"/>
    </row>
    <row r="6068" spans="22:22" x14ac:dyDescent="0.2">
      <c r="V6068" s="5"/>
    </row>
    <row r="6069" spans="22:22" x14ac:dyDescent="0.2">
      <c r="V6069" s="5"/>
    </row>
    <row r="6070" spans="22:22" x14ac:dyDescent="0.2">
      <c r="V6070" s="5"/>
    </row>
    <row r="6071" spans="22:22" x14ac:dyDescent="0.2">
      <c r="V6071" s="5"/>
    </row>
    <row r="6072" spans="22:22" x14ac:dyDescent="0.2">
      <c r="V6072" s="5"/>
    </row>
    <row r="6073" spans="22:22" x14ac:dyDescent="0.2">
      <c r="V6073" s="5"/>
    </row>
    <row r="6074" spans="22:22" x14ac:dyDescent="0.2">
      <c r="V6074" s="5"/>
    </row>
    <row r="6075" spans="22:22" x14ac:dyDescent="0.2">
      <c r="V6075" s="5"/>
    </row>
    <row r="6076" spans="22:22" x14ac:dyDescent="0.2">
      <c r="V6076" s="5"/>
    </row>
    <row r="6077" spans="22:22" x14ac:dyDescent="0.2">
      <c r="V6077" s="5"/>
    </row>
    <row r="6078" spans="22:22" x14ac:dyDescent="0.2">
      <c r="V6078" s="5"/>
    </row>
    <row r="6079" spans="22:22" x14ac:dyDescent="0.2">
      <c r="V6079" s="5"/>
    </row>
    <row r="6080" spans="22:22" x14ac:dyDescent="0.2">
      <c r="V6080" s="5"/>
    </row>
    <row r="6081" spans="22:22" x14ac:dyDescent="0.2">
      <c r="V6081" s="5"/>
    </row>
    <row r="6082" spans="22:22" x14ac:dyDescent="0.2">
      <c r="V6082" s="5"/>
    </row>
    <row r="6083" spans="22:22" x14ac:dyDescent="0.2">
      <c r="V6083" s="5"/>
    </row>
    <row r="6084" spans="22:22" x14ac:dyDescent="0.2">
      <c r="V6084" s="5"/>
    </row>
    <row r="6085" spans="22:22" x14ac:dyDescent="0.2">
      <c r="V6085" s="5"/>
    </row>
    <row r="6086" spans="22:22" x14ac:dyDescent="0.2">
      <c r="V6086" s="5"/>
    </row>
    <row r="6087" spans="22:22" x14ac:dyDescent="0.2">
      <c r="V6087" s="5"/>
    </row>
    <row r="6088" spans="22:22" x14ac:dyDescent="0.2">
      <c r="V6088" s="5"/>
    </row>
    <row r="6089" spans="22:22" x14ac:dyDescent="0.2">
      <c r="V6089" s="5"/>
    </row>
    <row r="6090" spans="22:22" x14ac:dyDescent="0.2">
      <c r="V6090" s="5"/>
    </row>
    <row r="6091" spans="22:22" x14ac:dyDescent="0.2">
      <c r="V6091" s="5"/>
    </row>
    <row r="6092" spans="22:22" x14ac:dyDescent="0.2">
      <c r="V6092" s="5"/>
    </row>
    <row r="6093" spans="22:22" x14ac:dyDescent="0.2">
      <c r="V6093" s="5"/>
    </row>
    <row r="6094" spans="22:22" x14ac:dyDescent="0.2">
      <c r="V6094" s="5"/>
    </row>
    <row r="6095" spans="22:22" x14ac:dyDescent="0.2">
      <c r="V6095" s="5"/>
    </row>
    <row r="6096" spans="22:22" x14ac:dyDescent="0.2">
      <c r="V6096" s="5"/>
    </row>
    <row r="6097" spans="22:22" x14ac:dyDescent="0.2">
      <c r="V6097" s="5"/>
    </row>
    <row r="6098" spans="22:22" x14ac:dyDescent="0.2">
      <c r="V6098" s="5"/>
    </row>
    <row r="6099" spans="22:22" x14ac:dyDescent="0.2">
      <c r="V6099" s="5"/>
    </row>
    <row r="6100" spans="22:22" x14ac:dyDescent="0.2">
      <c r="V6100" s="5"/>
    </row>
    <row r="6101" spans="22:22" x14ac:dyDescent="0.2">
      <c r="V6101" s="5"/>
    </row>
    <row r="6102" spans="22:22" x14ac:dyDescent="0.2">
      <c r="V6102" s="5"/>
    </row>
    <row r="6103" spans="22:22" x14ac:dyDescent="0.2">
      <c r="V6103" s="5"/>
    </row>
    <row r="6104" spans="22:22" x14ac:dyDescent="0.2">
      <c r="V6104" s="5"/>
    </row>
    <row r="6105" spans="22:22" x14ac:dyDescent="0.2">
      <c r="V6105" s="5"/>
    </row>
    <row r="6106" spans="22:22" x14ac:dyDescent="0.2">
      <c r="V6106" s="5"/>
    </row>
    <row r="6107" spans="22:22" x14ac:dyDescent="0.2">
      <c r="V6107" s="5"/>
    </row>
    <row r="6108" spans="22:22" x14ac:dyDescent="0.2">
      <c r="V6108" s="5"/>
    </row>
    <row r="6109" spans="22:22" x14ac:dyDescent="0.2">
      <c r="V6109" s="5"/>
    </row>
    <row r="6110" spans="22:22" x14ac:dyDescent="0.2">
      <c r="V6110" s="5"/>
    </row>
    <row r="6111" spans="22:22" x14ac:dyDescent="0.2">
      <c r="V6111" s="5"/>
    </row>
    <row r="6112" spans="22:22" x14ac:dyDescent="0.2">
      <c r="V6112" s="5"/>
    </row>
    <row r="6113" spans="22:22" x14ac:dyDescent="0.2">
      <c r="V6113" s="5"/>
    </row>
    <row r="6114" spans="22:22" x14ac:dyDescent="0.2">
      <c r="V6114" s="5"/>
    </row>
    <row r="6115" spans="22:22" x14ac:dyDescent="0.2">
      <c r="V6115" s="5"/>
    </row>
    <row r="6116" spans="22:22" x14ac:dyDescent="0.2">
      <c r="V6116" s="5"/>
    </row>
    <row r="6117" spans="22:22" x14ac:dyDescent="0.2">
      <c r="V6117" s="5"/>
    </row>
    <row r="6118" spans="22:22" x14ac:dyDescent="0.2">
      <c r="V6118" s="5"/>
    </row>
    <row r="6119" spans="22:22" x14ac:dyDescent="0.2">
      <c r="V6119" s="5"/>
    </row>
    <row r="6120" spans="22:22" x14ac:dyDescent="0.2">
      <c r="V6120" s="5"/>
    </row>
    <row r="6121" spans="22:22" x14ac:dyDescent="0.2">
      <c r="V6121" s="5"/>
    </row>
    <row r="6122" spans="22:22" x14ac:dyDescent="0.2">
      <c r="V6122" s="5"/>
    </row>
    <row r="6123" spans="22:22" x14ac:dyDescent="0.2">
      <c r="V6123" s="5"/>
    </row>
    <row r="6124" spans="22:22" x14ac:dyDescent="0.2">
      <c r="V6124" s="5"/>
    </row>
    <row r="6125" spans="22:22" x14ac:dyDescent="0.2">
      <c r="V6125" s="5"/>
    </row>
    <row r="6126" spans="22:22" x14ac:dyDescent="0.2">
      <c r="V6126" s="5"/>
    </row>
    <row r="6127" spans="22:22" x14ac:dyDescent="0.2">
      <c r="V6127" s="5"/>
    </row>
    <row r="6128" spans="22:22" x14ac:dyDescent="0.2">
      <c r="V6128" s="5"/>
    </row>
    <row r="6129" spans="22:22" x14ac:dyDescent="0.2">
      <c r="V6129" s="5"/>
    </row>
    <row r="6130" spans="22:22" x14ac:dyDescent="0.2">
      <c r="V6130" s="5"/>
    </row>
    <row r="6131" spans="22:22" x14ac:dyDescent="0.2">
      <c r="V6131" s="5"/>
    </row>
    <row r="6132" spans="22:22" x14ac:dyDescent="0.2">
      <c r="V6132" s="5"/>
    </row>
    <row r="6133" spans="22:22" x14ac:dyDescent="0.2">
      <c r="V6133" s="5"/>
    </row>
    <row r="6134" spans="22:22" x14ac:dyDescent="0.2">
      <c r="V6134" s="5"/>
    </row>
    <row r="6135" spans="22:22" x14ac:dyDescent="0.2">
      <c r="V6135" s="5"/>
    </row>
    <row r="6136" spans="22:22" x14ac:dyDescent="0.2">
      <c r="V6136" s="5"/>
    </row>
    <row r="6137" spans="22:22" x14ac:dyDescent="0.2">
      <c r="V6137" s="5"/>
    </row>
    <row r="6138" spans="22:22" x14ac:dyDescent="0.2">
      <c r="V6138" s="5"/>
    </row>
    <row r="6139" spans="22:22" x14ac:dyDescent="0.2">
      <c r="V6139" s="5"/>
    </row>
    <row r="6140" spans="22:22" x14ac:dyDescent="0.2">
      <c r="V6140" s="5"/>
    </row>
    <row r="6141" spans="22:22" x14ac:dyDescent="0.2">
      <c r="V6141" s="5"/>
    </row>
    <row r="6142" spans="22:22" x14ac:dyDescent="0.2">
      <c r="V6142" s="5"/>
    </row>
    <row r="6143" spans="22:22" x14ac:dyDescent="0.2">
      <c r="V6143" s="5"/>
    </row>
    <row r="6144" spans="22:22" x14ac:dyDescent="0.2">
      <c r="V6144" s="5"/>
    </row>
    <row r="6145" spans="22:22" x14ac:dyDescent="0.2">
      <c r="V6145" s="5"/>
    </row>
    <row r="6146" spans="22:22" x14ac:dyDescent="0.2">
      <c r="V6146" s="5"/>
    </row>
    <row r="6147" spans="22:22" x14ac:dyDescent="0.2">
      <c r="V6147" s="5"/>
    </row>
    <row r="6148" spans="22:22" x14ac:dyDescent="0.2">
      <c r="V6148" s="5"/>
    </row>
    <row r="6149" spans="22:22" x14ac:dyDescent="0.2">
      <c r="V6149" s="5"/>
    </row>
    <row r="6150" spans="22:22" x14ac:dyDescent="0.2">
      <c r="V6150" s="5"/>
    </row>
    <row r="6151" spans="22:22" x14ac:dyDescent="0.2">
      <c r="V6151" s="5"/>
    </row>
    <row r="6152" spans="22:22" x14ac:dyDescent="0.2">
      <c r="V6152" s="5"/>
    </row>
    <row r="6153" spans="22:22" x14ac:dyDescent="0.2">
      <c r="V6153" s="5"/>
    </row>
    <row r="6154" spans="22:22" x14ac:dyDescent="0.2">
      <c r="V6154" s="5"/>
    </row>
    <row r="6155" spans="22:22" x14ac:dyDescent="0.2">
      <c r="V6155" s="5"/>
    </row>
    <row r="6156" spans="22:22" x14ac:dyDescent="0.2">
      <c r="V6156" s="5"/>
    </row>
    <row r="6157" spans="22:22" x14ac:dyDescent="0.2">
      <c r="V6157" s="5"/>
    </row>
    <row r="6158" spans="22:22" x14ac:dyDescent="0.2">
      <c r="V6158" s="5"/>
    </row>
    <row r="6159" spans="22:22" x14ac:dyDescent="0.2">
      <c r="V6159" s="5"/>
    </row>
    <row r="6160" spans="22:22" x14ac:dyDescent="0.2">
      <c r="V6160" s="5"/>
    </row>
    <row r="6161" spans="22:22" x14ac:dyDescent="0.2">
      <c r="V6161" s="5"/>
    </row>
    <row r="6162" spans="22:22" x14ac:dyDescent="0.2">
      <c r="V6162" s="5"/>
    </row>
    <row r="6163" spans="22:22" x14ac:dyDescent="0.2">
      <c r="V6163" s="5"/>
    </row>
    <row r="6164" spans="22:22" x14ac:dyDescent="0.2">
      <c r="V6164" s="5"/>
    </row>
    <row r="6165" spans="22:22" x14ac:dyDescent="0.2">
      <c r="V6165" s="5"/>
    </row>
    <row r="6166" spans="22:22" x14ac:dyDescent="0.2">
      <c r="V6166" s="5"/>
    </row>
    <row r="6167" spans="22:22" x14ac:dyDescent="0.2">
      <c r="V6167" s="5"/>
    </row>
    <row r="6168" spans="22:22" x14ac:dyDescent="0.2">
      <c r="V6168" s="5"/>
    </row>
    <row r="6169" spans="22:22" x14ac:dyDescent="0.2">
      <c r="V6169" s="5"/>
    </row>
    <row r="6170" spans="22:22" x14ac:dyDescent="0.2">
      <c r="V6170" s="5"/>
    </row>
    <row r="6171" spans="22:22" x14ac:dyDescent="0.2">
      <c r="V6171" s="5"/>
    </row>
    <row r="6172" spans="22:22" x14ac:dyDescent="0.2">
      <c r="V6172" s="5"/>
    </row>
    <row r="6173" spans="22:22" x14ac:dyDescent="0.2">
      <c r="V6173" s="5"/>
    </row>
    <row r="6174" spans="22:22" x14ac:dyDescent="0.2">
      <c r="V6174" s="5"/>
    </row>
    <row r="6175" spans="22:22" x14ac:dyDescent="0.2">
      <c r="V6175" s="5"/>
    </row>
    <row r="6176" spans="22:22" x14ac:dyDescent="0.2">
      <c r="V6176" s="5"/>
    </row>
    <row r="6177" spans="22:22" x14ac:dyDescent="0.2">
      <c r="V6177" s="5"/>
    </row>
    <row r="6178" spans="22:22" x14ac:dyDescent="0.2">
      <c r="V6178" s="5"/>
    </row>
    <row r="6179" spans="22:22" x14ac:dyDescent="0.2">
      <c r="V6179" s="5"/>
    </row>
    <row r="6180" spans="22:22" x14ac:dyDescent="0.2">
      <c r="V6180" s="5"/>
    </row>
    <row r="6181" spans="22:22" x14ac:dyDescent="0.2">
      <c r="V6181" s="5"/>
    </row>
    <row r="6182" spans="22:22" x14ac:dyDescent="0.2">
      <c r="V6182" s="5"/>
    </row>
    <row r="6183" spans="22:22" x14ac:dyDescent="0.2">
      <c r="V6183" s="5"/>
    </row>
    <row r="6184" spans="22:22" x14ac:dyDescent="0.2">
      <c r="V6184" s="5"/>
    </row>
    <row r="6185" spans="22:22" x14ac:dyDescent="0.2">
      <c r="V6185" s="5"/>
    </row>
    <row r="6186" spans="22:22" x14ac:dyDescent="0.2">
      <c r="V6186" s="5"/>
    </row>
    <row r="6187" spans="22:22" x14ac:dyDescent="0.2">
      <c r="V6187" s="5"/>
    </row>
    <row r="6188" spans="22:22" x14ac:dyDescent="0.2">
      <c r="V6188" s="5"/>
    </row>
    <row r="6189" spans="22:22" x14ac:dyDescent="0.2">
      <c r="V6189" s="5"/>
    </row>
    <row r="6190" spans="22:22" x14ac:dyDescent="0.2">
      <c r="V6190" s="5"/>
    </row>
    <row r="6191" spans="22:22" x14ac:dyDescent="0.2">
      <c r="V6191" s="5"/>
    </row>
    <row r="6192" spans="22:22" x14ac:dyDescent="0.2">
      <c r="V6192" s="5"/>
    </row>
    <row r="6193" spans="22:22" x14ac:dyDescent="0.2">
      <c r="V6193" s="5"/>
    </row>
    <row r="6194" spans="22:22" x14ac:dyDescent="0.2">
      <c r="V6194" s="5"/>
    </row>
    <row r="6195" spans="22:22" x14ac:dyDescent="0.2">
      <c r="V6195" s="5"/>
    </row>
    <row r="6196" spans="22:22" x14ac:dyDescent="0.2">
      <c r="V6196" s="5"/>
    </row>
    <row r="6197" spans="22:22" x14ac:dyDescent="0.2">
      <c r="V6197" s="5"/>
    </row>
    <row r="6198" spans="22:22" x14ac:dyDescent="0.2">
      <c r="V6198" s="5"/>
    </row>
    <row r="6199" spans="22:22" x14ac:dyDescent="0.2">
      <c r="V6199" s="5"/>
    </row>
    <row r="6200" spans="22:22" x14ac:dyDescent="0.2">
      <c r="V6200" s="5"/>
    </row>
    <row r="6201" spans="22:22" x14ac:dyDescent="0.2">
      <c r="V6201" s="5"/>
    </row>
    <row r="6202" spans="22:22" x14ac:dyDescent="0.2">
      <c r="V6202" s="5"/>
    </row>
    <row r="6203" spans="22:22" x14ac:dyDescent="0.2">
      <c r="V6203" s="5"/>
    </row>
    <row r="6204" spans="22:22" x14ac:dyDescent="0.2">
      <c r="V6204" s="5"/>
    </row>
    <row r="6205" spans="22:22" x14ac:dyDescent="0.2">
      <c r="V6205" s="5"/>
    </row>
    <row r="6206" spans="22:22" x14ac:dyDescent="0.2">
      <c r="V6206" s="5"/>
    </row>
    <row r="6207" spans="22:22" x14ac:dyDescent="0.2">
      <c r="V6207" s="5"/>
    </row>
    <row r="6208" spans="22:22" x14ac:dyDescent="0.2">
      <c r="V6208" s="5"/>
    </row>
    <row r="6209" spans="22:22" x14ac:dyDescent="0.2">
      <c r="V6209" s="5"/>
    </row>
    <row r="6210" spans="22:22" x14ac:dyDescent="0.2">
      <c r="V6210" s="5"/>
    </row>
    <row r="6211" spans="22:22" x14ac:dyDescent="0.2">
      <c r="V6211" s="5"/>
    </row>
    <row r="6212" spans="22:22" x14ac:dyDescent="0.2">
      <c r="V6212" s="5"/>
    </row>
    <row r="6213" spans="22:22" x14ac:dyDescent="0.2">
      <c r="V6213" s="5"/>
    </row>
    <row r="6214" spans="22:22" x14ac:dyDescent="0.2">
      <c r="V6214" s="5"/>
    </row>
    <row r="6215" spans="22:22" x14ac:dyDescent="0.2">
      <c r="V6215" s="5"/>
    </row>
    <row r="6216" spans="22:22" x14ac:dyDescent="0.2">
      <c r="V6216" s="5"/>
    </row>
    <row r="6217" spans="22:22" x14ac:dyDescent="0.2">
      <c r="V6217" s="5"/>
    </row>
    <row r="6218" spans="22:22" x14ac:dyDescent="0.2">
      <c r="V6218" s="5"/>
    </row>
    <row r="6219" spans="22:22" x14ac:dyDescent="0.2">
      <c r="V6219" s="5"/>
    </row>
    <row r="6220" spans="22:22" x14ac:dyDescent="0.2">
      <c r="V6220" s="5"/>
    </row>
    <row r="6221" spans="22:22" x14ac:dyDescent="0.2">
      <c r="V6221" s="5"/>
    </row>
    <row r="6222" spans="22:22" x14ac:dyDescent="0.2">
      <c r="V6222" s="5"/>
    </row>
    <row r="6223" spans="22:22" x14ac:dyDescent="0.2">
      <c r="V6223" s="5"/>
    </row>
    <row r="6224" spans="22:22" x14ac:dyDescent="0.2">
      <c r="V6224" s="5"/>
    </row>
    <row r="6225" spans="22:22" x14ac:dyDescent="0.2">
      <c r="V6225" s="5"/>
    </row>
    <row r="6226" spans="22:22" x14ac:dyDescent="0.2">
      <c r="V6226" s="5"/>
    </row>
    <row r="6227" spans="22:22" x14ac:dyDescent="0.2">
      <c r="V6227" s="5"/>
    </row>
    <row r="6228" spans="22:22" x14ac:dyDescent="0.2">
      <c r="V6228" s="5"/>
    </row>
    <row r="6229" spans="22:22" x14ac:dyDescent="0.2">
      <c r="V6229" s="5"/>
    </row>
    <row r="6230" spans="22:22" x14ac:dyDescent="0.2">
      <c r="V6230" s="5"/>
    </row>
    <row r="6231" spans="22:22" x14ac:dyDescent="0.2">
      <c r="V6231" s="5"/>
    </row>
    <row r="6232" spans="22:22" x14ac:dyDescent="0.2">
      <c r="V6232" s="5"/>
    </row>
    <row r="6233" spans="22:22" x14ac:dyDescent="0.2">
      <c r="V6233" s="5"/>
    </row>
    <row r="6234" spans="22:22" x14ac:dyDescent="0.2">
      <c r="V6234" s="5"/>
    </row>
    <row r="6235" spans="22:22" x14ac:dyDescent="0.2">
      <c r="V6235" s="5"/>
    </row>
    <row r="6236" spans="22:22" x14ac:dyDescent="0.2">
      <c r="V6236" s="5"/>
    </row>
    <row r="6237" spans="22:22" x14ac:dyDescent="0.2">
      <c r="V6237" s="5"/>
    </row>
    <row r="6238" spans="22:22" x14ac:dyDescent="0.2">
      <c r="V6238" s="5"/>
    </row>
    <row r="6239" spans="22:22" x14ac:dyDescent="0.2">
      <c r="V6239" s="5"/>
    </row>
    <row r="6240" spans="22:22" x14ac:dyDescent="0.2">
      <c r="V6240" s="5"/>
    </row>
    <row r="6241" spans="22:22" x14ac:dyDescent="0.2">
      <c r="V6241" s="5"/>
    </row>
    <row r="6242" spans="22:22" x14ac:dyDescent="0.2">
      <c r="V6242" s="5"/>
    </row>
    <row r="6243" spans="22:22" x14ac:dyDescent="0.2">
      <c r="V6243" s="5"/>
    </row>
    <row r="6244" spans="22:22" x14ac:dyDescent="0.2">
      <c r="V6244" s="5"/>
    </row>
    <row r="6245" spans="22:22" x14ac:dyDescent="0.2">
      <c r="V6245" s="5"/>
    </row>
    <row r="6246" spans="22:22" x14ac:dyDescent="0.2">
      <c r="V6246" s="5"/>
    </row>
    <row r="6247" spans="22:22" x14ac:dyDescent="0.2">
      <c r="V6247" s="5"/>
    </row>
    <row r="6248" spans="22:22" x14ac:dyDescent="0.2">
      <c r="V6248" s="5"/>
    </row>
    <row r="6249" spans="22:22" x14ac:dyDescent="0.2">
      <c r="V6249" s="5"/>
    </row>
    <row r="6250" spans="22:22" x14ac:dyDescent="0.2">
      <c r="V6250" s="5"/>
    </row>
    <row r="6251" spans="22:22" x14ac:dyDescent="0.2">
      <c r="V6251" s="5"/>
    </row>
    <row r="6252" spans="22:22" x14ac:dyDescent="0.2">
      <c r="V6252" s="5"/>
    </row>
    <row r="6253" spans="22:22" x14ac:dyDescent="0.2">
      <c r="V6253" s="5"/>
    </row>
    <row r="6254" spans="22:22" x14ac:dyDescent="0.2">
      <c r="V6254" s="5"/>
    </row>
    <row r="6255" spans="22:22" x14ac:dyDescent="0.2">
      <c r="V6255" s="5"/>
    </row>
    <row r="6256" spans="22:22" x14ac:dyDescent="0.2">
      <c r="V6256" s="5"/>
    </row>
    <row r="6257" spans="22:22" x14ac:dyDescent="0.2">
      <c r="V6257" s="5"/>
    </row>
    <row r="6258" spans="22:22" x14ac:dyDescent="0.2">
      <c r="V6258" s="5"/>
    </row>
    <row r="6259" spans="22:22" x14ac:dyDescent="0.2">
      <c r="V6259" s="5"/>
    </row>
    <row r="6260" spans="22:22" x14ac:dyDescent="0.2">
      <c r="V6260" s="5"/>
    </row>
    <row r="6261" spans="22:22" x14ac:dyDescent="0.2">
      <c r="V6261" s="5"/>
    </row>
    <row r="6262" spans="22:22" x14ac:dyDescent="0.2">
      <c r="V6262" s="5"/>
    </row>
    <row r="6263" spans="22:22" x14ac:dyDescent="0.2">
      <c r="V6263" s="5"/>
    </row>
    <row r="6264" spans="22:22" x14ac:dyDescent="0.2">
      <c r="V6264" s="5"/>
    </row>
    <row r="6265" spans="22:22" x14ac:dyDescent="0.2">
      <c r="V6265" s="5"/>
    </row>
    <row r="6266" spans="22:22" x14ac:dyDescent="0.2">
      <c r="V6266" s="5"/>
    </row>
    <row r="6267" spans="22:22" x14ac:dyDescent="0.2">
      <c r="V6267" s="5"/>
    </row>
    <row r="6268" spans="22:22" x14ac:dyDescent="0.2">
      <c r="V6268" s="5"/>
    </row>
    <row r="6269" spans="22:22" x14ac:dyDescent="0.2">
      <c r="V6269" s="5"/>
    </row>
    <row r="6270" spans="22:22" x14ac:dyDescent="0.2">
      <c r="V6270" s="5"/>
    </row>
    <row r="6271" spans="22:22" x14ac:dyDescent="0.2">
      <c r="V6271" s="5"/>
    </row>
    <row r="6272" spans="22:22" x14ac:dyDescent="0.2">
      <c r="V6272" s="5"/>
    </row>
    <row r="6273" spans="22:22" x14ac:dyDescent="0.2">
      <c r="V6273" s="5"/>
    </row>
    <row r="6274" spans="22:22" x14ac:dyDescent="0.2">
      <c r="V6274" s="5"/>
    </row>
    <row r="6275" spans="22:22" x14ac:dyDescent="0.2">
      <c r="V6275" s="5"/>
    </row>
    <row r="6276" spans="22:22" x14ac:dyDescent="0.2">
      <c r="V6276" s="5"/>
    </row>
    <row r="6277" spans="22:22" x14ac:dyDescent="0.2">
      <c r="V6277" s="5"/>
    </row>
    <row r="6278" spans="22:22" x14ac:dyDescent="0.2">
      <c r="V6278" s="5"/>
    </row>
    <row r="6279" spans="22:22" x14ac:dyDescent="0.2">
      <c r="V6279" s="5"/>
    </row>
    <row r="6280" spans="22:22" x14ac:dyDescent="0.2">
      <c r="V6280" s="5"/>
    </row>
    <row r="6281" spans="22:22" x14ac:dyDescent="0.2">
      <c r="V6281" s="5"/>
    </row>
    <row r="6282" spans="22:22" x14ac:dyDescent="0.2">
      <c r="V6282" s="5"/>
    </row>
    <row r="6283" spans="22:22" x14ac:dyDescent="0.2">
      <c r="V6283" s="5"/>
    </row>
    <row r="6284" spans="22:22" x14ac:dyDescent="0.2">
      <c r="V6284" s="5"/>
    </row>
    <row r="6285" spans="22:22" x14ac:dyDescent="0.2">
      <c r="V6285" s="5"/>
    </row>
    <row r="6286" spans="22:22" x14ac:dyDescent="0.2">
      <c r="V6286" s="5"/>
    </row>
    <row r="6287" spans="22:22" x14ac:dyDescent="0.2">
      <c r="V6287" s="5"/>
    </row>
    <row r="6288" spans="22:22" x14ac:dyDescent="0.2">
      <c r="V6288" s="5"/>
    </row>
    <row r="6289" spans="22:22" x14ac:dyDescent="0.2">
      <c r="V6289" s="5"/>
    </row>
    <row r="6290" spans="22:22" x14ac:dyDescent="0.2">
      <c r="V6290" s="5"/>
    </row>
    <row r="6291" spans="22:22" x14ac:dyDescent="0.2">
      <c r="V6291" s="5"/>
    </row>
    <row r="6292" spans="22:22" x14ac:dyDescent="0.2">
      <c r="V6292" s="5"/>
    </row>
    <row r="6293" spans="22:22" x14ac:dyDescent="0.2">
      <c r="V6293" s="5"/>
    </row>
    <row r="6294" spans="22:22" x14ac:dyDescent="0.2">
      <c r="V6294" s="5"/>
    </row>
    <row r="6295" spans="22:22" x14ac:dyDescent="0.2">
      <c r="V6295" s="5"/>
    </row>
    <row r="6296" spans="22:22" x14ac:dyDescent="0.2">
      <c r="V6296" s="5"/>
    </row>
    <row r="6297" spans="22:22" x14ac:dyDescent="0.2">
      <c r="V6297" s="5"/>
    </row>
    <row r="6298" spans="22:22" x14ac:dyDescent="0.2">
      <c r="V6298" s="5"/>
    </row>
    <row r="6299" spans="22:22" x14ac:dyDescent="0.2">
      <c r="V6299" s="5"/>
    </row>
    <row r="6300" spans="22:22" x14ac:dyDescent="0.2">
      <c r="V6300" s="5"/>
    </row>
    <row r="6301" spans="22:22" x14ac:dyDescent="0.2">
      <c r="V6301" s="5"/>
    </row>
    <row r="6302" spans="22:22" x14ac:dyDescent="0.2">
      <c r="V6302" s="5"/>
    </row>
    <row r="6303" spans="22:22" x14ac:dyDescent="0.2">
      <c r="V6303" s="5"/>
    </row>
    <row r="6304" spans="22:22" x14ac:dyDescent="0.2">
      <c r="V6304" s="5"/>
    </row>
    <row r="6305" spans="22:22" x14ac:dyDescent="0.2">
      <c r="V6305" s="5"/>
    </row>
    <row r="6306" spans="22:22" x14ac:dyDescent="0.2">
      <c r="V6306" s="5"/>
    </row>
    <row r="6307" spans="22:22" x14ac:dyDescent="0.2">
      <c r="V6307" s="5"/>
    </row>
    <row r="6308" spans="22:22" x14ac:dyDescent="0.2">
      <c r="V6308" s="5"/>
    </row>
    <row r="6309" spans="22:22" x14ac:dyDescent="0.2">
      <c r="V6309" s="5"/>
    </row>
    <row r="6310" spans="22:22" x14ac:dyDescent="0.2">
      <c r="V6310" s="5"/>
    </row>
    <row r="6311" spans="22:22" x14ac:dyDescent="0.2">
      <c r="V6311" s="5"/>
    </row>
    <row r="6312" spans="22:22" x14ac:dyDescent="0.2">
      <c r="V6312" s="5"/>
    </row>
    <row r="6313" spans="22:22" x14ac:dyDescent="0.2">
      <c r="V6313" s="5"/>
    </row>
    <row r="6314" spans="22:22" x14ac:dyDescent="0.2">
      <c r="V6314" s="5"/>
    </row>
    <row r="6315" spans="22:22" x14ac:dyDescent="0.2">
      <c r="V6315" s="5"/>
    </row>
    <row r="6316" spans="22:22" x14ac:dyDescent="0.2">
      <c r="V6316" s="5"/>
    </row>
    <row r="6317" spans="22:22" x14ac:dyDescent="0.2">
      <c r="V6317" s="5"/>
    </row>
    <row r="6318" spans="22:22" x14ac:dyDescent="0.2">
      <c r="V6318" s="5"/>
    </row>
    <row r="6319" spans="22:22" x14ac:dyDescent="0.2">
      <c r="V6319" s="5"/>
    </row>
    <row r="6320" spans="22:22" x14ac:dyDescent="0.2">
      <c r="V6320" s="5"/>
    </row>
    <row r="6321" spans="22:22" x14ac:dyDescent="0.2">
      <c r="V6321" s="5"/>
    </row>
    <row r="6322" spans="22:22" x14ac:dyDescent="0.2">
      <c r="V6322" s="5"/>
    </row>
    <row r="6323" spans="22:22" x14ac:dyDescent="0.2">
      <c r="V6323" s="5"/>
    </row>
    <row r="6324" spans="22:22" x14ac:dyDescent="0.2">
      <c r="V6324" s="5"/>
    </row>
    <row r="6325" spans="22:22" x14ac:dyDescent="0.2">
      <c r="V6325" s="5"/>
    </row>
    <row r="6326" spans="22:22" x14ac:dyDescent="0.2">
      <c r="V6326" s="5"/>
    </row>
    <row r="6327" spans="22:22" x14ac:dyDescent="0.2">
      <c r="V6327" s="5"/>
    </row>
    <row r="6328" spans="22:22" x14ac:dyDescent="0.2">
      <c r="V6328" s="5"/>
    </row>
    <row r="6329" spans="22:22" x14ac:dyDescent="0.2">
      <c r="V6329" s="5"/>
    </row>
    <row r="6330" spans="22:22" x14ac:dyDescent="0.2">
      <c r="V6330" s="5"/>
    </row>
    <row r="6331" spans="22:22" x14ac:dyDescent="0.2">
      <c r="V6331" s="5"/>
    </row>
    <row r="6332" spans="22:22" x14ac:dyDescent="0.2">
      <c r="V6332" s="5"/>
    </row>
    <row r="6333" spans="22:22" x14ac:dyDescent="0.2">
      <c r="V6333" s="5"/>
    </row>
    <row r="6334" spans="22:22" x14ac:dyDescent="0.2">
      <c r="V6334" s="5"/>
    </row>
    <row r="6335" spans="22:22" x14ac:dyDescent="0.2">
      <c r="V6335" s="5"/>
    </row>
    <row r="6336" spans="22:22" x14ac:dyDescent="0.2">
      <c r="V6336" s="5"/>
    </row>
    <row r="6337" spans="22:22" x14ac:dyDescent="0.2">
      <c r="V6337" s="5"/>
    </row>
    <row r="6338" spans="22:22" x14ac:dyDescent="0.2">
      <c r="V6338" s="5"/>
    </row>
    <row r="6339" spans="22:22" x14ac:dyDescent="0.2">
      <c r="V6339" s="5"/>
    </row>
    <row r="6340" spans="22:22" x14ac:dyDescent="0.2">
      <c r="V6340" s="5"/>
    </row>
    <row r="6341" spans="22:22" x14ac:dyDescent="0.2">
      <c r="V6341" s="5"/>
    </row>
    <row r="6342" spans="22:22" x14ac:dyDescent="0.2">
      <c r="V6342" s="5"/>
    </row>
    <row r="6343" spans="22:22" x14ac:dyDescent="0.2">
      <c r="V6343" s="5"/>
    </row>
    <row r="6344" spans="22:22" x14ac:dyDescent="0.2">
      <c r="V6344" s="5"/>
    </row>
    <row r="6345" spans="22:22" x14ac:dyDescent="0.2">
      <c r="V6345" s="5"/>
    </row>
    <row r="6346" spans="22:22" x14ac:dyDescent="0.2">
      <c r="V6346" s="5"/>
    </row>
    <row r="6347" spans="22:22" x14ac:dyDescent="0.2">
      <c r="V6347" s="5"/>
    </row>
    <row r="6348" spans="22:22" x14ac:dyDescent="0.2">
      <c r="V6348" s="5"/>
    </row>
    <row r="6349" spans="22:22" x14ac:dyDescent="0.2">
      <c r="V6349" s="5"/>
    </row>
    <row r="6350" spans="22:22" x14ac:dyDescent="0.2">
      <c r="V6350" s="5"/>
    </row>
    <row r="6351" spans="22:22" x14ac:dyDescent="0.2">
      <c r="V6351" s="5"/>
    </row>
    <row r="6352" spans="22:22" x14ac:dyDescent="0.2">
      <c r="V6352" s="5"/>
    </row>
    <row r="6353" spans="22:22" x14ac:dyDescent="0.2">
      <c r="V6353" s="5"/>
    </row>
    <row r="6354" spans="22:22" x14ac:dyDescent="0.2">
      <c r="V6354" s="5"/>
    </row>
    <row r="6355" spans="22:22" x14ac:dyDescent="0.2">
      <c r="V6355" s="5"/>
    </row>
    <row r="6356" spans="22:22" x14ac:dyDescent="0.2">
      <c r="V6356" s="5"/>
    </row>
    <row r="6357" spans="22:22" x14ac:dyDescent="0.2">
      <c r="V6357" s="5"/>
    </row>
    <row r="6358" spans="22:22" x14ac:dyDescent="0.2">
      <c r="V6358" s="5"/>
    </row>
    <row r="6359" spans="22:22" x14ac:dyDescent="0.2">
      <c r="V6359" s="5"/>
    </row>
    <row r="6360" spans="22:22" x14ac:dyDescent="0.2">
      <c r="V6360" s="5"/>
    </row>
    <row r="6361" spans="22:22" x14ac:dyDescent="0.2">
      <c r="V6361" s="5"/>
    </row>
    <row r="6362" spans="22:22" x14ac:dyDescent="0.2">
      <c r="V6362" s="5"/>
    </row>
    <row r="6363" spans="22:22" x14ac:dyDescent="0.2">
      <c r="V6363" s="5"/>
    </row>
    <row r="6364" spans="22:22" x14ac:dyDescent="0.2">
      <c r="V6364" s="5"/>
    </row>
    <row r="6365" spans="22:22" x14ac:dyDescent="0.2">
      <c r="V6365" s="5"/>
    </row>
    <row r="6366" spans="22:22" x14ac:dyDescent="0.2">
      <c r="V6366" s="5"/>
    </row>
    <row r="6367" spans="22:22" x14ac:dyDescent="0.2">
      <c r="V6367" s="5"/>
    </row>
    <row r="6368" spans="22:22" x14ac:dyDescent="0.2">
      <c r="V6368" s="5"/>
    </row>
    <row r="6369" spans="22:22" x14ac:dyDescent="0.2">
      <c r="V6369" s="5"/>
    </row>
    <row r="6370" spans="22:22" x14ac:dyDescent="0.2">
      <c r="V6370" s="5"/>
    </row>
    <row r="6371" spans="22:22" x14ac:dyDescent="0.2">
      <c r="V6371" s="5"/>
    </row>
    <row r="6372" spans="22:22" x14ac:dyDescent="0.2">
      <c r="V6372" s="5"/>
    </row>
    <row r="6373" spans="22:22" x14ac:dyDescent="0.2">
      <c r="V6373" s="5"/>
    </row>
    <row r="6374" spans="22:22" x14ac:dyDescent="0.2">
      <c r="V6374" s="5"/>
    </row>
    <row r="6375" spans="22:22" x14ac:dyDescent="0.2">
      <c r="V6375" s="5"/>
    </row>
    <row r="6376" spans="22:22" x14ac:dyDescent="0.2">
      <c r="V6376" s="5"/>
    </row>
    <row r="6377" spans="22:22" x14ac:dyDescent="0.2">
      <c r="V6377" s="5"/>
    </row>
    <row r="6378" spans="22:22" x14ac:dyDescent="0.2">
      <c r="V6378" s="5"/>
    </row>
    <row r="6379" spans="22:22" x14ac:dyDescent="0.2">
      <c r="V6379" s="5"/>
    </row>
    <row r="6380" spans="22:22" x14ac:dyDescent="0.2">
      <c r="V6380" s="5"/>
    </row>
    <row r="6381" spans="22:22" x14ac:dyDescent="0.2">
      <c r="V6381" s="5"/>
    </row>
    <row r="6382" spans="22:22" x14ac:dyDescent="0.2">
      <c r="V6382" s="5"/>
    </row>
    <row r="6383" spans="22:22" x14ac:dyDescent="0.2">
      <c r="V6383" s="5"/>
    </row>
    <row r="6384" spans="22:22" x14ac:dyDescent="0.2">
      <c r="V6384" s="5"/>
    </row>
    <row r="6385" spans="22:22" x14ac:dyDescent="0.2">
      <c r="V6385" s="5"/>
    </row>
    <row r="6386" spans="22:22" x14ac:dyDescent="0.2">
      <c r="V6386" s="5"/>
    </row>
    <row r="6387" spans="22:22" x14ac:dyDescent="0.2">
      <c r="V6387" s="5"/>
    </row>
    <row r="6388" spans="22:22" x14ac:dyDescent="0.2">
      <c r="V6388" s="5"/>
    </row>
    <row r="6389" spans="22:22" x14ac:dyDescent="0.2">
      <c r="V6389" s="5"/>
    </row>
    <row r="6390" spans="22:22" x14ac:dyDescent="0.2">
      <c r="V6390" s="5"/>
    </row>
    <row r="6391" spans="22:22" x14ac:dyDescent="0.2">
      <c r="V6391" s="5"/>
    </row>
    <row r="6392" spans="22:22" x14ac:dyDescent="0.2">
      <c r="V6392" s="5"/>
    </row>
    <row r="6393" spans="22:22" x14ac:dyDescent="0.2">
      <c r="V6393" s="5"/>
    </row>
    <row r="6394" spans="22:22" x14ac:dyDescent="0.2">
      <c r="V6394" s="5"/>
    </row>
    <row r="6395" spans="22:22" x14ac:dyDescent="0.2">
      <c r="V6395" s="5"/>
    </row>
    <row r="6396" spans="22:22" x14ac:dyDescent="0.2">
      <c r="V6396" s="5"/>
    </row>
    <row r="6397" spans="22:22" x14ac:dyDescent="0.2">
      <c r="V6397" s="5"/>
    </row>
    <row r="6398" spans="22:22" x14ac:dyDescent="0.2">
      <c r="V6398" s="5"/>
    </row>
    <row r="6399" spans="22:22" x14ac:dyDescent="0.2">
      <c r="V6399" s="5"/>
    </row>
    <row r="6400" spans="22:22" x14ac:dyDescent="0.2">
      <c r="V6400" s="5"/>
    </row>
    <row r="6401" spans="22:22" x14ac:dyDescent="0.2">
      <c r="V6401" s="5"/>
    </row>
    <row r="6402" spans="22:22" x14ac:dyDescent="0.2">
      <c r="V6402" s="5"/>
    </row>
    <row r="6403" spans="22:22" x14ac:dyDescent="0.2">
      <c r="V6403" s="5"/>
    </row>
    <row r="6404" spans="22:22" x14ac:dyDescent="0.2">
      <c r="V6404" s="5"/>
    </row>
    <row r="6405" spans="22:22" x14ac:dyDescent="0.2">
      <c r="V6405" s="5"/>
    </row>
    <row r="6406" spans="22:22" x14ac:dyDescent="0.2">
      <c r="V6406" s="5"/>
    </row>
    <row r="6407" spans="22:22" x14ac:dyDescent="0.2">
      <c r="V6407" s="5"/>
    </row>
    <row r="6408" spans="22:22" x14ac:dyDescent="0.2">
      <c r="V6408" s="5"/>
    </row>
    <row r="6409" spans="22:22" x14ac:dyDescent="0.2">
      <c r="V6409" s="5"/>
    </row>
    <row r="6410" spans="22:22" x14ac:dyDescent="0.2">
      <c r="V6410" s="5"/>
    </row>
    <row r="6411" spans="22:22" x14ac:dyDescent="0.2">
      <c r="V6411" s="5"/>
    </row>
    <row r="6412" spans="22:22" x14ac:dyDescent="0.2">
      <c r="V6412" s="5"/>
    </row>
    <row r="6413" spans="22:22" x14ac:dyDescent="0.2">
      <c r="V6413" s="5"/>
    </row>
    <row r="6414" spans="22:22" x14ac:dyDescent="0.2">
      <c r="V6414" s="5"/>
    </row>
    <row r="6415" spans="22:22" x14ac:dyDescent="0.2">
      <c r="V6415" s="5"/>
    </row>
    <row r="6416" spans="22:22" x14ac:dyDescent="0.2">
      <c r="V6416" s="5"/>
    </row>
    <row r="6417" spans="22:22" x14ac:dyDescent="0.2">
      <c r="V6417" s="5"/>
    </row>
    <row r="6418" spans="22:22" x14ac:dyDescent="0.2">
      <c r="V6418" s="5"/>
    </row>
    <row r="6419" spans="22:22" x14ac:dyDescent="0.2">
      <c r="V6419" s="5"/>
    </row>
    <row r="6420" spans="22:22" x14ac:dyDescent="0.2">
      <c r="V6420" s="5"/>
    </row>
    <row r="6421" spans="22:22" x14ac:dyDescent="0.2">
      <c r="V6421" s="5"/>
    </row>
    <row r="6422" spans="22:22" x14ac:dyDescent="0.2">
      <c r="V6422" s="5"/>
    </row>
    <row r="6423" spans="22:22" x14ac:dyDescent="0.2">
      <c r="V6423" s="5"/>
    </row>
    <row r="6424" spans="22:22" x14ac:dyDescent="0.2">
      <c r="V6424" s="5"/>
    </row>
    <row r="6425" spans="22:22" x14ac:dyDescent="0.2">
      <c r="V6425" s="5"/>
    </row>
    <row r="6426" spans="22:22" x14ac:dyDescent="0.2">
      <c r="V6426" s="5"/>
    </row>
    <row r="6427" spans="22:22" x14ac:dyDescent="0.2">
      <c r="V6427" s="5"/>
    </row>
    <row r="6428" spans="22:22" x14ac:dyDescent="0.2">
      <c r="V6428" s="5"/>
    </row>
    <row r="6429" spans="22:22" x14ac:dyDescent="0.2">
      <c r="V6429" s="5"/>
    </row>
    <row r="6430" spans="22:22" x14ac:dyDescent="0.2">
      <c r="V6430" s="5"/>
    </row>
    <row r="6431" spans="22:22" x14ac:dyDescent="0.2">
      <c r="V6431" s="5"/>
    </row>
    <row r="6432" spans="22:22" x14ac:dyDescent="0.2">
      <c r="V6432" s="5"/>
    </row>
    <row r="6433" spans="22:22" x14ac:dyDescent="0.2">
      <c r="V6433" s="5"/>
    </row>
    <row r="6434" spans="22:22" x14ac:dyDescent="0.2">
      <c r="V6434" s="5"/>
    </row>
    <row r="6435" spans="22:22" x14ac:dyDescent="0.2">
      <c r="V6435" s="5"/>
    </row>
    <row r="6436" spans="22:22" x14ac:dyDescent="0.2">
      <c r="V6436" s="5"/>
    </row>
    <row r="6437" spans="22:22" x14ac:dyDescent="0.2">
      <c r="V6437" s="5"/>
    </row>
    <row r="6438" spans="22:22" x14ac:dyDescent="0.2">
      <c r="V6438" s="5"/>
    </row>
    <row r="6439" spans="22:22" x14ac:dyDescent="0.2">
      <c r="V6439" s="5"/>
    </row>
    <row r="6440" spans="22:22" x14ac:dyDescent="0.2">
      <c r="V6440" s="5"/>
    </row>
    <row r="6441" spans="22:22" x14ac:dyDescent="0.2">
      <c r="V6441" s="5"/>
    </row>
    <row r="6442" spans="22:22" x14ac:dyDescent="0.2">
      <c r="V6442" s="5"/>
    </row>
    <row r="6443" spans="22:22" x14ac:dyDescent="0.2">
      <c r="V6443" s="5"/>
    </row>
    <row r="6444" spans="22:22" x14ac:dyDescent="0.2">
      <c r="V6444" s="5"/>
    </row>
    <row r="6445" spans="22:22" x14ac:dyDescent="0.2">
      <c r="V6445" s="5"/>
    </row>
    <row r="6446" spans="22:22" x14ac:dyDescent="0.2">
      <c r="V6446" s="5"/>
    </row>
    <row r="6447" spans="22:22" x14ac:dyDescent="0.2">
      <c r="V6447" s="5"/>
    </row>
    <row r="6448" spans="22:22" x14ac:dyDescent="0.2">
      <c r="V6448" s="5"/>
    </row>
    <row r="6449" spans="22:22" x14ac:dyDescent="0.2">
      <c r="V6449" s="5"/>
    </row>
    <row r="6450" spans="22:22" x14ac:dyDescent="0.2">
      <c r="V6450" s="5"/>
    </row>
    <row r="6451" spans="22:22" x14ac:dyDescent="0.2">
      <c r="V6451" s="5"/>
    </row>
    <row r="6452" spans="22:22" x14ac:dyDescent="0.2">
      <c r="V6452" s="5"/>
    </row>
    <row r="6453" spans="22:22" x14ac:dyDescent="0.2">
      <c r="V6453" s="5"/>
    </row>
    <row r="6454" spans="22:22" x14ac:dyDescent="0.2">
      <c r="V6454" s="5"/>
    </row>
    <row r="6455" spans="22:22" x14ac:dyDescent="0.2">
      <c r="V6455" s="5"/>
    </row>
    <row r="6456" spans="22:22" x14ac:dyDescent="0.2">
      <c r="V6456" s="5"/>
    </row>
    <row r="6457" spans="22:22" x14ac:dyDescent="0.2">
      <c r="V6457" s="5"/>
    </row>
    <row r="6458" spans="22:22" x14ac:dyDescent="0.2">
      <c r="V6458" s="5"/>
    </row>
    <row r="6459" spans="22:22" x14ac:dyDescent="0.2">
      <c r="V6459" s="5"/>
    </row>
    <row r="6460" spans="22:22" x14ac:dyDescent="0.2">
      <c r="V6460" s="5"/>
    </row>
    <row r="6461" spans="22:22" x14ac:dyDescent="0.2">
      <c r="V6461" s="5"/>
    </row>
    <row r="6462" spans="22:22" x14ac:dyDescent="0.2">
      <c r="V6462" s="5"/>
    </row>
    <row r="6463" spans="22:22" x14ac:dyDescent="0.2">
      <c r="V6463" s="5"/>
    </row>
    <row r="6464" spans="22:22" x14ac:dyDescent="0.2">
      <c r="V6464" s="5"/>
    </row>
    <row r="6465" spans="22:22" x14ac:dyDescent="0.2">
      <c r="V6465" s="5"/>
    </row>
    <row r="6466" spans="22:22" x14ac:dyDescent="0.2">
      <c r="V6466" s="5"/>
    </row>
    <row r="6467" spans="22:22" x14ac:dyDescent="0.2">
      <c r="V6467" s="5"/>
    </row>
    <row r="6468" spans="22:22" x14ac:dyDescent="0.2">
      <c r="V6468" s="5"/>
    </row>
    <row r="6469" spans="22:22" x14ac:dyDescent="0.2">
      <c r="V6469" s="5"/>
    </row>
    <row r="6470" spans="22:22" x14ac:dyDescent="0.2">
      <c r="V6470" s="5"/>
    </row>
    <row r="6471" spans="22:22" x14ac:dyDescent="0.2">
      <c r="V6471" s="5"/>
    </row>
    <row r="6472" spans="22:22" x14ac:dyDescent="0.2">
      <c r="V6472" s="5"/>
    </row>
    <row r="6473" spans="22:22" x14ac:dyDescent="0.2">
      <c r="V6473" s="5"/>
    </row>
    <row r="6474" spans="22:22" x14ac:dyDescent="0.2">
      <c r="V6474" s="5"/>
    </row>
    <row r="6475" spans="22:22" x14ac:dyDescent="0.2">
      <c r="V6475" s="5"/>
    </row>
    <row r="6476" spans="22:22" x14ac:dyDescent="0.2">
      <c r="V6476" s="5"/>
    </row>
    <row r="6477" spans="22:22" x14ac:dyDescent="0.2">
      <c r="V6477" s="5"/>
    </row>
    <row r="6478" spans="22:22" x14ac:dyDescent="0.2">
      <c r="V6478" s="5"/>
    </row>
    <row r="6479" spans="22:22" x14ac:dyDescent="0.2">
      <c r="V6479" s="5"/>
    </row>
    <row r="6480" spans="22:22" x14ac:dyDescent="0.2">
      <c r="V6480" s="5"/>
    </row>
    <row r="6481" spans="22:22" x14ac:dyDescent="0.2">
      <c r="V6481" s="5"/>
    </row>
    <row r="6482" spans="22:22" x14ac:dyDescent="0.2">
      <c r="V6482" s="5"/>
    </row>
    <row r="6483" spans="22:22" x14ac:dyDescent="0.2">
      <c r="V6483" s="5"/>
    </row>
    <row r="6484" spans="22:22" x14ac:dyDescent="0.2">
      <c r="V6484" s="5"/>
    </row>
    <row r="6485" spans="22:22" x14ac:dyDescent="0.2">
      <c r="V6485" s="5"/>
    </row>
    <row r="6486" spans="22:22" x14ac:dyDescent="0.2">
      <c r="V6486" s="5"/>
    </row>
    <row r="6487" spans="22:22" x14ac:dyDescent="0.2">
      <c r="V6487" s="5"/>
    </row>
    <row r="6488" spans="22:22" x14ac:dyDescent="0.2">
      <c r="V6488" s="5"/>
    </row>
    <row r="6489" spans="22:22" x14ac:dyDescent="0.2">
      <c r="V6489" s="5"/>
    </row>
    <row r="6490" spans="22:22" x14ac:dyDescent="0.2">
      <c r="V6490" s="5"/>
    </row>
    <row r="6491" spans="22:22" x14ac:dyDescent="0.2">
      <c r="V6491" s="5"/>
    </row>
    <row r="6492" spans="22:22" x14ac:dyDescent="0.2">
      <c r="V6492" s="5"/>
    </row>
    <row r="6493" spans="22:22" x14ac:dyDescent="0.2">
      <c r="V6493" s="5"/>
    </row>
    <row r="6494" spans="22:22" x14ac:dyDescent="0.2">
      <c r="V6494" s="5"/>
    </row>
    <row r="6495" spans="22:22" x14ac:dyDescent="0.2">
      <c r="V6495" s="5"/>
    </row>
    <row r="6496" spans="22:22" x14ac:dyDescent="0.2">
      <c r="V6496" s="5"/>
    </row>
    <row r="6497" spans="22:22" x14ac:dyDescent="0.2">
      <c r="V6497" s="5"/>
    </row>
    <row r="6498" spans="22:22" x14ac:dyDescent="0.2">
      <c r="V6498" s="5"/>
    </row>
    <row r="6499" spans="22:22" x14ac:dyDescent="0.2">
      <c r="V6499" s="5"/>
    </row>
    <row r="6500" spans="22:22" x14ac:dyDescent="0.2">
      <c r="V6500" s="5"/>
    </row>
    <row r="6501" spans="22:22" x14ac:dyDescent="0.2">
      <c r="V6501" s="5"/>
    </row>
    <row r="6502" spans="22:22" x14ac:dyDescent="0.2">
      <c r="V6502" s="5"/>
    </row>
    <row r="6503" spans="22:22" x14ac:dyDescent="0.2">
      <c r="V6503" s="5"/>
    </row>
    <row r="6504" spans="22:22" x14ac:dyDescent="0.2">
      <c r="V6504" s="5"/>
    </row>
    <row r="6505" spans="22:22" x14ac:dyDescent="0.2">
      <c r="V6505" s="5"/>
    </row>
    <row r="6506" spans="22:22" x14ac:dyDescent="0.2">
      <c r="V6506" s="5"/>
    </row>
    <row r="6507" spans="22:22" x14ac:dyDescent="0.2">
      <c r="V6507" s="5"/>
    </row>
    <row r="6508" spans="22:22" x14ac:dyDescent="0.2">
      <c r="V6508" s="5"/>
    </row>
    <row r="6509" spans="22:22" x14ac:dyDescent="0.2">
      <c r="V6509" s="5"/>
    </row>
    <row r="6510" spans="22:22" x14ac:dyDescent="0.2">
      <c r="V6510" s="5"/>
    </row>
    <row r="6511" spans="22:22" x14ac:dyDescent="0.2">
      <c r="V6511" s="5"/>
    </row>
    <row r="6512" spans="22:22" x14ac:dyDescent="0.2">
      <c r="V6512" s="5"/>
    </row>
    <row r="6513" spans="22:22" x14ac:dyDescent="0.2">
      <c r="V6513" s="5"/>
    </row>
    <row r="6514" spans="22:22" x14ac:dyDescent="0.2">
      <c r="V6514" s="5"/>
    </row>
    <row r="6515" spans="22:22" x14ac:dyDescent="0.2">
      <c r="V6515" s="5"/>
    </row>
    <row r="6516" spans="22:22" x14ac:dyDescent="0.2">
      <c r="V6516" s="5"/>
    </row>
    <row r="6517" spans="22:22" x14ac:dyDescent="0.2">
      <c r="V6517" s="5"/>
    </row>
    <row r="6518" spans="22:22" x14ac:dyDescent="0.2">
      <c r="V6518" s="5"/>
    </row>
    <row r="6519" spans="22:22" x14ac:dyDescent="0.2">
      <c r="V6519" s="5"/>
    </row>
    <row r="6520" spans="22:22" x14ac:dyDescent="0.2">
      <c r="V6520" s="5"/>
    </row>
    <row r="6521" spans="22:22" x14ac:dyDescent="0.2">
      <c r="V6521" s="5"/>
    </row>
    <row r="6522" spans="22:22" x14ac:dyDescent="0.2">
      <c r="V6522" s="5"/>
    </row>
    <row r="6523" spans="22:22" x14ac:dyDescent="0.2">
      <c r="V6523" s="5"/>
    </row>
    <row r="6524" spans="22:22" x14ac:dyDescent="0.2">
      <c r="V6524" s="5"/>
    </row>
    <row r="6525" spans="22:22" x14ac:dyDescent="0.2">
      <c r="V6525" s="5"/>
    </row>
    <row r="6526" spans="22:22" x14ac:dyDescent="0.2">
      <c r="V6526" s="5"/>
    </row>
    <row r="6527" spans="22:22" x14ac:dyDescent="0.2">
      <c r="V6527" s="5"/>
    </row>
    <row r="6528" spans="22:22" x14ac:dyDescent="0.2">
      <c r="V6528" s="5"/>
    </row>
    <row r="6529" spans="22:22" x14ac:dyDescent="0.2">
      <c r="V6529" s="5"/>
    </row>
    <row r="6530" spans="22:22" x14ac:dyDescent="0.2">
      <c r="V6530" s="5"/>
    </row>
    <row r="6531" spans="22:22" x14ac:dyDescent="0.2">
      <c r="V6531" s="5"/>
    </row>
    <row r="6532" spans="22:22" x14ac:dyDescent="0.2">
      <c r="V6532" s="5"/>
    </row>
    <row r="6533" spans="22:22" x14ac:dyDescent="0.2">
      <c r="V6533" s="5"/>
    </row>
    <row r="6534" spans="22:22" x14ac:dyDescent="0.2">
      <c r="V6534" s="5"/>
    </row>
    <row r="6535" spans="22:22" x14ac:dyDescent="0.2">
      <c r="V6535" s="5"/>
    </row>
    <row r="6536" spans="22:22" x14ac:dyDescent="0.2">
      <c r="V6536" s="5"/>
    </row>
    <row r="6537" spans="22:22" x14ac:dyDescent="0.2">
      <c r="V6537" s="5"/>
    </row>
    <row r="6538" spans="22:22" x14ac:dyDescent="0.2">
      <c r="V6538" s="5"/>
    </row>
    <row r="6539" spans="22:22" x14ac:dyDescent="0.2">
      <c r="V6539" s="5"/>
    </row>
    <row r="6540" spans="22:22" x14ac:dyDescent="0.2">
      <c r="V6540" s="5"/>
    </row>
    <row r="6541" spans="22:22" x14ac:dyDescent="0.2">
      <c r="V6541" s="5"/>
    </row>
    <row r="6542" spans="22:22" x14ac:dyDescent="0.2">
      <c r="V6542" s="5"/>
    </row>
    <row r="6543" spans="22:22" x14ac:dyDescent="0.2">
      <c r="V6543" s="5"/>
    </row>
    <row r="6544" spans="22:22" x14ac:dyDescent="0.2">
      <c r="V6544" s="5"/>
    </row>
    <row r="6545" spans="22:22" x14ac:dyDescent="0.2">
      <c r="V6545" s="5"/>
    </row>
    <row r="6546" spans="22:22" x14ac:dyDescent="0.2">
      <c r="V6546" s="5"/>
    </row>
    <row r="6547" spans="22:22" x14ac:dyDescent="0.2">
      <c r="V6547" s="5"/>
    </row>
    <row r="6548" spans="22:22" x14ac:dyDescent="0.2">
      <c r="V6548" s="5"/>
    </row>
    <row r="6549" spans="22:22" x14ac:dyDescent="0.2">
      <c r="V6549" s="5"/>
    </row>
    <row r="6550" spans="22:22" x14ac:dyDescent="0.2">
      <c r="V6550" s="5"/>
    </row>
    <row r="6551" spans="22:22" x14ac:dyDescent="0.2">
      <c r="V6551" s="5"/>
    </row>
    <row r="6552" spans="22:22" x14ac:dyDescent="0.2">
      <c r="V6552" s="5"/>
    </row>
    <row r="6553" spans="22:22" x14ac:dyDescent="0.2">
      <c r="V6553" s="5"/>
    </row>
    <row r="6554" spans="22:22" x14ac:dyDescent="0.2">
      <c r="V6554" s="5"/>
    </row>
    <row r="6555" spans="22:22" x14ac:dyDescent="0.2">
      <c r="V6555" s="5"/>
    </row>
    <row r="6556" spans="22:22" x14ac:dyDescent="0.2">
      <c r="V6556" s="5"/>
    </row>
    <row r="6557" spans="22:22" x14ac:dyDescent="0.2">
      <c r="V6557" s="5"/>
    </row>
    <row r="6558" spans="22:22" x14ac:dyDescent="0.2">
      <c r="V6558" s="5"/>
    </row>
    <row r="6559" spans="22:22" x14ac:dyDescent="0.2">
      <c r="V6559" s="5"/>
    </row>
    <row r="6560" spans="22:22" x14ac:dyDescent="0.2">
      <c r="V6560" s="5"/>
    </row>
    <row r="6561" spans="22:22" x14ac:dyDescent="0.2">
      <c r="V6561" s="5"/>
    </row>
    <row r="6562" spans="22:22" x14ac:dyDescent="0.2">
      <c r="V6562" s="5"/>
    </row>
    <row r="6563" spans="22:22" x14ac:dyDescent="0.2">
      <c r="V6563" s="5"/>
    </row>
    <row r="6564" spans="22:22" x14ac:dyDescent="0.2">
      <c r="V6564" s="5"/>
    </row>
    <row r="6565" spans="22:22" x14ac:dyDescent="0.2">
      <c r="V6565" s="5"/>
    </row>
    <row r="6566" spans="22:22" x14ac:dyDescent="0.2">
      <c r="V6566" s="5"/>
    </row>
    <row r="6567" spans="22:22" x14ac:dyDescent="0.2">
      <c r="V6567" s="5"/>
    </row>
    <row r="6568" spans="22:22" x14ac:dyDescent="0.2">
      <c r="V6568" s="5"/>
    </row>
    <row r="6569" spans="22:22" x14ac:dyDescent="0.2">
      <c r="V6569" s="5"/>
    </row>
    <row r="6570" spans="22:22" x14ac:dyDescent="0.2">
      <c r="V6570" s="5"/>
    </row>
    <row r="6571" spans="22:22" x14ac:dyDescent="0.2">
      <c r="V6571" s="5"/>
    </row>
    <row r="6572" spans="22:22" x14ac:dyDescent="0.2">
      <c r="V6572" s="5"/>
    </row>
    <row r="6573" spans="22:22" x14ac:dyDescent="0.2">
      <c r="V6573" s="5"/>
    </row>
    <row r="6574" spans="22:22" x14ac:dyDescent="0.2">
      <c r="V6574" s="5"/>
    </row>
    <row r="6575" spans="22:22" x14ac:dyDescent="0.2">
      <c r="V6575" s="5"/>
    </row>
    <row r="6576" spans="22:22" x14ac:dyDescent="0.2">
      <c r="V6576" s="5"/>
    </row>
    <row r="6577" spans="22:22" x14ac:dyDescent="0.2">
      <c r="V6577" s="5"/>
    </row>
    <row r="6578" spans="22:22" x14ac:dyDescent="0.2">
      <c r="V6578" s="5"/>
    </row>
    <row r="6579" spans="22:22" x14ac:dyDescent="0.2">
      <c r="V6579" s="5"/>
    </row>
    <row r="6580" spans="22:22" x14ac:dyDescent="0.2">
      <c r="V6580" s="5"/>
    </row>
    <row r="6581" spans="22:22" x14ac:dyDescent="0.2">
      <c r="V6581" s="5"/>
    </row>
    <row r="6582" spans="22:22" x14ac:dyDescent="0.2">
      <c r="V6582" s="5"/>
    </row>
    <row r="6583" spans="22:22" x14ac:dyDescent="0.2">
      <c r="V6583" s="5"/>
    </row>
    <row r="6584" spans="22:22" x14ac:dyDescent="0.2">
      <c r="V6584" s="5"/>
    </row>
    <row r="6585" spans="22:22" x14ac:dyDescent="0.2">
      <c r="V6585" s="5"/>
    </row>
    <row r="6586" spans="22:22" x14ac:dyDescent="0.2">
      <c r="V6586" s="5"/>
    </row>
    <row r="6587" spans="22:22" x14ac:dyDescent="0.2">
      <c r="V6587" s="5"/>
    </row>
    <row r="6588" spans="22:22" x14ac:dyDescent="0.2">
      <c r="V6588" s="5"/>
    </row>
    <row r="6589" spans="22:22" x14ac:dyDescent="0.2">
      <c r="V6589" s="5"/>
    </row>
    <row r="6590" spans="22:22" x14ac:dyDescent="0.2">
      <c r="V6590" s="5"/>
    </row>
    <row r="6591" spans="22:22" x14ac:dyDescent="0.2">
      <c r="V6591" s="5"/>
    </row>
    <row r="6592" spans="22:22" x14ac:dyDescent="0.2">
      <c r="V6592" s="5"/>
    </row>
    <row r="6593" spans="22:22" x14ac:dyDescent="0.2">
      <c r="V6593" s="5"/>
    </row>
    <row r="6594" spans="22:22" x14ac:dyDescent="0.2">
      <c r="V6594" s="5"/>
    </row>
    <row r="6595" spans="22:22" x14ac:dyDescent="0.2">
      <c r="V6595" s="5"/>
    </row>
    <row r="6596" spans="22:22" x14ac:dyDescent="0.2">
      <c r="V6596" s="5"/>
    </row>
    <row r="6597" spans="22:22" x14ac:dyDescent="0.2">
      <c r="V6597" s="5"/>
    </row>
    <row r="6598" spans="22:22" x14ac:dyDescent="0.2">
      <c r="V6598" s="5"/>
    </row>
    <row r="6599" spans="22:22" x14ac:dyDescent="0.2">
      <c r="V6599" s="5"/>
    </row>
    <row r="6600" spans="22:22" x14ac:dyDescent="0.2">
      <c r="V6600" s="5"/>
    </row>
    <row r="6601" spans="22:22" x14ac:dyDescent="0.2">
      <c r="V6601" s="5"/>
    </row>
    <row r="6602" spans="22:22" x14ac:dyDescent="0.2">
      <c r="V6602" s="5"/>
    </row>
    <row r="6603" spans="22:22" x14ac:dyDescent="0.2">
      <c r="V6603" s="5"/>
    </row>
    <row r="6604" spans="22:22" x14ac:dyDescent="0.2">
      <c r="V6604" s="5"/>
    </row>
    <row r="6605" spans="22:22" x14ac:dyDescent="0.2">
      <c r="V6605" s="5"/>
    </row>
    <row r="6606" spans="22:22" x14ac:dyDescent="0.2">
      <c r="V6606" s="5"/>
    </row>
    <row r="6607" spans="22:22" x14ac:dyDescent="0.2">
      <c r="V6607" s="5"/>
    </row>
    <row r="6608" spans="22:22" x14ac:dyDescent="0.2">
      <c r="V6608" s="5"/>
    </row>
    <row r="6609" spans="22:22" x14ac:dyDescent="0.2">
      <c r="V6609" s="5"/>
    </row>
    <row r="6610" spans="22:22" x14ac:dyDescent="0.2">
      <c r="V6610" s="5"/>
    </row>
    <row r="6611" spans="22:22" x14ac:dyDescent="0.2">
      <c r="V6611" s="5"/>
    </row>
    <row r="6612" spans="22:22" x14ac:dyDescent="0.2">
      <c r="V6612" s="5"/>
    </row>
    <row r="6613" spans="22:22" x14ac:dyDescent="0.2">
      <c r="V6613" s="5"/>
    </row>
    <row r="6614" spans="22:22" x14ac:dyDescent="0.2">
      <c r="V6614" s="5"/>
    </row>
    <row r="6615" spans="22:22" x14ac:dyDescent="0.2">
      <c r="V6615" s="5"/>
    </row>
    <row r="6616" spans="22:22" x14ac:dyDescent="0.2">
      <c r="V6616" s="5"/>
    </row>
    <row r="6617" spans="22:22" x14ac:dyDescent="0.2">
      <c r="V6617" s="5"/>
    </row>
    <row r="6618" spans="22:22" x14ac:dyDescent="0.2">
      <c r="V6618" s="5"/>
    </row>
    <row r="6619" spans="22:22" x14ac:dyDescent="0.2">
      <c r="V6619" s="5"/>
    </row>
    <row r="6620" spans="22:22" x14ac:dyDescent="0.2">
      <c r="V6620" s="5"/>
    </row>
    <row r="6621" spans="22:22" x14ac:dyDescent="0.2">
      <c r="V6621" s="5"/>
    </row>
    <row r="6622" spans="22:22" x14ac:dyDescent="0.2">
      <c r="V6622" s="5"/>
    </row>
    <row r="6623" spans="22:22" x14ac:dyDescent="0.2">
      <c r="V6623" s="5"/>
    </row>
    <row r="6624" spans="22:22" x14ac:dyDescent="0.2">
      <c r="V6624" s="5"/>
    </row>
    <row r="6625" spans="22:22" x14ac:dyDescent="0.2">
      <c r="V6625" s="5"/>
    </row>
    <row r="6626" spans="22:22" x14ac:dyDescent="0.2">
      <c r="V6626" s="5"/>
    </row>
    <row r="6627" spans="22:22" x14ac:dyDescent="0.2">
      <c r="V6627" s="5"/>
    </row>
    <row r="6628" spans="22:22" x14ac:dyDescent="0.2">
      <c r="V6628" s="5"/>
    </row>
    <row r="6629" spans="22:22" x14ac:dyDescent="0.2">
      <c r="V6629" s="5"/>
    </row>
    <row r="6630" spans="22:22" x14ac:dyDescent="0.2">
      <c r="V6630" s="5"/>
    </row>
    <row r="6631" spans="22:22" x14ac:dyDescent="0.2">
      <c r="V6631" s="5"/>
    </row>
    <row r="6632" spans="22:22" x14ac:dyDescent="0.2">
      <c r="V6632" s="5"/>
    </row>
    <row r="6633" spans="22:22" x14ac:dyDescent="0.2">
      <c r="V6633" s="5"/>
    </row>
    <row r="6634" spans="22:22" x14ac:dyDescent="0.2">
      <c r="V6634" s="5"/>
    </row>
    <row r="6635" spans="22:22" x14ac:dyDescent="0.2">
      <c r="V6635" s="5"/>
    </row>
    <row r="6636" spans="22:22" x14ac:dyDescent="0.2">
      <c r="V6636" s="5"/>
    </row>
    <row r="6637" spans="22:22" x14ac:dyDescent="0.2">
      <c r="V6637" s="5"/>
    </row>
    <row r="6638" spans="22:22" x14ac:dyDescent="0.2">
      <c r="V6638" s="5"/>
    </row>
    <row r="6639" spans="22:22" x14ac:dyDescent="0.2">
      <c r="V6639" s="5"/>
    </row>
    <row r="6640" spans="22:22" x14ac:dyDescent="0.2">
      <c r="V6640" s="5"/>
    </row>
    <row r="6641" spans="22:22" x14ac:dyDescent="0.2">
      <c r="V6641" s="5"/>
    </row>
    <row r="6642" spans="22:22" x14ac:dyDescent="0.2">
      <c r="V6642" s="5"/>
    </row>
    <row r="6643" spans="22:22" x14ac:dyDescent="0.2">
      <c r="V6643" s="5"/>
    </row>
    <row r="6644" spans="22:22" x14ac:dyDescent="0.2">
      <c r="V6644" s="5"/>
    </row>
    <row r="6645" spans="22:22" x14ac:dyDescent="0.2">
      <c r="V6645" s="5"/>
    </row>
    <row r="6646" spans="22:22" x14ac:dyDescent="0.2">
      <c r="V6646" s="5"/>
    </row>
    <row r="6647" spans="22:22" x14ac:dyDescent="0.2">
      <c r="V6647" s="5"/>
    </row>
    <row r="6648" spans="22:22" x14ac:dyDescent="0.2">
      <c r="V6648" s="5"/>
    </row>
    <row r="6649" spans="22:22" x14ac:dyDescent="0.2">
      <c r="V6649" s="5"/>
    </row>
    <row r="6650" spans="22:22" x14ac:dyDescent="0.2">
      <c r="V6650" s="5"/>
    </row>
    <row r="6651" spans="22:22" x14ac:dyDescent="0.2">
      <c r="V6651" s="5"/>
    </row>
    <row r="6652" spans="22:22" x14ac:dyDescent="0.2">
      <c r="V6652" s="5"/>
    </row>
    <row r="6653" spans="22:22" x14ac:dyDescent="0.2">
      <c r="V6653" s="5"/>
    </row>
    <row r="6654" spans="22:22" x14ac:dyDescent="0.2">
      <c r="V6654" s="5"/>
    </row>
    <row r="6655" spans="22:22" x14ac:dyDescent="0.2">
      <c r="V6655" s="5"/>
    </row>
    <row r="6656" spans="22:22" x14ac:dyDescent="0.2">
      <c r="V6656" s="5"/>
    </row>
    <row r="6657" spans="22:22" x14ac:dyDescent="0.2">
      <c r="V6657" s="5"/>
    </row>
    <row r="6658" spans="22:22" x14ac:dyDescent="0.2">
      <c r="V6658" s="5"/>
    </row>
    <row r="6659" spans="22:22" x14ac:dyDescent="0.2">
      <c r="V6659" s="5"/>
    </row>
    <row r="6660" spans="22:22" x14ac:dyDescent="0.2">
      <c r="V6660" s="5"/>
    </row>
    <row r="6661" spans="22:22" x14ac:dyDescent="0.2">
      <c r="V6661" s="5"/>
    </row>
    <row r="6662" spans="22:22" x14ac:dyDescent="0.2">
      <c r="V6662" s="5"/>
    </row>
    <row r="6663" spans="22:22" x14ac:dyDescent="0.2">
      <c r="V6663" s="5"/>
    </row>
    <row r="6664" spans="22:22" x14ac:dyDescent="0.2">
      <c r="V6664" s="5"/>
    </row>
    <row r="6665" spans="22:22" x14ac:dyDescent="0.2">
      <c r="V6665" s="5"/>
    </row>
    <row r="6666" spans="22:22" x14ac:dyDescent="0.2">
      <c r="V6666" s="5"/>
    </row>
    <row r="6667" spans="22:22" x14ac:dyDescent="0.2">
      <c r="V6667" s="5"/>
    </row>
    <row r="6668" spans="22:22" x14ac:dyDescent="0.2">
      <c r="V6668" s="5"/>
    </row>
    <row r="6669" spans="22:22" x14ac:dyDescent="0.2">
      <c r="V6669" s="5"/>
    </row>
    <row r="6670" spans="22:22" x14ac:dyDescent="0.2">
      <c r="V6670" s="5"/>
    </row>
    <row r="6671" spans="22:22" x14ac:dyDescent="0.2">
      <c r="V6671" s="5"/>
    </row>
    <row r="6672" spans="22:22" x14ac:dyDescent="0.2">
      <c r="V6672" s="5"/>
    </row>
    <row r="6673" spans="22:22" x14ac:dyDescent="0.2">
      <c r="V6673" s="5"/>
    </row>
    <row r="6674" spans="22:22" x14ac:dyDescent="0.2">
      <c r="V6674" s="5"/>
    </row>
    <row r="6675" spans="22:22" x14ac:dyDescent="0.2">
      <c r="V6675" s="5"/>
    </row>
    <row r="6676" spans="22:22" x14ac:dyDescent="0.2">
      <c r="V6676" s="5"/>
    </row>
    <row r="6677" spans="22:22" x14ac:dyDescent="0.2">
      <c r="V6677" s="5"/>
    </row>
    <row r="6678" spans="22:22" x14ac:dyDescent="0.2">
      <c r="V6678" s="5"/>
    </row>
    <row r="6679" spans="22:22" x14ac:dyDescent="0.2">
      <c r="V6679" s="5"/>
    </row>
    <row r="6680" spans="22:22" x14ac:dyDescent="0.2">
      <c r="V6680" s="5"/>
    </row>
    <row r="6681" spans="22:22" x14ac:dyDescent="0.2">
      <c r="V6681" s="5"/>
    </row>
    <row r="6682" spans="22:22" x14ac:dyDescent="0.2">
      <c r="V6682" s="5"/>
    </row>
    <row r="6683" spans="22:22" x14ac:dyDescent="0.2">
      <c r="V6683" s="5"/>
    </row>
    <row r="6684" spans="22:22" x14ac:dyDescent="0.2">
      <c r="V6684" s="5"/>
    </row>
    <row r="6685" spans="22:22" x14ac:dyDescent="0.2">
      <c r="V6685" s="5"/>
    </row>
    <row r="6686" spans="22:22" x14ac:dyDescent="0.2">
      <c r="V6686" s="5"/>
    </row>
    <row r="6687" spans="22:22" x14ac:dyDescent="0.2">
      <c r="V6687" s="5"/>
    </row>
    <row r="6688" spans="22:22" x14ac:dyDescent="0.2">
      <c r="V6688" s="5"/>
    </row>
    <row r="6689" spans="22:22" x14ac:dyDescent="0.2">
      <c r="V6689" s="5"/>
    </row>
    <row r="6690" spans="22:22" x14ac:dyDescent="0.2">
      <c r="V6690" s="5"/>
    </row>
    <row r="6691" spans="22:22" x14ac:dyDescent="0.2">
      <c r="V6691" s="5"/>
    </row>
    <row r="6692" spans="22:22" x14ac:dyDescent="0.2">
      <c r="V6692" s="5"/>
    </row>
    <row r="6693" spans="22:22" x14ac:dyDescent="0.2">
      <c r="V6693" s="5"/>
    </row>
    <row r="6694" spans="22:22" x14ac:dyDescent="0.2">
      <c r="V6694" s="5"/>
    </row>
    <row r="6695" spans="22:22" x14ac:dyDescent="0.2">
      <c r="V6695" s="5"/>
    </row>
    <row r="6696" spans="22:22" x14ac:dyDescent="0.2">
      <c r="V6696" s="5"/>
    </row>
    <row r="6697" spans="22:22" x14ac:dyDescent="0.2">
      <c r="V6697" s="5"/>
    </row>
    <row r="6698" spans="22:22" x14ac:dyDescent="0.2">
      <c r="V6698" s="5"/>
    </row>
    <row r="6699" spans="22:22" x14ac:dyDescent="0.2">
      <c r="V6699" s="5"/>
    </row>
    <row r="6700" spans="22:22" x14ac:dyDescent="0.2">
      <c r="V6700" s="5"/>
    </row>
    <row r="6701" spans="22:22" x14ac:dyDescent="0.2">
      <c r="V6701" s="5"/>
    </row>
    <row r="6702" spans="22:22" x14ac:dyDescent="0.2">
      <c r="V6702" s="5"/>
    </row>
    <row r="6703" spans="22:22" x14ac:dyDescent="0.2">
      <c r="V6703" s="5"/>
    </row>
    <row r="6704" spans="22:22" x14ac:dyDescent="0.2">
      <c r="V6704" s="5"/>
    </row>
    <row r="6705" spans="22:22" x14ac:dyDescent="0.2">
      <c r="V6705" s="5"/>
    </row>
    <row r="6706" spans="22:22" x14ac:dyDescent="0.2">
      <c r="V6706" s="5"/>
    </row>
    <row r="6707" spans="22:22" x14ac:dyDescent="0.2">
      <c r="V6707" s="5"/>
    </row>
    <row r="6708" spans="22:22" x14ac:dyDescent="0.2">
      <c r="V6708" s="5"/>
    </row>
    <row r="6709" spans="22:22" x14ac:dyDescent="0.2">
      <c r="V6709" s="5"/>
    </row>
    <row r="6710" spans="22:22" x14ac:dyDescent="0.2">
      <c r="V6710" s="5"/>
    </row>
    <row r="6711" spans="22:22" x14ac:dyDescent="0.2">
      <c r="V6711" s="5"/>
    </row>
    <row r="6712" spans="22:22" x14ac:dyDescent="0.2">
      <c r="V6712" s="5"/>
    </row>
    <row r="6713" spans="22:22" x14ac:dyDescent="0.2">
      <c r="V6713" s="5"/>
    </row>
    <row r="6714" spans="22:22" x14ac:dyDescent="0.2">
      <c r="V6714" s="5"/>
    </row>
    <row r="6715" spans="22:22" x14ac:dyDescent="0.2">
      <c r="V6715" s="5"/>
    </row>
    <row r="6716" spans="22:22" x14ac:dyDescent="0.2">
      <c r="V6716" s="5"/>
    </row>
    <row r="6717" spans="22:22" x14ac:dyDescent="0.2">
      <c r="V6717" s="5"/>
    </row>
    <row r="6718" spans="22:22" x14ac:dyDescent="0.2">
      <c r="V6718" s="5"/>
    </row>
    <row r="6719" spans="22:22" x14ac:dyDescent="0.2">
      <c r="V6719" s="5"/>
    </row>
    <row r="6720" spans="22:22" x14ac:dyDescent="0.2">
      <c r="V6720" s="5"/>
    </row>
    <row r="6721" spans="22:22" x14ac:dyDescent="0.2">
      <c r="V6721" s="5"/>
    </row>
    <row r="6722" spans="22:22" x14ac:dyDescent="0.2">
      <c r="V6722" s="5"/>
    </row>
    <row r="6723" spans="22:22" x14ac:dyDescent="0.2">
      <c r="V6723" s="5"/>
    </row>
    <row r="6724" spans="22:22" x14ac:dyDescent="0.2">
      <c r="V6724" s="5"/>
    </row>
    <row r="6725" spans="22:22" x14ac:dyDescent="0.2">
      <c r="V6725" s="5"/>
    </row>
    <row r="6726" spans="22:22" x14ac:dyDescent="0.2">
      <c r="V6726" s="5"/>
    </row>
    <row r="6727" spans="22:22" x14ac:dyDescent="0.2">
      <c r="V6727" s="5"/>
    </row>
    <row r="6728" spans="22:22" x14ac:dyDescent="0.2">
      <c r="V6728" s="5"/>
    </row>
    <row r="6729" spans="22:22" x14ac:dyDescent="0.2">
      <c r="V6729" s="5"/>
    </row>
    <row r="6730" spans="22:22" x14ac:dyDescent="0.2">
      <c r="V6730" s="5"/>
    </row>
    <row r="6731" spans="22:22" x14ac:dyDescent="0.2">
      <c r="V6731" s="5"/>
    </row>
    <row r="6732" spans="22:22" x14ac:dyDescent="0.2">
      <c r="V6732" s="5"/>
    </row>
    <row r="6733" spans="22:22" x14ac:dyDescent="0.2">
      <c r="V6733" s="5"/>
    </row>
    <row r="6734" spans="22:22" x14ac:dyDescent="0.2">
      <c r="V6734" s="5"/>
    </row>
    <row r="6735" spans="22:22" x14ac:dyDescent="0.2">
      <c r="V6735" s="5"/>
    </row>
    <row r="6736" spans="22:22" x14ac:dyDescent="0.2">
      <c r="V6736" s="5"/>
    </row>
    <row r="6737" spans="22:22" x14ac:dyDescent="0.2">
      <c r="V6737" s="5"/>
    </row>
    <row r="6738" spans="22:22" x14ac:dyDescent="0.2">
      <c r="V6738" s="5"/>
    </row>
    <row r="6739" spans="22:22" x14ac:dyDescent="0.2">
      <c r="V6739" s="5"/>
    </row>
    <row r="6740" spans="22:22" x14ac:dyDescent="0.2">
      <c r="V6740" s="5"/>
    </row>
    <row r="6741" spans="22:22" x14ac:dyDescent="0.2">
      <c r="V6741" s="5"/>
    </row>
    <row r="6742" spans="22:22" x14ac:dyDescent="0.2">
      <c r="V6742" s="5"/>
    </row>
    <row r="6743" spans="22:22" x14ac:dyDescent="0.2">
      <c r="V6743" s="5"/>
    </row>
    <row r="6744" spans="22:22" x14ac:dyDescent="0.2">
      <c r="V6744" s="5"/>
    </row>
    <row r="6745" spans="22:22" x14ac:dyDescent="0.2">
      <c r="V6745" s="5"/>
    </row>
    <row r="6746" spans="22:22" x14ac:dyDescent="0.2">
      <c r="V6746" s="5"/>
    </row>
    <row r="6747" spans="22:22" x14ac:dyDescent="0.2">
      <c r="V6747" s="5"/>
    </row>
    <row r="6748" spans="22:22" x14ac:dyDescent="0.2">
      <c r="V6748" s="5"/>
    </row>
    <row r="6749" spans="22:22" x14ac:dyDescent="0.2">
      <c r="V6749" s="5"/>
    </row>
    <row r="6750" spans="22:22" x14ac:dyDescent="0.2">
      <c r="V6750" s="5"/>
    </row>
    <row r="6751" spans="22:22" x14ac:dyDescent="0.2">
      <c r="V6751" s="5"/>
    </row>
    <row r="6752" spans="22:22" x14ac:dyDescent="0.2">
      <c r="V6752" s="5"/>
    </row>
    <row r="6753" spans="22:22" x14ac:dyDescent="0.2">
      <c r="V6753" s="5"/>
    </row>
    <row r="6754" spans="22:22" x14ac:dyDescent="0.2">
      <c r="V6754" s="5"/>
    </row>
    <row r="6755" spans="22:22" x14ac:dyDescent="0.2">
      <c r="V6755" s="5"/>
    </row>
    <row r="6756" spans="22:22" x14ac:dyDescent="0.2">
      <c r="V6756" s="5"/>
    </row>
    <row r="6757" spans="22:22" x14ac:dyDescent="0.2">
      <c r="V6757" s="5"/>
    </row>
    <row r="6758" spans="22:22" x14ac:dyDescent="0.2">
      <c r="V6758" s="5"/>
    </row>
    <row r="6759" spans="22:22" x14ac:dyDescent="0.2">
      <c r="V6759" s="5"/>
    </row>
    <row r="6760" spans="22:22" x14ac:dyDescent="0.2">
      <c r="V6760" s="5"/>
    </row>
    <row r="6761" spans="22:22" x14ac:dyDescent="0.2">
      <c r="V6761" s="5"/>
    </row>
    <row r="6762" spans="22:22" x14ac:dyDescent="0.2">
      <c r="V6762" s="5"/>
    </row>
    <row r="6763" spans="22:22" x14ac:dyDescent="0.2">
      <c r="V6763" s="5"/>
    </row>
    <row r="6764" spans="22:22" x14ac:dyDescent="0.2">
      <c r="V6764" s="5"/>
    </row>
    <row r="6765" spans="22:22" x14ac:dyDescent="0.2">
      <c r="V6765" s="5"/>
    </row>
    <row r="6766" spans="22:22" x14ac:dyDescent="0.2">
      <c r="V6766" s="5"/>
    </row>
    <row r="6767" spans="22:22" x14ac:dyDescent="0.2">
      <c r="V6767" s="5"/>
    </row>
    <row r="6768" spans="22:22" x14ac:dyDescent="0.2">
      <c r="V6768" s="5"/>
    </row>
    <row r="6769" spans="22:22" x14ac:dyDescent="0.2">
      <c r="V6769" s="5"/>
    </row>
    <row r="6770" spans="22:22" x14ac:dyDescent="0.2">
      <c r="V6770" s="5"/>
    </row>
    <row r="6771" spans="22:22" x14ac:dyDescent="0.2">
      <c r="V6771" s="5"/>
    </row>
    <row r="6772" spans="22:22" x14ac:dyDescent="0.2">
      <c r="V6772" s="5"/>
    </row>
    <row r="6773" spans="22:22" x14ac:dyDescent="0.2">
      <c r="V6773" s="5"/>
    </row>
    <row r="6774" spans="22:22" x14ac:dyDescent="0.2">
      <c r="V6774" s="5"/>
    </row>
    <row r="6775" spans="22:22" x14ac:dyDescent="0.2">
      <c r="V6775" s="5"/>
    </row>
    <row r="6776" spans="22:22" x14ac:dyDescent="0.2">
      <c r="V6776" s="5"/>
    </row>
    <row r="6777" spans="22:22" x14ac:dyDescent="0.2">
      <c r="V6777" s="5"/>
    </row>
    <row r="6778" spans="22:22" x14ac:dyDescent="0.2">
      <c r="V6778" s="5"/>
    </row>
    <row r="6779" spans="22:22" x14ac:dyDescent="0.2">
      <c r="V6779" s="5"/>
    </row>
    <row r="6780" spans="22:22" x14ac:dyDescent="0.2">
      <c r="V6780" s="5"/>
    </row>
    <row r="6781" spans="22:22" x14ac:dyDescent="0.2">
      <c r="V6781" s="5"/>
    </row>
    <row r="6782" spans="22:22" x14ac:dyDescent="0.2">
      <c r="V6782" s="5"/>
    </row>
    <row r="6783" spans="22:22" x14ac:dyDescent="0.2">
      <c r="V6783" s="5"/>
    </row>
    <row r="6784" spans="22:22" x14ac:dyDescent="0.2">
      <c r="V6784" s="5"/>
    </row>
    <row r="6785" spans="22:22" x14ac:dyDescent="0.2">
      <c r="V6785" s="5"/>
    </row>
    <row r="6786" spans="22:22" x14ac:dyDescent="0.2">
      <c r="V6786" s="5"/>
    </row>
    <row r="6787" spans="22:22" x14ac:dyDescent="0.2">
      <c r="V6787" s="5"/>
    </row>
    <row r="6788" spans="22:22" x14ac:dyDescent="0.2">
      <c r="V6788" s="5"/>
    </row>
    <row r="6789" spans="22:22" x14ac:dyDescent="0.2">
      <c r="V6789" s="5"/>
    </row>
    <row r="6790" spans="22:22" x14ac:dyDescent="0.2">
      <c r="V6790" s="5"/>
    </row>
    <row r="6791" spans="22:22" x14ac:dyDescent="0.2">
      <c r="V6791" s="5"/>
    </row>
    <row r="6792" spans="22:22" x14ac:dyDescent="0.2">
      <c r="V6792" s="5"/>
    </row>
    <row r="6793" spans="22:22" x14ac:dyDescent="0.2">
      <c r="V6793" s="5"/>
    </row>
    <row r="6794" spans="22:22" x14ac:dyDescent="0.2">
      <c r="V6794" s="5"/>
    </row>
    <row r="6795" spans="22:22" x14ac:dyDescent="0.2">
      <c r="V6795" s="5"/>
    </row>
    <row r="6796" spans="22:22" x14ac:dyDescent="0.2">
      <c r="V6796" s="5"/>
    </row>
    <row r="6797" spans="22:22" x14ac:dyDescent="0.2">
      <c r="V6797" s="5"/>
    </row>
    <row r="6798" spans="22:22" x14ac:dyDescent="0.2">
      <c r="V6798" s="5"/>
    </row>
    <row r="6799" spans="22:22" x14ac:dyDescent="0.2">
      <c r="V6799" s="5"/>
    </row>
    <row r="6800" spans="22:22" x14ac:dyDescent="0.2">
      <c r="V6800" s="5"/>
    </row>
    <row r="6801" spans="22:22" x14ac:dyDescent="0.2">
      <c r="V6801" s="5"/>
    </row>
    <row r="6802" spans="22:22" x14ac:dyDescent="0.2">
      <c r="V6802" s="5"/>
    </row>
    <row r="6803" spans="22:22" x14ac:dyDescent="0.2">
      <c r="V6803" s="5"/>
    </row>
    <row r="6804" spans="22:22" x14ac:dyDescent="0.2">
      <c r="V6804" s="5"/>
    </row>
    <row r="6805" spans="22:22" x14ac:dyDescent="0.2">
      <c r="V6805" s="5"/>
    </row>
    <row r="6806" spans="22:22" x14ac:dyDescent="0.2">
      <c r="V6806" s="5"/>
    </row>
    <row r="6807" spans="22:22" x14ac:dyDescent="0.2">
      <c r="V6807" s="5"/>
    </row>
    <row r="6808" spans="22:22" x14ac:dyDescent="0.2">
      <c r="V6808" s="5"/>
    </row>
    <row r="6809" spans="22:22" x14ac:dyDescent="0.2">
      <c r="V6809" s="5"/>
    </row>
    <row r="6810" spans="22:22" x14ac:dyDescent="0.2">
      <c r="V6810" s="5"/>
    </row>
    <row r="6811" spans="22:22" x14ac:dyDescent="0.2">
      <c r="V6811" s="5"/>
    </row>
    <row r="6812" spans="22:22" x14ac:dyDescent="0.2">
      <c r="V6812" s="5"/>
    </row>
    <row r="6813" spans="22:22" x14ac:dyDescent="0.2">
      <c r="V6813" s="5"/>
    </row>
    <row r="6814" spans="22:22" x14ac:dyDescent="0.2">
      <c r="V6814" s="5"/>
    </row>
    <row r="6815" spans="22:22" x14ac:dyDescent="0.2">
      <c r="V6815" s="5"/>
    </row>
    <row r="6816" spans="22:22" x14ac:dyDescent="0.2">
      <c r="V6816" s="5"/>
    </row>
    <row r="6817" spans="22:22" x14ac:dyDescent="0.2">
      <c r="V6817" s="5"/>
    </row>
    <row r="6818" spans="22:22" x14ac:dyDescent="0.2">
      <c r="V6818" s="5"/>
    </row>
    <row r="6819" spans="22:22" x14ac:dyDescent="0.2">
      <c r="V6819" s="5"/>
    </row>
    <row r="6820" spans="22:22" x14ac:dyDescent="0.2">
      <c r="V6820" s="5"/>
    </row>
    <row r="6821" spans="22:22" x14ac:dyDescent="0.2">
      <c r="V6821" s="5"/>
    </row>
    <row r="6822" spans="22:22" x14ac:dyDescent="0.2">
      <c r="V6822" s="5"/>
    </row>
    <row r="6823" spans="22:22" x14ac:dyDescent="0.2">
      <c r="V6823" s="5"/>
    </row>
    <row r="6824" spans="22:22" x14ac:dyDescent="0.2">
      <c r="V6824" s="5"/>
    </row>
    <row r="6825" spans="22:22" x14ac:dyDescent="0.2">
      <c r="V6825" s="5"/>
    </row>
    <row r="6826" spans="22:22" x14ac:dyDescent="0.2">
      <c r="V6826" s="5"/>
    </row>
    <row r="6827" spans="22:22" x14ac:dyDescent="0.2">
      <c r="V6827" s="5"/>
    </row>
    <row r="6828" spans="22:22" x14ac:dyDescent="0.2">
      <c r="V6828" s="5"/>
    </row>
    <row r="6829" spans="22:22" x14ac:dyDescent="0.2">
      <c r="V6829" s="5"/>
    </row>
    <row r="6830" spans="22:22" x14ac:dyDescent="0.2">
      <c r="V6830" s="5"/>
    </row>
    <row r="6831" spans="22:22" x14ac:dyDescent="0.2">
      <c r="V6831" s="5"/>
    </row>
    <row r="6832" spans="22:22" x14ac:dyDescent="0.2">
      <c r="V6832" s="5"/>
    </row>
    <row r="6833" spans="22:22" x14ac:dyDescent="0.2">
      <c r="V6833" s="5"/>
    </row>
    <row r="6834" spans="22:22" x14ac:dyDescent="0.2">
      <c r="V6834" s="5"/>
    </row>
    <row r="6835" spans="22:22" x14ac:dyDescent="0.2">
      <c r="V6835" s="5"/>
    </row>
    <row r="6836" spans="22:22" x14ac:dyDescent="0.2">
      <c r="V6836" s="5"/>
    </row>
    <row r="6837" spans="22:22" x14ac:dyDescent="0.2">
      <c r="V6837" s="5"/>
    </row>
    <row r="6838" spans="22:22" x14ac:dyDescent="0.2">
      <c r="V6838" s="5"/>
    </row>
    <row r="6839" spans="22:22" x14ac:dyDescent="0.2">
      <c r="V6839" s="5"/>
    </row>
    <row r="6840" spans="22:22" x14ac:dyDescent="0.2">
      <c r="V6840" s="5"/>
    </row>
    <row r="6841" spans="22:22" x14ac:dyDescent="0.2">
      <c r="V6841" s="5"/>
    </row>
    <row r="6842" spans="22:22" x14ac:dyDescent="0.2">
      <c r="V6842" s="5"/>
    </row>
    <row r="6843" spans="22:22" x14ac:dyDescent="0.2">
      <c r="V6843" s="5"/>
    </row>
    <row r="6844" spans="22:22" x14ac:dyDescent="0.2">
      <c r="V6844" s="5"/>
    </row>
    <row r="6845" spans="22:22" x14ac:dyDescent="0.2">
      <c r="V6845" s="5"/>
    </row>
    <row r="6846" spans="22:22" x14ac:dyDescent="0.2">
      <c r="V6846" s="5"/>
    </row>
    <row r="6847" spans="22:22" x14ac:dyDescent="0.2">
      <c r="V6847" s="5"/>
    </row>
    <row r="6848" spans="22:22" x14ac:dyDescent="0.2">
      <c r="V6848" s="5"/>
    </row>
    <row r="6849" spans="22:22" x14ac:dyDescent="0.2">
      <c r="V6849" s="5"/>
    </row>
    <row r="6850" spans="22:22" x14ac:dyDescent="0.2">
      <c r="V6850" s="5"/>
    </row>
    <row r="6851" spans="22:22" x14ac:dyDescent="0.2">
      <c r="V6851" s="5"/>
    </row>
    <row r="6852" spans="22:22" x14ac:dyDescent="0.2">
      <c r="V6852" s="5"/>
    </row>
    <row r="6853" spans="22:22" x14ac:dyDescent="0.2">
      <c r="V6853" s="5"/>
    </row>
    <row r="6854" spans="22:22" x14ac:dyDescent="0.2">
      <c r="V6854" s="5"/>
    </row>
    <row r="6855" spans="22:22" x14ac:dyDescent="0.2">
      <c r="V6855" s="5"/>
    </row>
    <row r="6856" spans="22:22" x14ac:dyDescent="0.2">
      <c r="V6856" s="5"/>
    </row>
    <row r="6857" spans="22:22" x14ac:dyDescent="0.2">
      <c r="V6857" s="5"/>
    </row>
    <row r="6858" spans="22:22" x14ac:dyDescent="0.2">
      <c r="V6858" s="5"/>
    </row>
    <row r="6859" spans="22:22" x14ac:dyDescent="0.2">
      <c r="V6859" s="5"/>
    </row>
    <row r="6860" spans="22:22" x14ac:dyDescent="0.2">
      <c r="V6860" s="5"/>
    </row>
    <row r="6861" spans="22:22" x14ac:dyDescent="0.2">
      <c r="V6861" s="5"/>
    </row>
    <row r="6862" spans="22:22" x14ac:dyDescent="0.2">
      <c r="V6862" s="5"/>
    </row>
    <row r="6863" spans="22:22" x14ac:dyDescent="0.2">
      <c r="V6863" s="5"/>
    </row>
    <row r="6864" spans="22:22" x14ac:dyDescent="0.2">
      <c r="V6864" s="5"/>
    </row>
    <row r="6865" spans="22:22" x14ac:dyDescent="0.2">
      <c r="V6865" s="5"/>
    </row>
    <row r="6866" spans="22:22" x14ac:dyDescent="0.2">
      <c r="V6866" s="5"/>
    </row>
    <row r="6867" spans="22:22" x14ac:dyDescent="0.2">
      <c r="V6867" s="5"/>
    </row>
    <row r="6868" spans="22:22" x14ac:dyDescent="0.2">
      <c r="V6868" s="5"/>
    </row>
    <row r="6869" spans="22:22" x14ac:dyDescent="0.2">
      <c r="V6869" s="5"/>
    </row>
    <row r="6870" spans="22:22" x14ac:dyDescent="0.2">
      <c r="V6870" s="5"/>
    </row>
    <row r="6871" spans="22:22" x14ac:dyDescent="0.2">
      <c r="V6871" s="5"/>
    </row>
    <row r="6872" spans="22:22" x14ac:dyDescent="0.2">
      <c r="V6872" s="5"/>
    </row>
    <row r="6873" spans="22:22" x14ac:dyDescent="0.2">
      <c r="V6873" s="5"/>
    </row>
    <row r="6874" spans="22:22" x14ac:dyDescent="0.2">
      <c r="V6874" s="5"/>
    </row>
    <row r="6875" spans="22:22" x14ac:dyDescent="0.2">
      <c r="V6875" s="5"/>
    </row>
    <row r="6876" spans="22:22" x14ac:dyDescent="0.2">
      <c r="V6876" s="5"/>
    </row>
    <row r="6877" spans="22:22" x14ac:dyDescent="0.2">
      <c r="V6877" s="5"/>
    </row>
    <row r="6878" spans="22:22" x14ac:dyDescent="0.2">
      <c r="V6878" s="5"/>
    </row>
    <row r="6879" spans="22:22" x14ac:dyDescent="0.2">
      <c r="V6879" s="5"/>
    </row>
    <row r="6880" spans="22:22" x14ac:dyDescent="0.2">
      <c r="V6880" s="5"/>
    </row>
    <row r="6881" spans="22:22" x14ac:dyDescent="0.2">
      <c r="V6881" s="5"/>
    </row>
    <row r="6882" spans="22:22" x14ac:dyDescent="0.2">
      <c r="V6882" s="5"/>
    </row>
    <row r="6883" spans="22:22" x14ac:dyDescent="0.2">
      <c r="V6883" s="5"/>
    </row>
    <row r="6884" spans="22:22" x14ac:dyDescent="0.2">
      <c r="V6884" s="5"/>
    </row>
    <row r="6885" spans="22:22" x14ac:dyDescent="0.2">
      <c r="V6885" s="5"/>
    </row>
    <row r="6886" spans="22:22" x14ac:dyDescent="0.2">
      <c r="V6886" s="5"/>
    </row>
    <row r="6887" spans="22:22" x14ac:dyDescent="0.2">
      <c r="V6887" s="5"/>
    </row>
    <row r="6888" spans="22:22" x14ac:dyDescent="0.2">
      <c r="V6888" s="5"/>
    </row>
    <row r="6889" spans="22:22" x14ac:dyDescent="0.2">
      <c r="V6889" s="5"/>
    </row>
    <row r="6890" spans="22:22" x14ac:dyDescent="0.2">
      <c r="V6890" s="5"/>
    </row>
    <row r="6891" spans="22:22" x14ac:dyDescent="0.2">
      <c r="V6891" s="5"/>
    </row>
    <row r="6892" spans="22:22" x14ac:dyDescent="0.2">
      <c r="V6892" s="5"/>
    </row>
    <row r="6893" spans="22:22" x14ac:dyDescent="0.2">
      <c r="V6893" s="5"/>
    </row>
    <row r="6894" spans="22:22" x14ac:dyDescent="0.2">
      <c r="V6894" s="5"/>
    </row>
    <row r="6895" spans="22:22" x14ac:dyDescent="0.2">
      <c r="V6895" s="5"/>
    </row>
    <row r="6896" spans="22:22" x14ac:dyDescent="0.2">
      <c r="V6896" s="5"/>
    </row>
    <row r="6897" spans="22:22" x14ac:dyDescent="0.2">
      <c r="V6897" s="5"/>
    </row>
    <row r="6898" spans="22:22" x14ac:dyDescent="0.2">
      <c r="V6898" s="5"/>
    </row>
    <row r="6899" spans="22:22" x14ac:dyDescent="0.2">
      <c r="V6899" s="5"/>
    </row>
    <row r="6900" spans="22:22" x14ac:dyDescent="0.2">
      <c r="V6900" s="5"/>
    </row>
    <row r="6901" spans="22:22" x14ac:dyDescent="0.2">
      <c r="V6901" s="5"/>
    </row>
    <row r="6902" spans="22:22" x14ac:dyDescent="0.2">
      <c r="V6902" s="5"/>
    </row>
    <row r="6903" spans="22:22" x14ac:dyDescent="0.2">
      <c r="V6903" s="5"/>
    </row>
    <row r="6904" spans="22:22" x14ac:dyDescent="0.2">
      <c r="V6904" s="5"/>
    </row>
    <row r="6905" spans="22:22" x14ac:dyDescent="0.2">
      <c r="V6905" s="5"/>
    </row>
    <row r="6906" spans="22:22" x14ac:dyDescent="0.2">
      <c r="V6906" s="5"/>
    </row>
    <row r="6907" spans="22:22" x14ac:dyDescent="0.2">
      <c r="V6907" s="5"/>
    </row>
    <row r="6908" spans="22:22" x14ac:dyDescent="0.2">
      <c r="V6908" s="5"/>
    </row>
    <row r="6909" spans="22:22" x14ac:dyDescent="0.2">
      <c r="V6909" s="5"/>
    </row>
    <row r="6910" spans="22:22" x14ac:dyDescent="0.2">
      <c r="V6910" s="5"/>
    </row>
    <row r="6911" spans="22:22" x14ac:dyDescent="0.2">
      <c r="V6911" s="5"/>
    </row>
    <row r="6912" spans="22:22" x14ac:dyDescent="0.2">
      <c r="V6912" s="5"/>
    </row>
    <row r="6913" spans="22:22" x14ac:dyDescent="0.2">
      <c r="V6913" s="5"/>
    </row>
    <row r="6914" spans="22:22" x14ac:dyDescent="0.2">
      <c r="V6914" s="5"/>
    </row>
    <row r="6915" spans="22:22" x14ac:dyDescent="0.2">
      <c r="V6915" s="5"/>
    </row>
    <row r="6916" spans="22:22" x14ac:dyDescent="0.2">
      <c r="V6916" s="5"/>
    </row>
    <row r="6917" spans="22:22" x14ac:dyDescent="0.2">
      <c r="V6917" s="5"/>
    </row>
    <row r="6918" spans="22:22" x14ac:dyDescent="0.2">
      <c r="V6918" s="5"/>
    </row>
    <row r="6919" spans="22:22" x14ac:dyDescent="0.2">
      <c r="V6919" s="5"/>
    </row>
    <row r="6920" spans="22:22" x14ac:dyDescent="0.2">
      <c r="V6920" s="5"/>
    </row>
    <row r="6921" spans="22:22" x14ac:dyDescent="0.2">
      <c r="V6921" s="5"/>
    </row>
    <row r="6922" spans="22:22" x14ac:dyDescent="0.2">
      <c r="V6922" s="5"/>
    </row>
    <row r="6923" spans="22:22" x14ac:dyDescent="0.2">
      <c r="V6923" s="5"/>
    </row>
    <row r="6924" spans="22:22" x14ac:dyDescent="0.2">
      <c r="V6924" s="5"/>
    </row>
    <row r="6925" spans="22:22" x14ac:dyDescent="0.2">
      <c r="V6925" s="5"/>
    </row>
    <row r="6926" spans="22:22" x14ac:dyDescent="0.2">
      <c r="V6926" s="5"/>
    </row>
    <row r="6927" spans="22:22" x14ac:dyDescent="0.2">
      <c r="V6927" s="5"/>
    </row>
    <row r="6928" spans="22:22" x14ac:dyDescent="0.2">
      <c r="V6928" s="5"/>
    </row>
    <row r="6929" spans="22:22" x14ac:dyDescent="0.2">
      <c r="V6929" s="5"/>
    </row>
    <row r="6930" spans="22:22" x14ac:dyDescent="0.2">
      <c r="V6930" s="5"/>
    </row>
    <row r="6931" spans="22:22" x14ac:dyDescent="0.2">
      <c r="V6931" s="5"/>
    </row>
    <row r="6932" spans="22:22" x14ac:dyDescent="0.2">
      <c r="V6932" s="5"/>
    </row>
    <row r="6933" spans="22:22" x14ac:dyDescent="0.2">
      <c r="V6933" s="5"/>
    </row>
    <row r="6934" spans="22:22" x14ac:dyDescent="0.2">
      <c r="V6934" s="5"/>
    </row>
    <row r="6935" spans="22:22" x14ac:dyDescent="0.2">
      <c r="V6935" s="5"/>
    </row>
    <row r="6936" spans="22:22" x14ac:dyDescent="0.2">
      <c r="V6936" s="5"/>
    </row>
    <row r="6937" spans="22:22" x14ac:dyDescent="0.2">
      <c r="V6937" s="5"/>
    </row>
    <row r="6938" spans="22:22" x14ac:dyDescent="0.2">
      <c r="V6938" s="5"/>
    </row>
    <row r="6939" spans="22:22" x14ac:dyDescent="0.2">
      <c r="V6939" s="5"/>
    </row>
    <row r="6940" spans="22:22" x14ac:dyDescent="0.2">
      <c r="V6940" s="5"/>
    </row>
    <row r="6941" spans="22:22" x14ac:dyDescent="0.2">
      <c r="V6941" s="5"/>
    </row>
    <row r="6942" spans="22:22" x14ac:dyDescent="0.2">
      <c r="V6942" s="5"/>
    </row>
    <row r="6943" spans="22:22" x14ac:dyDescent="0.2">
      <c r="V6943" s="5"/>
    </row>
    <row r="6944" spans="22:22" x14ac:dyDescent="0.2">
      <c r="V6944" s="5"/>
    </row>
    <row r="6945" spans="22:22" x14ac:dyDescent="0.2">
      <c r="V6945" s="5"/>
    </row>
    <row r="6946" spans="22:22" x14ac:dyDescent="0.2">
      <c r="V6946" s="5"/>
    </row>
    <row r="6947" spans="22:22" x14ac:dyDescent="0.2">
      <c r="V6947" s="5"/>
    </row>
    <row r="6948" spans="22:22" x14ac:dyDescent="0.2">
      <c r="V6948" s="5"/>
    </row>
    <row r="6949" spans="22:22" x14ac:dyDescent="0.2">
      <c r="V6949" s="5"/>
    </row>
    <row r="6950" spans="22:22" x14ac:dyDescent="0.2">
      <c r="V6950" s="5"/>
    </row>
    <row r="6951" spans="22:22" x14ac:dyDescent="0.2">
      <c r="V6951" s="5"/>
    </row>
    <row r="6952" spans="22:22" x14ac:dyDescent="0.2">
      <c r="V6952" s="5"/>
    </row>
    <row r="6953" spans="22:22" x14ac:dyDescent="0.2">
      <c r="V6953" s="5"/>
    </row>
    <row r="6954" spans="22:22" x14ac:dyDescent="0.2">
      <c r="V6954" s="5"/>
    </row>
    <row r="6955" spans="22:22" x14ac:dyDescent="0.2">
      <c r="V6955" s="5"/>
    </row>
    <row r="6956" spans="22:22" x14ac:dyDescent="0.2">
      <c r="V6956" s="5"/>
    </row>
    <row r="6957" spans="22:22" x14ac:dyDescent="0.2">
      <c r="V6957" s="5"/>
    </row>
    <row r="6958" spans="22:22" x14ac:dyDescent="0.2">
      <c r="V6958" s="5"/>
    </row>
    <row r="6959" spans="22:22" x14ac:dyDescent="0.2">
      <c r="V6959" s="5"/>
    </row>
    <row r="6960" spans="22:22" x14ac:dyDescent="0.2">
      <c r="V6960" s="5"/>
    </row>
    <row r="6961" spans="22:22" x14ac:dyDescent="0.2">
      <c r="V6961" s="5"/>
    </row>
    <row r="6962" spans="22:22" x14ac:dyDescent="0.2">
      <c r="V6962" s="5"/>
    </row>
    <row r="6963" spans="22:22" x14ac:dyDescent="0.2">
      <c r="V6963" s="5"/>
    </row>
    <row r="6964" spans="22:22" x14ac:dyDescent="0.2">
      <c r="V6964" s="5"/>
    </row>
    <row r="6965" spans="22:22" x14ac:dyDescent="0.2">
      <c r="V6965" s="5"/>
    </row>
    <row r="6966" spans="22:22" x14ac:dyDescent="0.2">
      <c r="V6966" s="5"/>
    </row>
    <row r="6967" spans="22:22" x14ac:dyDescent="0.2">
      <c r="V6967" s="5"/>
    </row>
    <row r="6968" spans="22:22" x14ac:dyDescent="0.2">
      <c r="V6968" s="5"/>
    </row>
    <row r="6969" spans="22:22" x14ac:dyDescent="0.2">
      <c r="V6969" s="5"/>
    </row>
    <row r="6970" spans="22:22" x14ac:dyDescent="0.2">
      <c r="V6970" s="5"/>
    </row>
    <row r="6971" spans="22:22" x14ac:dyDescent="0.2">
      <c r="V6971" s="5"/>
    </row>
    <row r="6972" spans="22:22" x14ac:dyDescent="0.2">
      <c r="V6972" s="5"/>
    </row>
    <row r="6973" spans="22:22" x14ac:dyDescent="0.2">
      <c r="V6973" s="5"/>
    </row>
    <row r="6974" spans="22:22" x14ac:dyDescent="0.2">
      <c r="V6974" s="5"/>
    </row>
    <row r="6975" spans="22:22" x14ac:dyDescent="0.2">
      <c r="V6975" s="5"/>
    </row>
    <row r="6976" spans="22:22" x14ac:dyDescent="0.2">
      <c r="V6976" s="5"/>
    </row>
    <row r="6977" spans="22:22" x14ac:dyDescent="0.2">
      <c r="V6977" s="5"/>
    </row>
    <row r="6978" spans="22:22" x14ac:dyDescent="0.2">
      <c r="V6978" s="5"/>
    </row>
    <row r="6979" spans="22:22" x14ac:dyDescent="0.2">
      <c r="V6979" s="5"/>
    </row>
    <row r="6980" spans="22:22" x14ac:dyDescent="0.2">
      <c r="V6980" s="5"/>
    </row>
    <row r="6981" spans="22:22" x14ac:dyDescent="0.2">
      <c r="V6981" s="5"/>
    </row>
    <row r="6982" spans="22:22" x14ac:dyDescent="0.2">
      <c r="V6982" s="5"/>
    </row>
    <row r="6983" spans="22:22" x14ac:dyDescent="0.2">
      <c r="V6983" s="5"/>
    </row>
    <row r="6984" spans="22:22" x14ac:dyDescent="0.2">
      <c r="V6984" s="5"/>
    </row>
    <row r="6985" spans="22:22" x14ac:dyDescent="0.2">
      <c r="V6985" s="5"/>
    </row>
    <row r="6986" spans="22:22" x14ac:dyDescent="0.2">
      <c r="V6986" s="5"/>
    </row>
    <row r="6987" spans="22:22" x14ac:dyDescent="0.2">
      <c r="V6987" s="5"/>
    </row>
    <row r="6988" spans="22:22" x14ac:dyDescent="0.2">
      <c r="V6988" s="5"/>
    </row>
    <row r="6989" spans="22:22" x14ac:dyDescent="0.2">
      <c r="V6989" s="5"/>
    </row>
    <row r="6990" spans="22:22" x14ac:dyDescent="0.2">
      <c r="V6990" s="5"/>
    </row>
    <row r="6991" spans="22:22" x14ac:dyDescent="0.2">
      <c r="V6991" s="5"/>
    </row>
    <row r="6992" spans="22:22" x14ac:dyDescent="0.2">
      <c r="V6992" s="5"/>
    </row>
    <row r="6993" spans="22:22" x14ac:dyDescent="0.2">
      <c r="V6993" s="5"/>
    </row>
    <row r="6994" spans="22:22" x14ac:dyDescent="0.2">
      <c r="V6994" s="5"/>
    </row>
    <row r="6995" spans="22:22" x14ac:dyDescent="0.2">
      <c r="V6995" s="5"/>
    </row>
    <row r="6996" spans="22:22" x14ac:dyDescent="0.2">
      <c r="V6996" s="5"/>
    </row>
    <row r="6997" spans="22:22" x14ac:dyDescent="0.2">
      <c r="V6997" s="5"/>
    </row>
    <row r="6998" spans="22:22" x14ac:dyDescent="0.2">
      <c r="V6998" s="5"/>
    </row>
    <row r="6999" spans="22:22" x14ac:dyDescent="0.2">
      <c r="V6999" s="5"/>
    </row>
    <row r="7000" spans="22:22" x14ac:dyDescent="0.2">
      <c r="V7000" s="5"/>
    </row>
    <row r="7001" spans="22:22" x14ac:dyDescent="0.2">
      <c r="V7001" s="5"/>
    </row>
    <row r="7002" spans="22:22" x14ac:dyDescent="0.2">
      <c r="V7002" s="5"/>
    </row>
    <row r="7003" spans="22:22" x14ac:dyDescent="0.2">
      <c r="V7003" s="5"/>
    </row>
    <row r="7004" spans="22:22" x14ac:dyDescent="0.2">
      <c r="V7004" s="5"/>
    </row>
    <row r="7005" spans="22:22" x14ac:dyDescent="0.2">
      <c r="V7005" s="5"/>
    </row>
    <row r="7006" spans="22:22" x14ac:dyDescent="0.2">
      <c r="V7006" s="5"/>
    </row>
    <row r="7007" spans="22:22" x14ac:dyDescent="0.2">
      <c r="V7007" s="5"/>
    </row>
    <row r="7008" spans="22:22" x14ac:dyDescent="0.2">
      <c r="V7008" s="5"/>
    </row>
    <row r="7009" spans="22:22" x14ac:dyDescent="0.2">
      <c r="V7009" s="5"/>
    </row>
    <row r="7010" spans="22:22" x14ac:dyDescent="0.2">
      <c r="V7010" s="5"/>
    </row>
    <row r="7011" spans="22:22" x14ac:dyDescent="0.2">
      <c r="V7011" s="5"/>
    </row>
    <row r="7012" spans="22:22" x14ac:dyDescent="0.2">
      <c r="V7012" s="5"/>
    </row>
    <row r="7013" spans="22:22" x14ac:dyDescent="0.2">
      <c r="V7013" s="5"/>
    </row>
    <row r="7014" spans="22:22" x14ac:dyDescent="0.2">
      <c r="V7014" s="5"/>
    </row>
    <row r="7015" spans="22:22" x14ac:dyDescent="0.2">
      <c r="V7015" s="5"/>
    </row>
    <row r="7016" spans="22:22" x14ac:dyDescent="0.2">
      <c r="V7016" s="5"/>
    </row>
    <row r="7017" spans="22:22" x14ac:dyDescent="0.2">
      <c r="V7017" s="5"/>
    </row>
    <row r="7018" spans="22:22" x14ac:dyDescent="0.2">
      <c r="V7018" s="5"/>
    </row>
    <row r="7019" spans="22:22" x14ac:dyDescent="0.2">
      <c r="V7019" s="5"/>
    </row>
    <row r="7020" spans="22:22" x14ac:dyDescent="0.2">
      <c r="V7020" s="5"/>
    </row>
    <row r="7021" spans="22:22" x14ac:dyDescent="0.2">
      <c r="V7021" s="5"/>
    </row>
    <row r="7022" spans="22:22" x14ac:dyDescent="0.2">
      <c r="V7022" s="5"/>
    </row>
    <row r="7023" spans="22:22" x14ac:dyDescent="0.2">
      <c r="V7023" s="5"/>
    </row>
    <row r="7024" spans="22:22" x14ac:dyDescent="0.2">
      <c r="V7024" s="5"/>
    </row>
    <row r="7025" spans="22:22" x14ac:dyDescent="0.2">
      <c r="V7025" s="5"/>
    </row>
    <row r="7026" spans="22:22" x14ac:dyDescent="0.2">
      <c r="V7026" s="5"/>
    </row>
    <row r="7027" spans="22:22" x14ac:dyDescent="0.2">
      <c r="V7027" s="5"/>
    </row>
    <row r="7028" spans="22:22" x14ac:dyDescent="0.2">
      <c r="V7028" s="5"/>
    </row>
    <row r="7029" spans="22:22" x14ac:dyDescent="0.2">
      <c r="V7029" s="5"/>
    </row>
    <row r="7030" spans="22:22" x14ac:dyDescent="0.2">
      <c r="V7030" s="5"/>
    </row>
    <row r="7031" spans="22:22" x14ac:dyDescent="0.2">
      <c r="V7031" s="5"/>
    </row>
    <row r="7032" spans="22:22" x14ac:dyDescent="0.2">
      <c r="V7032" s="5"/>
    </row>
    <row r="7033" spans="22:22" x14ac:dyDescent="0.2">
      <c r="V7033" s="5"/>
    </row>
    <row r="7034" spans="22:22" x14ac:dyDescent="0.2">
      <c r="V7034" s="5"/>
    </row>
    <row r="7035" spans="22:22" x14ac:dyDescent="0.2">
      <c r="V7035" s="5"/>
    </row>
    <row r="7036" spans="22:22" x14ac:dyDescent="0.2">
      <c r="V7036" s="5"/>
    </row>
    <row r="7037" spans="22:22" x14ac:dyDescent="0.2">
      <c r="V7037" s="5"/>
    </row>
    <row r="7038" spans="22:22" x14ac:dyDescent="0.2">
      <c r="V7038" s="5"/>
    </row>
    <row r="7039" spans="22:22" x14ac:dyDescent="0.2">
      <c r="V7039" s="5"/>
    </row>
    <row r="7040" spans="22:22" x14ac:dyDescent="0.2">
      <c r="V7040" s="5"/>
    </row>
    <row r="7041" spans="22:22" x14ac:dyDescent="0.2">
      <c r="V7041" s="5"/>
    </row>
    <row r="7042" spans="22:22" x14ac:dyDescent="0.2">
      <c r="V7042" s="5"/>
    </row>
    <row r="7043" spans="22:22" x14ac:dyDescent="0.2">
      <c r="V7043" s="5"/>
    </row>
    <row r="7044" spans="22:22" x14ac:dyDescent="0.2">
      <c r="V7044" s="5"/>
    </row>
    <row r="7045" spans="22:22" x14ac:dyDescent="0.2">
      <c r="V7045" s="5"/>
    </row>
    <row r="7046" spans="22:22" x14ac:dyDescent="0.2">
      <c r="V7046" s="5"/>
    </row>
    <row r="7047" spans="22:22" x14ac:dyDescent="0.2">
      <c r="V7047" s="5"/>
    </row>
    <row r="7048" spans="22:22" x14ac:dyDescent="0.2">
      <c r="V7048" s="5"/>
    </row>
    <row r="7049" spans="22:22" x14ac:dyDescent="0.2">
      <c r="V7049" s="5"/>
    </row>
    <row r="7050" spans="22:22" x14ac:dyDescent="0.2">
      <c r="V7050" s="5"/>
    </row>
    <row r="7051" spans="22:22" x14ac:dyDescent="0.2">
      <c r="V7051" s="5"/>
    </row>
    <row r="7052" spans="22:22" x14ac:dyDescent="0.2">
      <c r="V7052" s="5"/>
    </row>
    <row r="7053" spans="22:22" x14ac:dyDescent="0.2">
      <c r="V7053" s="5"/>
    </row>
    <row r="7054" spans="22:22" x14ac:dyDescent="0.2">
      <c r="V7054" s="5"/>
    </row>
    <row r="7055" spans="22:22" x14ac:dyDescent="0.2">
      <c r="V7055" s="5"/>
    </row>
    <row r="7056" spans="22:22" x14ac:dyDescent="0.2">
      <c r="V7056" s="5"/>
    </row>
    <row r="7057" spans="22:22" x14ac:dyDescent="0.2">
      <c r="V7057" s="5"/>
    </row>
    <row r="7058" spans="22:22" x14ac:dyDescent="0.2">
      <c r="V7058" s="5"/>
    </row>
    <row r="7059" spans="22:22" x14ac:dyDescent="0.2">
      <c r="V7059" s="5"/>
    </row>
    <row r="7060" spans="22:22" x14ac:dyDescent="0.2">
      <c r="V7060" s="5"/>
    </row>
    <row r="7061" spans="22:22" x14ac:dyDescent="0.2">
      <c r="V7061" s="5"/>
    </row>
    <row r="7062" spans="22:22" x14ac:dyDescent="0.2">
      <c r="V7062" s="5"/>
    </row>
    <row r="7063" spans="22:22" x14ac:dyDescent="0.2">
      <c r="V7063" s="5"/>
    </row>
    <row r="7064" spans="22:22" x14ac:dyDescent="0.2">
      <c r="V7064" s="5"/>
    </row>
    <row r="7065" spans="22:22" x14ac:dyDescent="0.2">
      <c r="V7065" s="5"/>
    </row>
    <row r="7066" spans="22:22" x14ac:dyDescent="0.2">
      <c r="V7066" s="5"/>
    </row>
    <row r="7067" spans="22:22" x14ac:dyDescent="0.2">
      <c r="V7067" s="5"/>
    </row>
    <row r="7068" spans="22:22" x14ac:dyDescent="0.2">
      <c r="V7068" s="5"/>
    </row>
    <row r="7069" spans="22:22" x14ac:dyDescent="0.2">
      <c r="V7069" s="5"/>
    </row>
    <row r="7070" spans="22:22" x14ac:dyDescent="0.2">
      <c r="V7070" s="5"/>
    </row>
    <row r="7071" spans="22:22" x14ac:dyDescent="0.2">
      <c r="V7071" s="5"/>
    </row>
    <row r="7072" spans="22:22" x14ac:dyDescent="0.2">
      <c r="V7072" s="5"/>
    </row>
    <row r="7073" spans="22:22" x14ac:dyDescent="0.2">
      <c r="V7073" s="5"/>
    </row>
    <row r="7074" spans="22:22" x14ac:dyDescent="0.2">
      <c r="V7074" s="5"/>
    </row>
    <row r="7075" spans="22:22" x14ac:dyDescent="0.2">
      <c r="V7075" s="5"/>
    </row>
    <row r="7076" spans="22:22" x14ac:dyDescent="0.2">
      <c r="V7076" s="5"/>
    </row>
    <row r="7077" spans="22:22" x14ac:dyDescent="0.2">
      <c r="V7077" s="5"/>
    </row>
    <row r="7078" spans="22:22" x14ac:dyDescent="0.2">
      <c r="V7078" s="5"/>
    </row>
    <row r="7079" spans="22:22" x14ac:dyDescent="0.2">
      <c r="V7079" s="5"/>
    </row>
    <row r="7080" spans="22:22" x14ac:dyDescent="0.2">
      <c r="V7080" s="5"/>
    </row>
    <row r="7081" spans="22:22" x14ac:dyDescent="0.2">
      <c r="V7081" s="5"/>
    </row>
    <row r="7082" spans="22:22" x14ac:dyDescent="0.2">
      <c r="V7082" s="5"/>
    </row>
    <row r="7083" spans="22:22" x14ac:dyDescent="0.2">
      <c r="V7083" s="5"/>
    </row>
    <row r="7084" spans="22:22" x14ac:dyDescent="0.2">
      <c r="V7084" s="5"/>
    </row>
    <row r="7085" spans="22:22" x14ac:dyDescent="0.2">
      <c r="V7085" s="5"/>
    </row>
    <row r="7086" spans="22:22" x14ac:dyDescent="0.2">
      <c r="V7086" s="5"/>
    </row>
    <row r="7087" spans="22:22" x14ac:dyDescent="0.2">
      <c r="V7087" s="5"/>
    </row>
    <row r="7088" spans="22:22" x14ac:dyDescent="0.2">
      <c r="V7088" s="5"/>
    </row>
    <row r="7089" spans="22:22" x14ac:dyDescent="0.2">
      <c r="V7089" s="5"/>
    </row>
    <row r="7090" spans="22:22" x14ac:dyDescent="0.2">
      <c r="V7090" s="5"/>
    </row>
    <row r="7091" spans="22:22" x14ac:dyDescent="0.2">
      <c r="V7091" s="5"/>
    </row>
    <row r="7092" spans="22:22" x14ac:dyDescent="0.2">
      <c r="V7092" s="5"/>
    </row>
    <row r="7093" spans="22:22" x14ac:dyDescent="0.2">
      <c r="V7093" s="5"/>
    </row>
    <row r="7094" spans="22:22" x14ac:dyDescent="0.2">
      <c r="V7094" s="5"/>
    </row>
    <row r="7095" spans="22:22" x14ac:dyDescent="0.2">
      <c r="V7095" s="5"/>
    </row>
    <row r="7096" spans="22:22" x14ac:dyDescent="0.2">
      <c r="V7096" s="5"/>
    </row>
    <row r="7097" spans="22:22" x14ac:dyDescent="0.2">
      <c r="V7097" s="5"/>
    </row>
    <row r="7098" spans="22:22" x14ac:dyDescent="0.2">
      <c r="V7098" s="5"/>
    </row>
    <row r="7099" spans="22:22" x14ac:dyDescent="0.2">
      <c r="V7099" s="5"/>
    </row>
    <row r="7100" spans="22:22" x14ac:dyDescent="0.2">
      <c r="V7100" s="5"/>
    </row>
    <row r="7101" spans="22:22" x14ac:dyDescent="0.2">
      <c r="V7101" s="5"/>
    </row>
    <row r="7102" spans="22:22" x14ac:dyDescent="0.2">
      <c r="V7102" s="5"/>
    </row>
    <row r="7103" spans="22:22" x14ac:dyDescent="0.2">
      <c r="V7103" s="5"/>
    </row>
    <row r="7104" spans="22:22" x14ac:dyDescent="0.2">
      <c r="V7104" s="5"/>
    </row>
    <row r="7105" spans="22:22" x14ac:dyDescent="0.2">
      <c r="V7105" s="5"/>
    </row>
    <row r="7106" spans="22:22" x14ac:dyDescent="0.2">
      <c r="V7106" s="5"/>
    </row>
    <row r="7107" spans="22:22" x14ac:dyDescent="0.2">
      <c r="V7107" s="5"/>
    </row>
    <row r="7108" spans="22:22" x14ac:dyDescent="0.2">
      <c r="V7108" s="5"/>
    </row>
    <row r="7109" spans="22:22" x14ac:dyDescent="0.2">
      <c r="V7109" s="5"/>
    </row>
    <row r="7110" spans="22:22" x14ac:dyDescent="0.2">
      <c r="V7110" s="5"/>
    </row>
    <row r="7111" spans="22:22" x14ac:dyDescent="0.2">
      <c r="V7111" s="5"/>
    </row>
    <row r="7112" spans="22:22" x14ac:dyDescent="0.2">
      <c r="V7112" s="5"/>
    </row>
    <row r="7113" spans="22:22" x14ac:dyDescent="0.2">
      <c r="V7113" s="5"/>
    </row>
    <row r="7114" spans="22:22" x14ac:dyDescent="0.2">
      <c r="V7114" s="5"/>
    </row>
    <row r="7115" spans="22:22" x14ac:dyDescent="0.2">
      <c r="V7115" s="5"/>
    </row>
    <row r="7116" spans="22:22" x14ac:dyDescent="0.2">
      <c r="V7116" s="5"/>
    </row>
    <row r="7117" spans="22:22" x14ac:dyDescent="0.2">
      <c r="V7117" s="5"/>
    </row>
    <row r="7118" spans="22:22" x14ac:dyDescent="0.2">
      <c r="V7118" s="5"/>
    </row>
    <row r="7119" spans="22:22" x14ac:dyDescent="0.2">
      <c r="V7119" s="5"/>
    </row>
    <row r="7120" spans="22:22" x14ac:dyDescent="0.2">
      <c r="V7120" s="5"/>
    </row>
    <row r="7121" spans="22:22" x14ac:dyDescent="0.2">
      <c r="V7121" s="5"/>
    </row>
    <row r="7122" spans="22:22" x14ac:dyDescent="0.2">
      <c r="V7122" s="5"/>
    </row>
    <row r="7123" spans="22:22" x14ac:dyDescent="0.2">
      <c r="V7123" s="5"/>
    </row>
    <row r="7124" spans="22:22" x14ac:dyDescent="0.2">
      <c r="V7124" s="5"/>
    </row>
    <row r="7125" spans="22:22" x14ac:dyDescent="0.2">
      <c r="V7125" s="5"/>
    </row>
    <row r="7126" spans="22:22" x14ac:dyDescent="0.2">
      <c r="V7126" s="5"/>
    </row>
    <row r="7127" spans="22:22" x14ac:dyDescent="0.2">
      <c r="V7127" s="5"/>
    </row>
    <row r="7128" spans="22:22" x14ac:dyDescent="0.2">
      <c r="V7128" s="5"/>
    </row>
    <row r="7129" spans="22:22" x14ac:dyDescent="0.2">
      <c r="V7129" s="5"/>
    </row>
    <row r="7130" spans="22:22" x14ac:dyDescent="0.2">
      <c r="V7130" s="5"/>
    </row>
    <row r="7131" spans="22:22" x14ac:dyDescent="0.2">
      <c r="V7131" s="5"/>
    </row>
    <row r="7132" spans="22:22" x14ac:dyDescent="0.2">
      <c r="V7132" s="5"/>
    </row>
    <row r="7133" spans="22:22" x14ac:dyDescent="0.2">
      <c r="V7133" s="5"/>
    </row>
    <row r="7134" spans="22:22" x14ac:dyDescent="0.2">
      <c r="V7134" s="5"/>
    </row>
    <row r="7135" spans="22:22" x14ac:dyDescent="0.2">
      <c r="V7135" s="5"/>
    </row>
    <row r="7136" spans="22:22" x14ac:dyDescent="0.2">
      <c r="V7136" s="5"/>
    </row>
    <row r="7137" spans="22:22" x14ac:dyDescent="0.2">
      <c r="V7137" s="5"/>
    </row>
    <row r="7138" spans="22:22" x14ac:dyDescent="0.2">
      <c r="V7138" s="5"/>
    </row>
    <row r="7139" spans="22:22" x14ac:dyDescent="0.2">
      <c r="V7139" s="5"/>
    </row>
    <row r="7140" spans="22:22" x14ac:dyDescent="0.2">
      <c r="V7140" s="5"/>
    </row>
    <row r="7141" spans="22:22" x14ac:dyDescent="0.2">
      <c r="V7141" s="5"/>
    </row>
    <row r="7142" spans="22:22" x14ac:dyDescent="0.2">
      <c r="V7142" s="5"/>
    </row>
    <row r="7143" spans="22:22" x14ac:dyDescent="0.2">
      <c r="V7143" s="5"/>
    </row>
    <row r="7144" spans="22:22" x14ac:dyDescent="0.2">
      <c r="V7144" s="5"/>
    </row>
    <row r="7145" spans="22:22" x14ac:dyDescent="0.2">
      <c r="V7145" s="5"/>
    </row>
    <row r="7146" spans="22:22" x14ac:dyDescent="0.2">
      <c r="V7146" s="5"/>
    </row>
    <row r="7147" spans="22:22" x14ac:dyDescent="0.2">
      <c r="V7147" s="5"/>
    </row>
    <row r="7148" spans="22:22" x14ac:dyDescent="0.2">
      <c r="V7148" s="5"/>
    </row>
    <row r="7149" spans="22:22" x14ac:dyDescent="0.2">
      <c r="V7149" s="5"/>
    </row>
    <row r="7150" spans="22:22" x14ac:dyDescent="0.2">
      <c r="V7150" s="5"/>
    </row>
    <row r="7151" spans="22:22" x14ac:dyDescent="0.2">
      <c r="V7151" s="5"/>
    </row>
    <row r="7152" spans="22:22" x14ac:dyDescent="0.2">
      <c r="V7152" s="5"/>
    </row>
    <row r="7153" spans="22:22" x14ac:dyDescent="0.2">
      <c r="V7153" s="5"/>
    </row>
    <row r="7154" spans="22:22" x14ac:dyDescent="0.2">
      <c r="V7154" s="5"/>
    </row>
    <row r="7155" spans="22:22" x14ac:dyDescent="0.2">
      <c r="V7155" s="5"/>
    </row>
    <row r="7156" spans="22:22" x14ac:dyDescent="0.2">
      <c r="V7156" s="5"/>
    </row>
    <row r="7157" spans="22:22" x14ac:dyDescent="0.2">
      <c r="V7157" s="5"/>
    </row>
    <row r="7158" spans="22:22" x14ac:dyDescent="0.2">
      <c r="V7158" s="5"/>
    </row>
    <row r="7159" spans="22:22" x14ac:dyDescent="0.2">
      <c r="V7159" s="5"/>
    </row>
    <row r="7160" spans="22:22" x14ac:dyDescent="0.2">
      <c r="V7160" s="5"/>
    </row>
    <row r="7161" spans="22:22" x14ac:dyDescent="0.2">
      <c r="V7161" s="5"/>
    </row>
    <row r="7162" spans="22:22" x14ac:dyDescent="0.2">
      <c r="V7162" s="5"/>
    </row>
    <row r="7163" spans="22:22" x14ac:dyDescent="0.2">
      <c r="V7163" s="5"/>
    </row>
    <row r="7164" spans="22:22" x14ac:dyDescent="0.2">
      <c r="V7164" s="5"/>
    </row>
    <row r="7165" spans="22:22" x14ac:dyDescent="0.2">
      <c r="V7165" s="5"/>
    </row>
    <row r="7166" spans="22:22" x14ac:dyDescent="0.2">
      <c r="V7166" s="5"/>
    </row>
    <row r="7167" spans="22:22" x14ac:dyDescent="0.2">
      <c r="V7167" s="5"/>
    </row>
    <row r="7168" spans="22:22" x14ac:dyDescent="0.2">
      <c r="V7168" s="5"/>
    </row>
    <row r="7169" spans="22:22" x14ac:dyDescent="0.2">
      <c r="V7169" s="5"/>
    </row>
    <row r="7170" spans="22:22" x14ac:dyDescent="0.2">
      <c r="V7170" s="5"/>
    </row>
    <row r="7171" spans="22:22" x14ac:dyDescent="0.2">
      <c r="V7171" s="5"/>
    </row>
    <row r="7172" spans="22:22" x14ac:dyDescent="0.2">
      <c r="V7172" s="5"/>
    </row>
    <row r="7173" spans="22:22" x14ac:dyDescent="0.2">
      <c r="V7173" s="5"/>
    </row>
    <row r="7174" spans="22:22" x14ac:dyDescent="0.2">
      <c r="V7174" s="5"/>
    </row>
    <row r="7175" spans="22:22" x14ac:dyDescent="0.2">
      <c r="V7175" s="5"/>
    </row>
    <row r="7176" spans="22:22" x14ac:dyDescent="0.2">
      <c r="V7176" s="5"/>
    </row>
    <row r="7177" spans="22:22" x14ac:dyDescent="0.2">
      <c r="V7177" s="5"/>
    </row>
    <row r="7178" spans="22:22" x14ac:dyDescent="0.2">
      <c r="V7178" s="5"/>
    </row>
    <row r="7179" spans="22:22" x14ac:dyDescent="0.2">
      <c r="V7179" s="5"/>
    </row>
    <row r="7180" spans="22:22" x14ac:dyDescent="0.2">
      <c r="V7180" s="5"/>
    </row>
    <row r="7181" spans="22:22" x14ac:dyDescent="0.2">
      <c r="V7181" s="5"/>
    </row>
    <row r="7182" spans="22:22" x14ac:dyDescent="0.2">
      <c r="V7182" s="5"/>
    </row>
    <row r="7183" spans="22:22" x14ac:dyDescent="0.2">
      <c r="V7183" s="5"/>
    </row>
    <row r="7184" spans="22:22" x14ac:dyDescent="0.2">
      <c r="V7184" s="5"/>
    </row>
    <row r="7185" spans="22:22" x14ac:dyDescent="0.2">
      <c r="V7185" s="5"/>
    </row>
    <row r="7186" spans="22:22" x14ac:dyDescent="0.2">
      <c r="V7186" s="5"/>
    </row>
    <row r="7187" spans="22:22" x14ac:dyDescent="0.2">
      <c r="V7187" s="5"/>
    </row>
    <row r="7188" spans="22:22" x14ac:dyDescent="0.2">
      <c r="V7188" s="5"/>
    </row>
    <row r="7189" spans="22:22" x14ac:dyDescent="0.2">
      <c r="V7189" s="5"/>
    </row>
    <row r="7190" spans="22:22" x14ac:dyDescent="0.2">
      <c r="V7190" s="5"/>
    </row>
    <row r="7191" spans="22:22" x14ac:dyDescent="0.2">
      <c r="V7191" s="5"/>
    </row>
    <row r="7192" spans="22:22" x14ac:dyDescent="0.2">
      <c r="V7192" s="5"/>
    </row>
    <row r="7193" spans="22:22" x14ac:dyDescent="0.2">
      <c r="V7193" s="5"/>
    </row>
    <row r="7194" spans="22:22" x14ac:dyDescent="0.2">
      <c r="V7194" s="5"/>
    </row>
    <row r="7195" spans="22:22" x14ac:dyDescent="0.2">
      <c r="V7195" s="5"/>
    </row>
    <row r="7196" spans="22:22" x14ac:dyDescent="0.2">
      <c r="V7196" s="5"/>
    </row>
    <row r="7197" spans="22:22" x14ac:dyDescent="0.2">
      <c r="V7197" s="5"/>
    </row>
    <row r="7198" spans="22:22" x14ac:dyDescent="0.2">
      <c r="V7198" s="5"/>
    </row>
    <row r="7199" spans="22:22" x14ac:dyDescent="0.2">
      <c r="V7199" s="5"/>
    </row>
    <row r="7200" spans="22:22" x14ac:dyDescent="0.2">
      <c r="V7200" s="5"/>
    </row>
    <row r="7201" spans="22:22" x14ac:dyDescent="0.2">
      <c r="V7201" s="5"/>
    </row>
    <row r="7202" spans="22:22" x14ac:dyDescent="0.2">
      <c r="V7202" s="5"/>
    </row>
    <row r="7203" spans="22:22" x14ac:dyDescent="0.2">
      <c r="V7203" s="5"/>
    </row>
    <row r="7204" spans="22:22" x14ac:dyDescent="0.2">
      <c r="V7204" s="5"/>
    </row>
    <row r="7205" spans="22:22" x14ac:dyDescent="0.2">
      <c r="V7205" s="5"/>
    </row>
    <row r="7206" spans="22:22" x14ac:dyDescent="0.2">
      <c r="V7206" s="5"/>
    </row>
    <row r="7207" spans="22:22" x14ac:dyDescent="0.2">
      <c r="V7207" s="5"/>
    </row>
    <row r="7208" spans="22:22" x14ac:dyDescent="0.2">
      <c r="V7208" s="5"/>
    </row>
    <row r="7209" spans="22:22" x14ac:dyDescent="0.2">
      <c r="V7209" s="5"/>
    </row>
    <row r="7210" spans="22:22" x14ac:dyDescent="0.2">
      <c r="V7210" s="5"/>
    </row>
    <row r="7211" spans="22:22" x14ac:dyDescent="0.2">
      <c r="V7211" s="5"/>
    </row>
    <row r="7212" spans="22:22" x14ac:dyDescent="0.2">
      <c r="V7212" s="5"/>
    </row>
    <row r="7213" spans="22:22" x14ac:dyDescent="0.2">
      <c r="V7213" s="5"/>
    </row>
    <row r="7214" spans="22:22" x14ac:dyDescent="0.2">
      <c r="V7214" s="5"/>
    </row>
    <row r="7215" spans="22:22" x14ac:dyDescent="0.2">
      <c r="V7215" s="5"/>
    </row>
    <row r="7216" spans="22:22" x14ac:dyDescent="0.2">
      <c r="V7216" s="5"/>
    </row>
    <row r="7217" spans="22:22" x14ac:dyDescent="0.2">
      <c r="V7217" s="5"/>
    </row>
    <row r="7218" spans="22:22" x14ac:dyDescent="0.2">
      <c r="V7218" s="5"/>
    </row>
    <row r="7219" spans="22:22" x14ac:dyDescent="0.2">
      <c r="V7219" s="5"/>
    </row>
    <row r="7220" spans="22:22" x14ac:dyDescent="0.2">
      <c r="V7220" s="5"/>
    </row>
    <row r="7221" spans="22:22" x14ac:dyDescent="0.2">
      <c r="V7221" s="5"/>
    </row>
    <row r="7222" spans="22:22" x14ac:dyDescent="0.2">
      <c r="V7222" s="5"/>
    </row>
    <row r="7223" spans="22:22" x14ac:dyDescent="0.2">
      <c r="V7223" s="5"/>
    </row>
    <row r="7224" spans="22:22" x14ac:dyDescent="0.2">
      <c r="V7224" s="5"/>
    </row>
    <row r="7225" spans="22:22" x14ac:dyDescent="0.2">
      <c r="V7225" s="5"/>
    </row>
    <row r="7226" spans="22:22" x14ac:dyDescent="0.2">
      <c r="V7226" s="5"/>
    </row>
    <row r="7227" spans="22:22" x14ac:dyDescent="0.2">
      <c r="V7227" s="5"/>
    </row>
    <row r="7228" spans="22:22" x14ac:dyDescent="0.2">
      <c r="V7228" s="5"/>
    </row>
    <row r="7229" spans="22:22" x14ac:dyDescent="0.2">
      <c r="V7229" s="5"/>
    </row>
    <row r="7230" spans="22:22" x14ac:dyDescent="0.2">
      <c r="V7230" s="5"/>
    </row>
    <row r="7231" spans="22:22" x14ac:dyDescent="0.2">
      <c r="V7231" s="5"/>
    </row>
    <row r="7232" spans="22:22" x14ac:dyDescent="0.2">
      <c r="V7232" s="5"/>
    </row>
    <row r="7233" spans="22:22" x14ac:dyDescent="0.2">
      <c r="V7233" s="5"/>
    </row>
    <row r="7234" spans="22:22" x14ac:dyDescent="0.2">
      <c r="V7234" s="5"/>
    </row>
    <row r="7235" spans="22:22" x14ac:dyDescent="0.2">
      <c r="V7235" s="5"/>
    </row>
    <row r="7236" spans="22:22" x14ac:dyDescent="0.2">
      <c r="V7236" s="5"/>
    </row>
    <row r="7237" spans="22:22" x14ac:dyDescent="0.2">
      <c r="V7237" s="5"/>
    </row>
    <row r="7238" spans="22:22" x14ac:dyDescent="0.2">
      <c r="V7238" s="5"/>
    </row>
    <row r="7239" spans="22:22" x14ac:dyDescent="0.2">
      <c r="V7239" s="5"/>
    </row>
    <row r="7240" spans="22:22" x14ac:dyDescent="0.2">
      <c r="V7240" s="5"/>
    </row>
    <row r="7241" spans="22:22" x14ac:dyDescent="0.2">
      <c r="V7241" s="5"/>
    </row>
    <row r="7242" spans="22:22" x14ac:dyDescent="0.2">
      <c r="V7242" s="5"/>
    </row>
    <row r="7243" spans="22:22" x14ac:dyDescent="0.2">
      <c r="V7243" s="5"/>
    </row>
    <row r="7244" spans="22:22" x14ac:dyDescent="0.2">
      <c r="V7244" s="5"/>
    </row>
    <row r="7245" spans="22:22" x14ac:dyDescent="0.2">
      <c r="V7245" s="5"/>
    </row>
    <row r="7246" spans="22:22" x14ac:dyDescent="0.2">
      <c r="V7246" s="5"/>
    </row>
    <row r="7247" spans="22:22" x14ac:dyDescent="0.2">
      <c r="V7247" s="5"/>
    </row>
    <row r="7248" spans="22:22" x14ac:dyDescent="0.2">
      <c r="V7248" s="5"/>
    </row>
    <row r="7249" spans="22:22" x14ac:dyDescent="0.2">
      <c r="V7249" s="5"/>
    </row>
    <row r="7250" spans="22:22" x14ac:dyDescent="0.2">
      <c r="V7250" s="5"/>
    </row>
    <row r="7251" spans="22:22" x14ac:dyDescent="0.2">
      <c r="V7251" s="5"/>
    </row>
    <row r="7252" spans="22:22" x14ac:dyDescent="0.2">
      <c r="V7252" s="5"/>
    </row>
    <row r="7253" spans="22:22" x14ac:dyDescent="0.2">
      <c r="V7253" s="5"/>
    </row>
    <row r="7254" spans="22:22" x14ac:dyDescent="0.2">
      <c r="V7254" s="5"/>
    </row>
    <row r="7255" spans="22:22" x14ac:dyDescent="0.2">
      <c r="V7255" s="5"/>
    </row>
    <row r="7256" spans="22:22" x14ac:dyDescent="0.2">
      <c r="V7256" s="5"/>
    </row>
    <row r="7257" spans="22:22" x14ac:dyDescent="0.2">
      <c r="V7257" s="5"/>
    </row>
    <row r="7258" spans="22:22" x14ac:dyDescent="0.2">
      <c r="V7258" s="5"/>
    </row>
    <row r="7259" spans="22:22" x14ac:dyDescent="0.2">
      <c r="V7259" s="5"/>
    </row>
    <row r="7260" spans="22:22" x14ac:dyDescent="0.2">
      <c r="V7260" s="5"/>
    </row>
    <row r="7261" spans="22:22" x14ac:dyDescent="0.2">
      <c r="V7261" s="5"/>
    </row>
    <row r="7262" spans="22:22" x14ac:dyDescent="0.2">
      <c r="V7262" s="5"/>
    </row>
    <row r="7263" spans="22:22" x14ac:dyDescent="0.2">
      <c r="V7263" s="5"/>
    </row>
    <row r="7264" spans="22:22" x14ac:dyDescent="0.2">
      <c r="V7264" s="5"/>
    </row>
    <row r="7265" spans="22:22" x14ac:dyDescent="0.2">
      <c r="V7265" s="5"/>
    </row>
    <row r="7266" spans="22:22" x14ac:dyDescent="0.2">
      <c r="V7266" s="5"/>
    </row>
    <row r="7267" spans="22:22" x14ac:dyDescent="0.2">
      <c r="V7267" s="5"/>
    </row>
    <row r="7268" spans="22:22" x14ac:dyDescent="0.2">
      <c r="V7268" s="5"/>
    </row>
    <row r="7269" spans="22:22" x14ac:dyDescent="0.2">
      <c r="V7269" s="5"/>
    </row>
    <row r="7270" spans="22:22" x14ac:dyDescent="0.2">
      <c r="V7270" s="5"/>
    </row>
    <row r="7271" spans="22:22" x14ac:dyDescent="0.2">
      <c r="V7271" s="5"/>
    </row>
    <row r="7272" spans="22:22" x14ac:dyDescent="0.2">
      <c r="V7272" s="5"/>
    </row>
    <row r="7273" spans="22:22" x14ac:dyDescent="0.2">
      <c r="V7273" s="5"/>
    </row>
    <row r="7274" spans="22:22" x14ac:dyDescent="0.2">
      <c r="V7274" s="5"/>
    </row>
    <row r="7275" spans="22:22" x14ac:dyDescent="0.2">
      <c r="V7275" s="5"/>
    </row>
    <row r="7276" spans="22:22" x14ac:dyDescent="0.2">
      <c r="V7276" s="5"/>
    </row>
    <row r="7277" spans="22:22" x14ac:dyDescent="0.2">
      <c r="V7277" s="5"/>
    </row>
    <row r="7278" spans="22:22" x14ac:dyDescent="0.2">
      <c r="V7278" s="5"/>
    </row>
    <row r="7279" spans="22:22" x14ac:dyDescent="0.2">
      <c r="V7279" s="5"/>
    </row>
    <row r="7280" spans="22:22" x14ac:dyDescent="0.2">
      <c r="V7280" s="5"/>
    </row>
    <row r="7281" spans="22:22" x14ac:dyDescent="0.2">
      <c r="V7281" s="5"/>
    </row>
    <row r="7282" spans="22:22" x14ac:dyDescent="0.2">
      <c r="V7282" s="5"/>
    </row>
    <row r="7283" spans="22:22" x14ac:dyDescent="0.2">
      <c r="V7283" s="5"/>
    </row>
    <row r="7284" spans="22:22" x14ac:dyDescent="0.2">
      <c r="V7284" s="5"/>
    </row>
    <row r="7285" spans="22:22" x14ac:dyDescent="0.2">
      <c r="V7285" s="5"/>
    </row>
    <row r="7286" spans="22:22" x14ac:dyDescent="0.2">
      <c r="V7286" s="5"/>
    </row>
    <row r="7287" spans="22:22" x14ac:dyDescent="0.2">
      <c r="V7287" s="5"/>
    </row>
    <row r="7288" spans="22:22" x14ac:dyDescent="0.2">
      <c r="V7288" s="5"/>
    </row>
    <row r="7289" spans="22:22" x14ac:dyDescent="0.2">
      <c r="V7289" s="5"/>
    </row>
    <row r="7290" spans="22:22" x14ac:dyDescent="0.2">
      <c r="V7290" s="5"/>
    </row>
    <row r="7291" spans="22:22" x14ac:dyDescent="0.2">
      <c r="V7291" s="5"/>
    </row>
    <row r="7292" spans="22:22" x14ac:dyDescent="0.2">
      <c r="V7292" s="5"/>
    </row>
    <row r="7293" spans="22:22" x14ac:dyDescent="0.2">
      <c r="V7293" s="5"/>
    </row>
    <row r="7294" spans="22:22" x14ac:dyDescent="0.2">
      <c r="V7294" s="5"/>
    </row>
    <row r="7295" spans="22:22" x14ac:dyDescent="0.2">
      <c r="V7295" s="5"/>
    </row>
    <row r="7296" spans="22:22" x14ac:dyDescent="0.2">
      <c r="V7296" s="5"/>
    </row>
    <row r="7297" spans="22:22" x14ac:dyDescent="0.2">
      <c r="V7297" s="5"/>
    </row>
    <row r="7298" spans="22:22" x14ac:dyDescent="0.2">
      <c r="V7298" s="5"/>
    </row>
    <row r="7299" spans="22:22" x14ac:dyDescent="0.2">
      <c r="V7299" s="5"/>
    </row>
    <row r="7300" spans="22:22" x14ac:dyDescent="0.2">
      <c r="V7300" s="5"/>
    </row>
    <row r="7301" spans="22:22" x14ac:dyDescent="0.2">
      <c r="V7301" s="5"/>
    </row>
    <row r="7302" spans="22:22" x14ac:dyDescent="0.2">
      <c r="V7302" s="5"/>
    </row>
    <row r="7303" spans="22:22" x14ac:dyDescent="0.2">
      <c r="V7303" s="5"/>
    </row>
    <row r="7304" spans="22:22" x14ac:dyDescent="0.2">
      <c r="V7304" s="5"/>
    </row>
    <row r="7305" spans="22:22" x14ac:dyDescent="0.2">
      <c r="V7305" s="5"/>
    </row>
    <row r="7306" spans="22:22" x14ac:dyDescent="0.2">
      <c r="V7306" s="5"/>
    </row>
    <row r="7307" spans="22:22" x14ac:dyDescent="0.2">
      <c r="V7307" s="5"/>
    </row>
    <row r="7308" spans="22:22" x14ac:dyDescent="0.2">
      <c r="V7308" s="5"/>
    </row>
    <row r="7309" spans="22:22" x14ac:dyDescent="0.2">
      <c r="V7309" s="5"/>
    </row>
    <row r="7310" spans="22:22" x14ac:dyDescent="0.2">
      <c r="V7310" s="5"/>
    </row>
    <row r="7311" spans="22:22" x14ac:dyDescent="0.2">
      <c r="V7311" s="5"/>
    </row>
    <row r="7312" spans="22:22" x14ac:dyDescent="0.2">
      <c r="V7312" s="5"/>
    </row>
    <row r="7313" spans="22:22" x14ac:dyDescent="0.2">
      <c r="V7313" s="5"/>
    </row>
    <row r="7314" spans="22:22" x14ac:dyDescent="0.2">
      <c r="V7314" s="5"/>
    </row>
    <row r="7315" spans="22:22" x14ac:dyDescent="0.2">
      <c r="V7315" s="5"/>
    </row>
    <row r="7316" spans="22:22" x14ac:dyDescent="0.2">
      <c r="V7316" s="5"/>
    </row>
    <row r="7317" spans="22:22" x14ac:dyDescent="0.2">
      <c r="V7317" s="5"/>
    </row>
    <row r="7318" spans="22:22" x14ac:dyDescent="0.2">
      <c r="V7318" s="5"/>
    </row>
    <row r="7319" spans="22:22" x14ac:dyDescent="0.2">
      <c r="V7319" s="5"/>
    </row>
    <row r="7320" spans="22:22" x14ac:dyDescent="0.2">
      <c r="V7320" s="5"/>
    </row>
    <row r="7321" spans="22:22" x14ac:dyDescent="0.2">
      <c r="V7321" s="5"/>
    </row>
    <row r="7322" spans="22:22" x14ac:dyDescent="0.2">
      <c r="V7322" s="5"/>
    </row>
    <row r="7323" spans="22:22" x14ac:dyDescent="0.2">
      <c r="V7323" s="5"/>
    </row>
    <row r="7324" spans="22:22" x14ac:dyDescent="0.2">
      <c r="V7324" s="5"/>
    </row>
    <row r="7325" spans="22:22" x14ac:dyDescent="0.2">
      <c r="V7325" s="5"/>
    </row>
    <row r="7326" spans="22:22" x14ac:dyDescent="0.2">
      <c r="V7326" s="5"/>
    </row>
    <row r="7327" spans="22:22" x14ac:dyDescent="0.2">
      <c r="V7327" s="5"/>
    </row>
    <row r="7328" spans="22:22" x14ac:dyDescent="0.2">
      <c r="V7328" s="5"/>
    </row>
    <row r="7329" spans="22:22" x14ac:dyDescent="0.2">
      <c r="V7329" s="5"/>
    </row>
    <row r="7330" spans="22:22" x14ac:dyDescent="0.2">
      <c r="V7330" s="5"/>
    </row>
    <row r="7331" spans="22:22" x14ac:dyDescent="0.2">
      <c r="V7331" s="5"/>
    </row>
    <row r="7332" spans="22:22" x14ac:dyDescent="0.2">
      <c r="V7332" s="5"/>
    </row>
    <row r="7333" spans="22:22" x14ac:dyDescent="0.2">
      <c r="V7333" s="5"/>
    </row>
    <row r="7334" spans="22:22" x14ac:dyDescent="0.2">
      <c r="V7334" s="5"/>
    </row>
    <row r="7335" spans="22:22" x14ac:dyDescent="0.2">
      <c r="V7335" s="5"/>
    </row>
    <row r="7336" spans="22:22" x14ac:dyDescent="0.2">
      <c r="V7336" s="5"/>
    </row>
    <row r="7337" spans="22:22" x14ac:dyDescent="0.2">
      <c r="V7337" s="5"/>
    </row>
    <row r="7338" spans="22:22" x14ac:dyDescent="0.2">
      <c r="V7338" s="5"/>
    </row>
    <row r="7339" spans="22:22" x14ac:dyDescent="0.2">
      <c r="V7339" s="5"/>
    </row>
    <row r="7340" spans="22:22" x14ac:dyDescent="0.2">
      <c r="V7340" s="5"/>
    </row>
    <row r="7341" spans="22:22" x14ac:dyDescent="0.2">
      <c r="V7341" s="5"/>
    </row>
    <row r="7342" spans="22:22" x14ac:dyDescent="0.2">
      <c r="V7342" s="5"/>
    </row>
    <row r="7343" spans="22:22" x14ac:dyDescent="0.2">
      <c r="V7343" s="5"/>
    </row>
    <row r="7344" spans="22:22" x14ac:dyDescent="0.2">
      <c r="V7344" s="5"/>
    </row>
    <row r="7345" spans="22:22" x14ac:dyDescent="0.2">
      <c r="V7345" s="5"/>
    </row>
    <row r="7346" spans="22:22" x14ac:dyDescent="0.2">
      <c r="V7346" s="5"/>
    </row>
    <row r="7347" spans="22:22" x14ac:dyDescent="0.2">
      <c r="V7347" s="5"/>
    </row>
    <row r="7348" spans="22:22" x14ac:dyDescent="0.2">
      <c r="V7348" s="5"/>
    </row>
    <row r="7349" spans="22:22" x14ac:dyDescent="0.2">
      <c r="V7349" s="5"/>
    </row>
    <row r="7350" spans="22:22" x14ac:dyDescent="0.2">
      <c r="V7350" s="5"/>
    </row>
    <row r="7351" spans="22:22" x14ac:dyDescent="0.2">
      <c r="V7351" s="5"/>
    </row>
    <row r="7352" spans="22:22" x14ac:dyDescent="0.2">
      <c r="V7352" s="5"/>
    </row>
    <row r="7353" spans="22:22" x14ac:dyDescent="0.2">
      <c r="V7353" s="5"/>
    </row>
    <row r="7354" spans="22:22" x14ac:dyDescent="0.2">
      <c r="V7354" s="5"/>
    </row>
    <row r="7355" spans="22:22" x14ac:dyDescent="0.2">
      <c r="V7355" s="5"/>
    </row>
    <row r="7356" spans="22:22" x14ac:dyDescent="0.2">
      <c r="V7356" s="5"/>
    </row>
    <row r="7357" spans="22:22" x14ac:dyDescent="0.2">
      <c r="V7357" s="5"/>
    </row>
    <row r="7358" spans="22:22" x14ac:dyDescent="0.2">
      <c r="V7358" s="5"/>
    </row>
    <row r="7359" spans="22:22" x14ac:dyDescent="0.2">
      <c r="V7359" s="5"/>
    </row>
    <row r="7360" spans="22:22" x14ac:dyDescent="0.2">
      <c r="V7360" s="5"/>
    </row>
    <row r="7361" spans="22:22" x14ac:dyDescent="0.2">
      <c r="V7361" s="5"/>
    </row>
    <row r="7362" spans="22:22" x14ac:dyDescent="0.2">
      <c r="V7362" s="5"/>
    </row>
    <row r="7363" spans="22:22" x14ac:dyDescent="0.2">
      <c r="V7363" s="5"/>
    </row>
    <row r="7364" spans="22:22" x14ac:dyDescent="0.2">
      <c r="V7364" s="5"/>
    </row>
    <row r="7365" spans="22:22" x14ac:dyDescent="0.2">
      <c r="V7365" s="5"/>
    </row>
    <row r="7366" spans="22:22" x14ac:dyDescent="0.2">
      <c r="V7366" s="5"/>
    </row>
    <row r="7367" spans="22:22" x14ac:dyDescent="0.2">
      <c r="V7367" s="5"/>
    </row>
    <row r="7368" spans="22:22" x14ac:dyDescent="0.2">
      <c r="V7368" s="5"/>
    </row>
    <row r="7369" spans="22:22" x14ac:dyDescent="0.2">
      <c r="V7369" s="5"/>
    </row>
    <row r="7370" spans="22:22" x14ac:dyDescent="0.2">
      <c r="V7370" s="5"/>
    </row>
    <row r="7371" spans="22:22" x14ac:dyDescent="0.2">
      <c r="V7371" s="5"/>
    </row>
    <row r="7372" spans="22:22" x14ac:dyDescent="0.2">
      <c r="V7372" s="5"/>
    </row>
    <row r="7373" spans="22:22" x14ac:dyDescent="0.2">
      <c r="V7373" s="5"/>
    </row>
    <row r="7374" spans="22:22" x14ac:dyDescent="0.2">
      <c r="V7374" s="5"/>
    </row>
    <row r="7375" spans="22:22" x14ac:dyDescent="0.2">
      <c r="V7375" s="5"/>
    </row>
    <row r="7376" spans="22:22" x14ac:dyDescent="0.2">
      <c r="V7376" s="5"/>
    </row>
    <row r="7377" spans="22:22" x14ac:dyDescent="0.2">
      <c r="V7377" s="5"/>
    </row>
    <row r="7378" spans="22:22" x14ac:dyDescent="0.2">
      <c r="V7378" s="5"/>
    </row>
    <row r="7379" spans="22:22" x14ac:dyDescent="0.2">
      <c r="V7379" s="5"/>
    </row>
    <row r="7380" spans="22:22" x14ac:dyDescent="0.2">
      <c r="V7380" s="5"/>
    </row>
    <row r="7381" spans="22:22" x14ac:dyDescent="0.2">
      <c r="V7381" s="5"/>
    </row>
    <row r="7382" spans="22:22" x14ac:dyDescent="0.2">
      <c r="V7382" s="5"/>
    </row>
    <row r="7383" spans="22:22" x14ac:dyDescent="0.2">
      <c r="V7383" s="5"/>
    </row>
    <row r="7384" spans="22:22" x14ac:dyDescent="0.2">
      <c r="V7384" s="5"/>
    </row>
    <row r="7385" spans="22:22" x14ac:dyDescent="0.2">
      <c r="V7385" s="5"/>
    </row>
    <row r="7386" spans="22:22" x14ac:dyDescent="0.2">
      <c r="V7386" s="5"/>
    </row>
    <row r="7387" spans="22:22" x14ac:dyDescent="0.2">
      <c r="V7387" s="5"/>
    </row>
    <row r="7388" spans="22:22" x14ac:dyDescent="0.2">
      <c r="V7388" s="5"/>
    </row>
    <row r="7389" spans="22:22" x14ac:dyDescent="0.2">
      <c r="V7389" s="5"/>
    </row>
    <row r="7390" spans="22:22" x14ac:dyDescent="0.2">
      <c r="V7390" s="5"/>
    </row>
    <row r="7391" spans="22:22" x14ac:dyDescent="0.2">
      <c r="V7391" s="5"/>
    </row>
    <row r="7392" spans="22:22" x14ac:dyDescent="0.2">
      <c r="V7392" s="5"/>
    </row>
    <row r="7393" spans="22:22" x14ac:dyDescent="0.2">
      <c r="V7393" s="5"/>
    </row>
    <row r="7394" spans="22:22" x14ac:dyDescent="0.2">
      <c r="V7394" s="5"/>
    </row>
    <row r="7395" spans="22:22" x14ac:dyDescent="0.2">
      <c r="V7395" s="5"/>
    </row>
    <row r="7396" spans="22:22" x14ac:dyDescent="0.2">
      <c r="V7396" s="5"/>
    </row>
    <row r="7397" spans="22:22" x14ac:dyDescent="0.2">
      <c r="V7397" s="5"/>
    </row>
    <row r="7398" spans="22:22" x14ac:dyDescent="0.2">
      <c r="V7398" s="5"/>
    </row>
    <row r="7399" spans="22:22" x14ac:dyDescent="0.2">
      <c r="V7399" s="5"/>
    </row>
    <row r="7400" spans="22:22" x14ac:dyDescent="0.2">
      <c r="V7400" s="5"/>
    </row>
    <row r="7401" spans="22:22" x14ac:dyDescent="0.2">
      <c r="V7401" s="5"/>
    </row>
    <row r="7402" spans="22:22" x14ac:dyDescent="0.2">
      <c r="V7402" s="5"/>
    </row>
    <row r="7403" spans="22:22" x14ac:dyDescent="0.2">
      <c r="V7403" s="5"/>
    </row>
    <row r="7404" spans="22:22" x14ac:dyDescent="0.2">
      <c r="V7404" s="5"/>
    </row>
    <row r="7405" spans="22:22" x14ac:dyDescent="0.2">
      <c r="V7405" s="5"/>
    </row>
    <row r="7406" spans="22:22" x14ac:dyDescent="0.2">
      <c r="V7406" s="5"/>
    </row>
    <row r="7407" spans="22:22" x14ac:dyDescent="0.2">
      <c r="V7407" s="5"/>
    </row>
    <row r="7408" spans="22:22" x14ac:dyDescent="0.2">
      <c r="V7408" s="5"/>
    </row>
    <row r="7409" spans="22:22" x14ac:dyDescent="0.2">
      <c r="V7409" s="5"/>
    </row>
    <row r="7410" spans="22:22" x14ac:dyDescent="0.2">
      <c r="V7410" s="5"/>
    </row>
    <row r="7411" spans="22:22" x14ac:dyDescent="0.2">
      <c r="V7411" s="5"/>
    </row>
    <row r="7412" spans="22:22" x14ac:dyDescent="0.2">
      <c r="V7412" s="5"/>
    </row>
    <row r="7413" spans="22:22" x14ac:dyDescent="0.2">
      <c r="V7413" s="5"/>
    </row>
    <row r="7414" spans="22:22" x14ac:dyDescent="0.2">
      <c r="V7414" s="5"/>
    </row>
    <row r="7415" spans="22:22" x14ac:dyDescent="0.2">
      <c r="V7415" s="5"/>
    </row>
    <row r="7416" spans="22:22" x14ac:dyDescent="0.2">
      <c r="V7416" s="5"/>
    </row>
    <row r="7417" spans="22:22" x14ac:dyDescent="0.2">
      <c r="V7417" s="5"/>
    </row>
    <row r="7418" spans="22:22" x14ac:dyDescent="0.2">
      <c r="V7418" s="5"/>
    </row>
    <row r="7419" spans="22:22" x14ac:dyDescent="0.2">
      <c r="V7419" s="5"/>
    </row>
    <row r="7420" spans="22:22" x14ac:dyDescent="0.2">
      <c r="V7420" s="5"/>
    </row>
    <row r="7421" spans="22:22" x14ac:dyDescent="0.2">
      <c r="V7421" s="5"/>
    </row>
    <row r="7422" spans="22:22" x14ac:dyDescent="0.2">
      <c r="V7422" s="5"/>
    </row>
    <row r="7423" spans="22:22" x14ac:dyDescent="0.2">
      <c r="V7423" s="5"/>
    </row>
    <row r="7424" spans="22:22" x14ac:dyDescent="0.2">
      <c r="V7424" s="5"/>
    </row>
    <row r="7425" spans="22:22" x14ac:dyDescent="0.2">
      <c r="V7425" s="5"/>
    </row>
    <row r="7426" spans="22:22" x14ac:dyDescent="0.2">
      <c r="V7426" s="5"/>
    </row>
    <row r="7427" spans="22:22" x14ac:dyDescent="0.2">
      <c r="V7427" s="5"/>
    </row>
    <row r="7428" spans="22:22" x14ac:dyDescent="0.2">
      <c r="V7428" s="5"/>
    </row>
    <row r="7429" spans="22:22" x14ac:dyDescent="0.2">
      <c r="V7429" s="5"/>
    </row>
    <row r="7430" spans="22:22" x14ac:dyDescent="0.2">
      <c r="V7430" s="5"/>
    </row>
    <row r="7431" spans="22:22" x14ac:dyDescent="0.2">
      <c r="V7431" s="5"/>
    </row>
    <row r="7432" spans="22:22" x14ac:dyDescent="0.2">
      <c r="V7432" s="5"/>
    </row>
    <row r="7433" spans="22:22" x14ac:dyDescent="0.2">
      <c r="V7433" s="5"/>
    </row>
    <row r="7434" spans="22:22" x14ac:dyDescent="0.2">
      <c r="V7434" s="5"/>
    </row>
    <row r="7435" spans="22:22" x14ac:dyDescent="0.2">
      <c r="V7435" s="5"/>
    </row>
    <row r="7436" spans="22:22" x14ac:dyDescent="0.2">
      <c r="V7436" s="5"/>
    </row>
    <row r="7437" spans="22:22" x14ac:dyDescent="0.2">
      <c r="V7437" s="5"/>
    </row>
    <row r="7438" spans="22:22" x14ac:dyDescent="0.2">
      <c r="V7438" s="5"/>
    </row>
    <row r="7439" spans="22:22" x14ac:dyDescent="0.2">
      <c r="V7439" s="5"/>
    </row>
    <row r="7440" spans="22:22" x14ac:dyDescent="0.2">
      <c r="V7440" s="5"/>
    </row>
    <row r="7441" spans="22:22" x14ac:dyDescent="0.2">
      <c r="V7441" s="5"/>
    </row>
    <row r="7442" spans="22:22" x14ac:dyDescent="0.2">
      <c r="V7442" s="5"/>
    </row>
    <row r="7443" spans="22:22" x14ac:dyDescent="0.2">
      <c r="V7443" s="5"/>
    </row>
    <row r="7444" spans="22:22" x14ac:dyDescent="0.2">
      <c r="V7444" s="5"/>
    </row>
    <row r="7445" spans="22:22" x14ac:dyDescent="0.2">
      <c r="V7445" s="5"/>
    </row>
    <row r="7446" spans="22:22" x14ac:dyDescent="0.2">
      <c r="V7446" s="5"/>
    </row>
    <row r="7447" spans="22:22" x14ac:dyDescent="0.2">
      <c r="V7447" s="5"/>
    </row>
    <row r="7448" spans="22:22" x14ac:dyDescent="0.2">
      <c r="V7448" s="5"/>
    </row>
    <row r="7449" spans="22:22" x14ac:dyDescent="0.2">
      <c r="V7449" s="5"/>
    </row>
    <row r="7450" spans="22:22" x14ac:dyDescent="0.2">
      <c r="V7450" s="5"/>
    </row>
    <row r="7451" spans="22:22" x14ac:dyDescent="0.2">
      <c r="V7451" s="5"/>
    </row>
    <row r="7452" spans="22:22" x14ac:dyDescent="0.2">
      <c r="V7452" s="5"/>
    </row>
    <row r="7453" spans="22:22" x14ac:dyDescent="0.2">
      <c r="V7453" s="5"/>
    </row>
    <row r="7454" spans="22:22" x14ac:dyDescent="0.2">
      <c r="V7454" s="5"/>
    </row>
    <row r="7455" spans="22:22" x14ac:dyDescent="0.2">
      <c r="V7455" s="5"/>
    </row>
    <row r="7456" spans="22:22" x14ac:dyDescent="0.2">
      <c r="V7456" s="5"/>
    </row>
    <row r="7457" spans="22:22" x14ac:dyDescent="0.2">
      <c r="V7457" s="5"/>
    </row>
    <row r="7458" spans="22:22" x14ac:dyDescent="0.2">
      <c r="V7458" s="5"/>
    </row>
    <row r="7459" spans="22:22" x14ac:dyDescent="0.2">
      <c r="V7459" s="5"/>
    </row>
    <row r="7460" spans="22:22" x14ac:dyDescent="0.2">
      <c r="V7460" s="5"/>
    </row>
    <row r="7461" spans="22:22" x14ac:dyDescent="0.2">
      <c r="V7461" s="5"/>
    </row>
    <row r="7462" spans="22:22" x14ac:dyDescent="0.2">
      <c r="V7462" s="5"/>
    </row>
    <row r="7463" spans="22:22" x14ac:dyDescent="0.2">
      <c r="V7463" s="5"/>
    </row>
    <row r="7464" spans="22:22" x14ac:dyDescent="0.2">
      <c r="V7464" s="5"/>
    </row>
    <row r="7465" spans="22:22" x14ac:dyDescent="0.2">
      <c r="V7465" s="5"/>
    </row>
    <row r="7466" spans="22:22" x14ac:dyDescent="0.2">
      <c r="V7466" s="5"/>
    </row>
    <row r="7467" spans="22:22" x14ac:dyDescent="0.2">
      <c r="V7467" s="5"/>
    </row>
    <row r="7468" spans="22:22" x14ac:dyDescent="0.2">
      <c r="V7468" s="5"/>
    </row>
    <row r="7469" spans="22:22" x14ac:dyDescent="0.2">
      <c r="V7469" s="5"/>
    </row>
    <row r="7470" spans="22:22" x14ac:dyDescent="0.2">
      <c r="V7470" s="5"/>
    </row>
    <row r="7471" spans="22:22" x14ac:dyDescent="0.2">
      <c r="V7471" s="5"/>
    </row>
    <row r="7472" spans="22:22" x14ac:dyDescent="0.2">
      <c r="V7472" s="5"/>
    </row>
    <row r="7473" spans="22:22" x14ac:dyDescent="0.2">
      <c r="V7473" s="5"/>
    </row>
    <row r="7474" spans="22:22" x14ac:dyDescent="0.2">
      <c r="V7474" s="5"/>
    </row>
    <row r="7475" spans="22:22" x14ac:dyDescent="0.2">
      <c r="V7475" s="5"/>
    </row>
    <row r="7476" spans="22:22" x14ac:dyDescent="0.2">
      <c r="V7476" s="5"/>
    </row>
    <row r="7477" spans="22:22" x14ac:dyDescent="0.2">
      <c r="V7477" s="5"/>
    </row>
    <row r="7478" spans="22:22" x14ac:dyDescent="0.2">
      <c r="V7478" s="5"/>
    </row>
    <row r="7479" spans="22:22" x14ac:dyDescent="0.2">
      <c r="V7479" s="5"/>
    </row>
    <row r="7480" spans="22:22" x14ac:dyDescent="0.2">
      <c r="V7480" s="5"/>
    </row>
    <row r="7481" spans="22:22" x14ac:dyDescent="0.2">
      <c r="V7481" s="5"/>
    </row>
    <row r="7482" spans="22:22" x14ac:dyDescent="0.2">
      <c r="V7482" s="5"/>
    </row>
    <row r="7483" spans="22:22" x14ac:dyDescent="0.2">
      <c r="V7483" s="5"/>
    </row>
    <row r="7484" spans="22:22" x14ac:dyDescent="0.2">
      <c r="V7484" s="5"/>
    </row>
    <row r="7485" spans="22:22" x14ac:dyDescent="0.2">
      <c r="V7485" s="5"/>
    </row>
    <row r="7486" spans="22:22" x14ac:dyDescent="0.2">
      <c r="V7486" s="5"/>
    </row>
    <row r="7487" spans="22:22" x14ac:dyDescent="0.2">
      <c r="V7487" s="5"/>
    </row>
    <row r="7488" spans="22:22" x14ac:dyDescent="0.2">
      <c r="V7488" s="5"/>
    </row>
    <row r="7489" spans="22:22" x14ac:dyDescent="0.2">
      <c r="V7489" s="5"/>
    </row>
    <row r="7490" spans="22:22" x14ac:dyDescent="0.2">
      <c r="V7490" s="5"/>
    </row>
    <row r="7491" spans="22:22" x14ac:dyDescent="0.2">
      <c r="V7491" s="5"/>
    </row>
    <row r="7492" spans="22:22" x14ac:dyDescent="0.2">
      <c r="V7492" s="5"/>
    </row>
    <row r="7493" spans="22:22" x14ac:dyDescent="0.2">
      <c r="V7493" s="5"/>
    </row>
    <row r="7494" spans="22:22" x14ac:dyDescent="0.2">
      <c r="V7494" s="5"/>
    </row>
    <row r="7495" spans="22:22" x14ac:dyDescent="0.2">
      <c r="V7495" s="5"/>
    </row>
    <row r="7496" spans="22:22" x14ac:dyDescent="0.2">
      <c r="V7496" s="5"/>
    </row>
    <row r="7497" spans="22:22" x14ac:dyDescent="0.2">
      <c r="V7497" s="5"/>
    </row>
    <row r="7498" spans="22:22" x14ac:dyDescent="0.2">
      <c r="V7498" s="5"/>
    </row>
    <row r="7499" spans="22:22" x14ac:dyDescent="0.2">
      <c r="V7499" s="5"/>
    </row>
    <row r="7500" spans="22:22" x14ac:dyDescent="0.2">
      <c r="V7500" s="5"/>
    </row>
    <row r="7501" spans="22:22" x14ac:dyDescent="0.2">
      <c r="V7501" s="5"/>
    </row>
    <row r="7502" spans="22:22" x14ac:dyDescent="0.2">
      <c r="V7502" s="5"/>
    </row>
    <row r="7503" spans="22:22" x14ac:dyDescent="0.2">
      <c r="V7503" s="5"/>
    </row>
    <row r="7504" spans="22:22" x14ac:dyDescent="0.2">
      <c r="V7504" s="5"/>
    </row>
    <row r="7505" spans="22:22" x14ac:dyDescent="0.2">
      <c r="V7505" s="5"/>
    </row>
    <row r="7506" spans="22:22" x14ac:dyDescent="0.2">
      <c r="V7506" s="5"/>
    </row>
    <row r="7507" spans="22:22" x14ac:dyDescent="0.2">
      <c r="V7507" s="5"/>
    </row>
    <row r="7508" spans="22:22" x14ac:dyDescent="0.2">
      <c r="V7508" s="5"/>
    </row>
    <row r="7509" spans="22:22" x14ac:dyDescent="0.2">
      <c r="V7509" s="5"/>
    </row>
    <row r="7510" spans="22:22" x14ac:dyDescent="0.2">
      <c r="V7510" s="5"/>
    </row>
    <row r="7511" spans="22:22" x14ac:dyDescent="0.2">
      <c r="V7511" s="5"/>
    </row>
    <row r="7512" spans="22:22" x14ac:dyDescent="0.2">
      <c r="V7512" s="5"/>
    </row>
    <row r="7513" spans="22:22" x14ac:dyDescent="0.2">
      <c r="V7513" s="5"/>
    </row>
    <row r="7514" spans="22:22" x14ac:dyDescent="0.2">
      <c r="V7514" s="5"/>
    </row>
    <row r="7515" spans="22:22" x14ac:dyDescent="0.2">
      <c r="V7515" s="5"/>
    </row>
    <row r="7516" spans="22:22" x14ac:dyDescent="0.2">
      <c r="V7516" s="5"/>
    </row>
    <row r="7517" spans="22:22" x14ac:dyDescent="0.2">
      <c r="V7517" s="5"/>
    </row>
    <row r="7518" spans="22:22" x14ac:dyDescent="0.2">
      <c r="V7518" s="5"/>
    </row>
    <row r="7519" spans="22:22" x14ac:dyDescent="0.2">
      <c r="V7519" s="5"/>
    </row>
    <row r="7520" spans="22:22" x14ac:dyDescent="0.2">
      <c r="V7520" s="5"/>
    </row>
    <row r="7521" spans="22:22" x14ac:dyDescent="0.2">
      <c r="V7521" s="5"/>
    </row>
    <row r="7522" spans="22:22" x14ac:dyDescent="0.2">
      <c r="V7522" s="5"/>
    </row>
    <row r="7523" spans="22:22" x14ac:dyDescent="0.2">
      <c r="V7523" s="5"/>
    </row>
    <row r="7524" spans="22:22" x14ac:dyDescent="0.2">
      <c r="V7524" s="5"/>
    </row>
    <row r="7525" spans="22:22" x14ac:dyDescent="0.2">
      <c r="V7525" s="5"/>
    </row>
    <row r="7526" spans="22:22" x14ac:dyDescent="0.2">
      <c r="V7526" s="5"/>
    </row>
    <row r="7527" spans="22:22" x14ac:dyDescent="0.2">
      <c r="V7527" s="5"/>
    </row>
    <row r="7528" spans="22:22" x14ac:dyDescent="0.2">
      <c r="V7528" s="5"/>
    </row>
    <row r="7529" spans="22:22" x14ac:dyDescent="0.2">
      <c r="V7529" s="5"/>
    </row>
    <row r="7530" spans="22:22" x14ac:dyDescent="0.2">
      <c r="V7530" s="5"/>
    </row>
    <row r="7531" spans="22:22" x14ac:dyDescent="0.2">
      <c r="V7531" s="5"/>
    </row>
    <row r="7532" spans="22:22" x14ac:dyDescent="0.2">
      <c r="V7532" s="5"/>
    </row>
    <row r="7533" spans="22:22" x14ac:dyDescent="0.2">
      <c r="V7533" s="5"/>
    </row>
    <row r="7534" spans="22:22" x14ac:dyDescent="0.2">
      <c r="V7534" s="5"/>
    </row>
    <row r="7535" spans="22:22" x14ac:dyDescent="0.2">
      <c r="V7535" s="5"/>
    </row>
    <row r="7536" spans="22:22" x14ac:dyDescent="0.2">
      <c r="V7536" s="5"/>
    </row>
    <row r="7537" spans="22:22" x14ac:dyDescent="0.2">
      <c r="V7537" s="5"/>
    </row>
    <row r="7538" spans="22:22" x14ac:dyDescent="0.2">
      <c r="V7538" s="5"/>
    </row>
    <row r="7539" spans="22:22" x14ac:dyDescent="0.2">
      <c r="V7539" s="5"/>
    </row>
    <row r="7540" spans="22:22" x14ac:dyDescent="0.2">
      <c r="V7540" s="5"/>
    </row>
    <row r="7541" spans="22:22" x14ac:dyDescent="0.2">
      <c r="V7541" s="5"/>
    </row>
    <row r="7542" spans="22:22" x14ac:dyDescent="0.2">
      <c r="V7542" s="5"/>
    </row>
    <row r="7543" spans="22:22" x14ac:dyDescent="0.2">
      <c r="V7543" s="5"/>
    </row>
    <row r="7544" spans="22:22" x14ac:dyDescent="0.2">
      <c r="V7544" s="5"/>
    </row>
    <row r="7545" spans="22:22" x14ac:dyDescent="0.2">
      <c r="V7545" s="5"/>
    </row>
    <row r="7546" spans="22:22" x14ac:dyDescent="0.2">
      <c r="V7546" s="5"/>
    </row>
    <row r="7547" spans="22:22" x14ac:dyDescent="0.2">
      <c r="V7547" s="5"/>
    </row>
    <row r="7548" spans="22:22" x14ac:dyDescent="0.2">
      <c r="V7548" s="5"/>
    </row>
    <row r="7549" spans="22:22" x14ac:dyDescent="0.2">
      <c r="V7549" s="5"/>
    </row>
    <row r="7550" spans="22:22" x14ac:dyDescent="0.2">
      <c r="V7550" s="5"/>
    </row>
    <row r="7551" spans="22:22" x14ac:dyDescent="0.2">
      <c r="V7551" s="5"/>
    </row>
    <row r="7552" spans="22:22" x14ac:dyDescent="0.2">
      <c r="V7552" s="5"/>
    </row>
    <row r="7553" spans="22:22" x14ac:dyDescent="0.2">
      <c r="V7553" s="5"/>
    </row>
    <row r="7554" spans="22:22" x14ac:dyDescent="0.2">
      <c r="V7554" s="5"/>
    </row>
    <row r="7555" spans="22:22" x14ac:dyDescent="0.2">
      <c r="V7555" s="5"/>
    </row>
    <row r="7556" spans="22:22" x14ac:dyDescent="0.2">
      <c r="V7556" s="5"/>
    </row>
    <row r="7557" spans="22:22" x14ac:dyDescent="0.2">
      <c r="V7557" s="5"/>
    </row>
    <row r="7558" spans="22:22" x14ac:dyDescent="0.2">
      <c r="V7558" s="5"/>
    </row>
    <row r="7559" spans="22:22" x14ac:dyDescent="0.2">
      <c r="V7559" s="5"/>
    </row>
    <row r="7560" spans="22:22" x14ac:dyDescent="0.2">
      <c r="V7560" s="5"/>
    </row>
    <row r="7561" spans="22:22" x14ac:dyDescent="0.2">
      <c r="V7561" s="5"/>
    </row>
    <row r="7562" spans="22:22" x14ac:dyDescent="0.2">
      <c r="V7562" s="5"/>
    </row>
    <row r="7563" spans="22:22" x14ac:dyDescent="0.2">
      <c r="V7563" s="5"/>
    </row>
    <row r="7564" spans="22:22" x14ac:dyDescent="0.2">
      <c r="V7564" s="5"/>
    </row>
    <row r="7565" spans="22:22" x14ac:dyDescent="0.2">
      <c r="V7565" s="5"/>
    </row>
    <row r="7566" spans="22:22" x14ac:dyDescent="0.2">
      <c r="V7566" s="5"/>
    </row>
    <row r="7567" spans="22:22" x14ac:dyDescent="0.2">
      <c r="V7567" s="5"/>
    </row>
    <row r="7568" spans="22:22" x14ac:dyDescent="0.2">
      <c r="V7568" s="5"/>
    </row>
    <row r="7569" spans="22:22" x14ac:dyDescent="0.2">
      <c r="V7569" s="5"/>
    </row>
    <row r="7570" spans="22:22" x14ac:dyDescent="0.2">
      <c r="V7570" s="5"/>
    </row>
    <row r="7571" spans="22:22" x14ac:dyDescent="0.2">
      <c r="V7571" s="5"/>
    </row>
    <row r="7572" spans="22:22" x14ac:dyDescent="0.2">
      <c r="V7572" s="5"/>
    </row>
    <row r="7573" spans="22:22" x14ac:dyDescent="0.2">
      <c r="V7573" s="5"/>
    </row>
    <row r="7574" spans="22:22" x14ac:dyDescent="0.2">
      <c r="V7574" s="5"/>
    </row>
    <row r="7575" spans="22:22" x14ac:dyDescent="0.2">
      <c r="V7575" s="5"/>
    </row>
    <row r="7576" spans="22:22" x14ac:dyDescent="0.2">
      <c r="V7576" s="5"/>
    </row>
    <row r="7577" spans="22:22" x14ac:dyDescent="0.2">
      <c r="V7577" s="5"/>
    </row>
    <row r="7578" spans="22:22" x14ac:dyDescent="0.2">
      <c r="V7578" s="5"/>
    </row>
    <row r="7579" spans="22:22" x14ac:dyDescent="0.2">
      <c r="V7579" s="5"/>
    </row>
    <row r="7580" spans="22:22" x14ac:dyDescent="0.2">
      <c r="V7580" s="5"/>
    </row>
    <row r="7581" spans="22:22" x14ac:dyDescent="0.2">
      <c r="V7581" s="5"/>
    </row>
    <row r="7582" spans="22:22" x14ac:dyDescent="0.2">
      <c r="V7582" s="5"/>
    </row>
    <row r="7583" spans="22:22" x14ac:dyDescent="0.2">
      <c r="V7583" s="5"/>
    </row>
    <row r="7584" spans="22:22" x14ac:dyDescent="0.2">
      <c r="V7584" s="5"/>
    </row>
    <row r="7585" spans="22:22" x14ac:dyDescent="0.2">
      <c r="V7585" s="5"/>
    </row>
    <row r="7586" spans="22:22" x14ac:dyDescent="0.2">
      <c r="V7586" s="5"/>
    </row>
    <row r="7587" spans="22:22" x14ac:dyDescent="0.2">
      <c r="V7587" s="5"/>
    </row>
    <row r="7588" spans="22:22" x14ac:dyDescent="0.2">
      <c r="V7588" s="5"/>
    </row>
    <row r="7589" spans="22:22" x14ac:dyDescent="0.2">
      <c r="V7589" s="5"/>
    </row>
    <row r="7590" spans="22:22" x14ac:dyDescent="0.2">
      <c r="V7590" s="5"/>
    </row>
    <row r="7591" spans="22:22" x14ac:dyDescent="0.2">
      <c r="V7591" s="5"/>
    </row>
    <row r="7592" spans="22:22" x14ac:dyDescent="0.2">
      <c r="V7592" s="5"/>
    </row>
    <row r="7593" spans="22:22" x14ac:dyDescent="0.2">
      <c r="V7593" s="5"/>
    </row>
    <row r="7594" spans="22:22" x14ac:dyDescent="0.2">
      <c r="V7594" s="5"/>
    </row>
    <row r="7595" spans="22:22" x14ac:dyDescent="0.2">
      <c r="V7595" s="5"/>
    </row>
    <row r="7596" spans="22:22" x14ac:dyDescent="0.2">
      <c r="V7596" s="5"/>
    </row>
    <row r="7597" spans="22:22" x14ac:dyDescent="0.2">
      <c r="V7597" s="5"/>
    </row>
    <row r="7598" spans="22:22" x14ac:dyDescent="0.2">
      <c r="V7598" s="5"/>
    </row>
    <row r="7599" spans="22:22" x14ac:dyDescent="0.2">
      <c r="V7599" s="5"/>
    </row>
    <row r="7600" spans="22:22" x14ac:dyDescent="0.2">
      <c r="V7600" s="5"/>
    </row>
    <row r="7601" spans="22:22" x14ac:dyDescent="0.2">
      <c r="V7601" s="5"/>
    </row>
    <row r="7602" spans="22:22" x14ac:dyDescent="0.2">
      <c r="V7602" s="5"/>
    </row>
    <row r="7603" spans="22:22" x14ac:dyDescent="0.2">
      <c r="V7603" s="5"/>
    </row>
    <row r="7604" spans="22:22" x14ac:dyDescent="0.2">
      <c r="V7604" s="5"/>
    </row>
    <row r="7605" spans="22:22" x14ac:dyDescent="0.2">
      <c r="V7605" s="5"/>
    </row>
    <row r="7606" spans="22:22" x14ac:dyDescent="0.2">
      <c r="V7606" s="5"/>
    </row>
    <row r="7607" spans="22:22" x14ac:dyDescent="0.2">
      <c r="V7607" s="5"/>
    </row>
    <row r="7608" spans="22:22" x14ac:dyDescent="0.2">
      <c r="V7608" s="5"/>
    </row>
    <row r="7609" spans="22:22" x14ac:dyDescent="0.2">
      <c r="V7609" s="5"/>
    </row>
    <row r="7610" spans="22:22" x14ac:dyDescent="0.2">
      <c r="V7610" s="5"/>
    </row>
    <row r="7611" spans="22:22" x14ac:dyDescent="0.2">
      <c r="V7611" s="5"/>
    </row>
    <row r="7612" spans="22:22" x14ac:dyDescent="0.2">
      <c r="V7612" s="5"/>
    </row>
    <row r="7613" spans="22:22" x14ac:dyDescent="0.2">
      <c r="V7613" s="5"/>
    </row>
    <row r="7614" spans="22:22" x14ac:dyDescent="0.2">
      <c r="V7614" s="5"/>
    </row>
    <row r="7615" spans="22:22" x14ac:dyDescent="0.2">
      <c r="V7615" s="5"/>
    </row>
    <row r="7616" spans="22:22" x14ac:dyDescent="0.2">
      <c r="V7616" s="5"/>
    </row>
    <row r="7617" spans="22:22" x14ac:dyDescent="0.2">
      <c r="V7617" s="5"/>
    </row>
    <row r="7618" spans="22:22" x14ac:dyDescent="0.2">
      <c r="V7618" s="5"/>
    </row>
    <row r="7619" spans="22:22" x14ac:dyDescent="0.2">
      <c r="V7619" s="5"/>
    </row>
    <row r="7620" spans="22:22" x14ac:dyDescent="0.2">
      <c r="V7620" s="5"/>
    </row>
    <row r="7621" spans="22:22" x14ac:dyDescent="0.2">
      <c r="V7621" s="5"/>
    </row>
    <row r="7622" spans="22:22" x14ac:dyDescent="0.2">
      <c r="V7622" s="5"/>
    </row>
    <row r="7623" spans="22:22" x14ac:dyDescent="0.2">
      <c r="V7623" s="5"/>
    </row>
    <row r="7624" spans="22:22" x14ac:dyDescent="0.2">
      <c r="V7624" s="5"/>
    </row>
    <row r="7625" spans="22:22" x14ac:dyDescent="0.2">
      <c r="V7625" s="5"/>
    </row>
    <row r="7626" spans="22:22" x14ac:dyDescent="0.2">
      <c r="V7626" s="5"/>
    </row>
    <row r="7627" spans="22:22" x14ac:dyDescent="0.2">
      <c r="V7627" s="5"/>
    </row>
    <row r="7628" spans="22:22" x14ac:dyDescent="0.2">
      <c r="V7628" s="5"/>
    </row>
    <row r="7629" spans="22:22" x14ac:dyDescent="0.2">
      <c r="V7629" s="5"/>
    </row>
    <row r="7630" spans="22:22" x14ac:dyDescent="0.2">
      <c r="V7630" s="5"/>
    </row>
    <row r="7631" spans="22:22" x14ac:dyDescent="0.2">
      <c r="V7631" s="5"/>
    </row>
    <row r="7632" spans="22:22" x14ac:dyDescent="0.2">
      <c r="V7632" s="5"/>
    </row>
    <row r="7633" spans="22:22" x14ac:dyDescent="0.2">
      <c r="V7633" s="5"/>
    </row>
    <row r="7634" spans="22:22" x14ac:dyDescent="0.2">
      <c r="V7634" s="5"/>
    </row>
    <row r="7635" spans="22:22" x14ac:dyDescent="0.2">
      <c r="V7635" s="5"/>
    </row>
    <row r="7636" spans="22:22" x14ac:dyDescent="0.2">
      <c r="V7636" s="5"/>
    </row>
    <row r="7637" spans="22:22" x14ac:dyDescent="0.2">
      <c r="V7637" s="5"/>
    </row>
    <row r="7638" spans="22:22" x14ac:dyDescent="0.2">
      <c r="V7638" s="5"/>
    </row>
    <row r="7639" spans="22:22" x14ac:dyDescent="0.2">
      <c r="V7639" s="5"/>
    </row>
    <row r="7640" spans="22:22" x14ac:dyDescent="0.2">
      <c r="V7640" s="5"/>
    </row>
    <row r="7641" spans="22:22" x14ac:dyDescent="0.2">
      <c r="V7641" s="5"/>
    </row>
    <row r="7642" spans="22:22" x14ac:dyDescent="0.2">
      <c r="V7642" s="5"/>
    </row>
    <row r="7643" spans="22:22" x14ac:dyDescent="0.2">
      <c r="V7643" s="5"/>
    </row>
    <row r="7644" spans="22:22" x14ac:dyDescent="0.2">
      <c r="V7644" s="5"/>
    </row>
    <row r="7645" spans="22:22" x14ac:dyDescent="0.2">
      <c r="V7645" s="5"/>
    </row>
    <row r="7646" spans="22:22" x14ac:dyDescent="0.2">
      <c r="V7646" s="5"/>
    </row>
    <row r="7647" spans="22:22" x14ac:dyDescent="0.2">
      <c r="V7647" s="5"/>
    </row>
    <row r="7648" spans="22:22" x14ac:dyDescent="0.2">
      <c r="V7648" s="5"/>
    </row>
    <row r="7649" spans="22:22" x14ac:dyDescent="0.2">
      <c r="V7649" s="5"/>
    </row>
    <row r="7650" spans="22:22" x14ac:dyDescent="0.2">
      <c r="V7650" s="5"/>
    </row>
    <row r="7651" spans="22:22" x14ac:dyDescent="0.2">
      <c r="V7651" s="5"/>
    </row>
    <row r="7652" spans="22:22" x14ac:dyDescent="0.2">
      <c r="V7652" s="5"/>
    </row>
    <row r="7653" spans="22:22" x14ac:dyDescent="0.2">
      <c r="V7653" s="5"/>
    </row>
    <row r="7654" spans="22:22" x14ac:dyDescent="0.2">
      <c r="V7654" s="5"/>
    </row>
    <row r="7655" spans="22:22" x14ac:dyDescent="0.2">
      <c r="V7655" s="5"/>
    </row>
    <row r="7656" spans="22:22" x14ac:dyDescent="0.2">
      <c r="V7656" s="5"/>
    </row>
    <row r="7657" spans="22:22" x14ac:dyDescent="0.2">
      <c r="V7657" s="5"/>
    </row>
    <row r="7658" spans="22:22" x14ac:dyDescent="0.2">
      <c r="V7658" s="5"/>
    </row>
    <row r="7659" spans="22:22" x14ac:dyDescent="0.2">
      <c r="V7659" s="5"/>
    </row>
    <row r="7660" spans="22:22" x14ac:dyDescent="0.2">
      <c r="V7660" s="5"/>
    </row>
    <row r="7661" spans="22:22" x14ac:dyDescent="0.2">
      <c r="V7661" s="5"/>
    </row>
    <row r="7662" spans="22:22" x14ac:dyDescent="0.2">
      <c r="V7662" s="5"/>
    </row>
    <row r="7663" spans="22:22" x14ac:dyDescent="0.2">
      <c r="V7663" s="5"/>
    </row>
    <row r="7664" spans="22:22" x14ac:dyDescent="0.2">
      <c r="V7664" s="5"/>
    </row>
    <row r="7665" spans="22:22" x14ac:dyDescent="0.2">
      <c r="V7665" s="5"/>
    </row>
    <row r="7666" spans="22:22" x14ac:dyDescent="0.2">
      <c r="V7666" s="5"/>
    </row>
    <row r="7667" spans="22:22" x14ac:dyDescent="0.2">
      <c r="V7667" s="5"/>
    </row>
    <row r="7668" spans="22:22" x14ac:dyDescent="0.2">
      <c r="V7668" s="5"/>
    </row>
    <row r="7669" spans="22:22" x14ac:dyDescent="0.2">
      <c r="V7669" s="5"/>
    </row>
    <row r="7670" spans="22:22" x14ac:dyDescent="0.2">
      <c r="V7670" s="5"/>
    </row>
    <row r="7671" spans="22:22" x14ac:dyDescent="0.2">
      <c r="V7671" s="5"/>
    </row>
    <row r="7672" spans="22:22" x14ac:dyDescent="0.2">
      <c r="V7672" s="5"/>
    </row>
    <row r="7673" spans="22:22" x14ac:dyDescent="0.2">
      <c r="V7673" s="5"/>
    </row>
    <row r="7674" spans="22:22" x14ac:dyDescent="0.2">
      <c r="V7674" s="5"/>
    </row>
    <row r="7675" spans="22:22" x14ac:dyDescent="0.2">
      <c r="V7675" s="5"/>
    </row>
    <row r="7676" spans="22:22" x14ac:dyDescent="0.2">
      <c r="V7676" s="5"/>
    </row>
    <row r="7677" spans="22:22" x14ac:dyDescent="0.2">
      <c r="V7677" s="5"/>
    </row>
    <row r="7678" spans="22:22" x14ac:dyDescent="0.2">
      <c r="V7678" s="5"/>
    </row>
    <row r="7679" spans="22:22" x14ac:dyDescent="0.2">
      <c r="V7679" s="5"/>
    </row>
    <row r="7680" spans="22:22" x14ac:dyDescent="0.2">
      <c r="V7680" s="5"/>
    </row>
    <row r="7681" spans="22:22" x14ac:dyDescent="0.2">
      <c r="V7681" s="5"/>
    </row>
    <row r="7682" spans="22:22" x14ac:dyDescent="0.2">
      <c r="V7682" s="5"/>
    </row>
    <row r="7683" spans="22:22" x14ac:dyDescent="0.2">
      <c r="V7683" s="5"/>
    </row>
    <row r="7684" spans="22:22" x14ac:dyDescent="0.2">
      <c r="V7684" s="5"/>
    </row>
    <row r="7685" spans="22:22" x14ac:dyDescent="0.2">
      <c r="V7685" s="5"/>
    </row>
    <row r="7686" spans="22:22" x14ac:dyDescent="0.2">
      <c r="V7686" s="5"/>
    </row>
    <row r="7687" spans="22:22" x14ac:dyDescent="0.2">
      <c r="V7687" s="5"/>
    </row>
    <row r="7688" spans="22:22" x14ac:dyDescent="0.2">
      <c r="V7688" s="5"/>
    </row>
    <row r="7689" spans="22:22" x14ac:dyDescent="0.2">
      <c r="V7689" s="5"/>
    </row>
    <row r="7690" spans="22:22" x14ac:dyDescent="0.2">
      <c r="V7690" s="5"/>
    </row>
    <row r="7691" spans="22:22" x14ac:dyDescent="0.2">
      <c r="V7691" s="5"/>
    </row>
    <row r="7692" spans="22:22" x14ac:dyDescent="0.2">
      <c r="V7692" s="5"/>
    </row>
    <row r="7693" spans="22:22" x14ac:dyDescent="0.2">
      <c r="V7693" s="5"/>
    </row>
    <row r="7694" spans="22:22" x14ac:dyDescent="0.2">
      <c r="V7694" s="5"/>
    </row>
    <row r="7695" spans="22:22" x14ac:dyDescent="0.2">
      <c r="V7695" s="5"/>
    </row>
    <row r="7696" spans="22:22" x14ac:dyDescent="0.2">
      <c r="V7696" s="5"/>
    </row>
    <row r="7697" spans="22:22" x14ac:dyDescent="0.2">
      <c r="V7697" s="5"/>
    </row>
    <row r="7698" spans="22:22" x14ac:dyDescent="0.2">
      <c r="V7698" s="5"/>
    </row>
    <row r="7699" spans="22:22" x14ac:dyDescent="0.2">
      <c r="V7699" s="5"/>
    </row>
    <row r="7700" spans="22:22" x14ac:dyDescent="0.2">
      <c r="V7700" s="5"/>
    </row>
    <row r="7701" spans="22:22" x14ac:dyDescent="0.2">
      <c r="V7701" s="5"/>
    </row>
    <row r="7702" spans="22:22" x14ac:dyDescent="0.2">
      <c r="V7702" s="5"/>
    </row>
    <row r="7703" spans="22:22" x14ac:dyDescent="0.2">
      <c r="V7703" s="5"/>
    </row>
    <row r="7704" spans="22:22" x14ac:dyDescent="0.2">
      <c r="V7704" s="5"/>
    </row>
    <row r="7705" spans="22:22" x14ac:dyDescent="0.2">
      <c r="V7705" s="5"/>
    </row>
    <row r="7706" spans="22:22" x14ac:dyDescent="0.2">
      <c r="V7706" s="5"/>
    </row>
    <row r="7707" spans="22:22" x14ac:dyDescent="0.2">
      <c r="V7707" s="5"/>
    </row>
    <row r="7708" spans="22:22" x14ac:dyDescent="0.2">
      <c r="V7708" s="5"/>
    </row>
    <row r="7709" spans="22:22" x14ac:dyDescent="0.2">
      <c r="V7709" s="5"/>
    </row>
    <row r="7710" spans="22:22" x14ac:dyDescent="0.2">
      <c r="V7710" s="5"/>
    </row>
    <row r="7711" spans="22:22" x14ac:dyDescent="0.2">
      <c r="V7711" s="5"/>
    </row>
    <row r="7712" spans="22:22" x14ac:dyDescent="0.2">
      <c r="V7712" s="5"/>
    </row>
    <row r="7713" spans="22:22" x14ac:dyDescent="0.2">
      <c r="V7713" s="5"/>
    </row>
    <row r="7714" spans="22:22" x14ac:dyDescent="0.2">
      <c r="V7714" s="5"/>
    </row>
    <row r="7715" spans="22:22" x14ac:dyDescent="0.2">
      <c r="V7715" s="5"/>
    </row>
    <row r="7716" spans="22:22" x14ac:dyDescent="0.2">
      <c r="V7716" s="5"/>
    </row>
    <row r="7717" spans="22:22" x14ac:dyDescent="0.2">
      <c r="V7717" s="5"/>
    </row>
    <row r="7718" spans="22:22" x14ac:dyDescent="0.2">
      <c r="V7718" s="5"/>
    </row>
    <row r="7719" spans="22:22" x14ac:dyDescent="0.2">
      <c r="V7719" s="5"/>
    </row>
    <row r="7720" spans="22:22" x14ac:dyDescent="0.2">
      <c r="V7720" s="5"/>
    </row>
    <row r="7721" spans="22:22" x14ac:dyDescent="0.2">
      <c r="V7721" s="5"/>
    </row>
    <row r="7722" spans="22:22" x14ac:dyDescent="0.2">
      <c r="V7722" s="5"/>
    </row>
    <row r="7723" spans="22:22" x14ac:dyDescent="0.2">
      <c r="V7723" s="5"/>
    </row>
    <row r="7724" spans="22:22" x14ac:dyDescent="0.2">
      <c r="V7724" s="5"/>
    </row>
    <row r="7725" spans="22:22" x14ac:dyDescent="0.2">
      <c r="V7725" s="5"/>
    </row>
    <row r="7726" spans="22:22" x14ac:dyDescent="0.2">
      <c r="V7726" s="5"/>
    </row>
    <row r="7727" spans="22:22" x14ac:dyDescent="0.2">
      <c r="V7727" s="5"/>
    </row>
    <row r="7728" spans="22:22" x14ac:dyDescent="0.2">
      <c r="V7728" s="5"/>
    </row>
    <row r="7729" spans="22:22" x14ac:dyDescent="0.2">
      <c r="V7729" s="5"/>
    </row>
    <row r="7730" spans="22:22" x14ac:dyDescent="0.2">
      <c r="V7730" s="5"/>
    </row>
    <row r="7731" spans="22:22" x14ac:dyDescent="0.2">
      <c r="V7731" s="5"/>
    </row>
    <row r="7732" spans="22:22" x14ac:dyDescent="0.2">
      <c r="V7732" s="5"/>
    </row>
    <row r="7733" spans="22:22" x14ac:dyDescent="0.2">
      <c r="V7733" s="5"/>
    </row>
    <row r="7734" spans="22:22" x14ac:dyDescent="0.2">
      <c r="V7734" s="5"/>
    </row>
    <row r="7735" spans="22:22" x14ac:dyDescent="0.2">
      <c r="V7735" s="5"/>
    </row>
    <row r="7736" spans="22:22" x14ac:dyDescent="0.2">
      <c r="V7736" s="5"/>
    </row>
    <row r="7737" spans="22:22" x14ac:dyDescent="0.2">
      <c r="V7737" s="5"/>
    </row>
    <row r="7738" spans="22:22" x14ac:dyDescent="0.2">
      <c r="V7738" s="5"/>
    </row>
    <row r="7739" spans="22:22" x14ac:dyDescent="0.2">
      <c r="V7739" s="5"/>
    </row>
    <row r="7740" spans="22:22" x14ac:dyDescent="0.2">
      <c r="V7740" s="5"/>
    </row>
    <row r="7741" spans="22:22" x14ac:dyDescent="0.2">
      <c r="V7741" s="5"/>
    </row>
    <row r="7742" spans="22:22" x14ac:dyDescent="0.2">
      <c r="V7742" s="5"/>
    </row>
    <row r="7743" spans="22:22" x14ac:dyDescent="0.2">
      <c r="V7743" s="5"/>
    </row>
    <row r="7744" spans="22:22" x14ac:dyDescent="0.2">
      <c r="V7744" s="5"/>
    </row>
    <row r="7745" spans="22:22" x14ac:dyDescent="0.2">
      <c r="V7745" s="5"/>
    </row>
    <row r="7746" spans="22:22" x14ac:dyDescent="0.2">
      <c r="V7746" s="5"/>
    </row>
    <row r="7747" spans="22:22" x14ac:dyDescent="0.2">
      <c r="V7747" s="5"/>
    </row>
    <row r="7748" spans="22:22" x14ac:dyDescent="0.2">
      <c r="V7748" s="5"/>
    </row>
    <row r="7749" spans="22:22" x14ac:dyDescent="0.2">
      <c r="V7749" s="5"/>
    </row>
    <row r="7750" spans="22:22" x14ac:dyDescent="0.2">
      <c r="V7750" s="5"/>
    </row>
    <row r="7751" spans="22:22" x14ac:dyDescent="0.2">
      <c r="V7751" s="5"/>
    </row>
    <row r="7752" spans="22:22" x14ac:dyDescent="0.2">
      <c r="V7752" s="5"/>
    </row>
    <row r="7753" spans="22:22" x14ac:dyDescent="0.2">
      <c r="V7753" s="5"/>
    </row>
    <row r="7754" spans="22:22" x14ac:dyDescent="0.2">
      <c r="V7754" s="5"/>
    </row>
    <row r="7755" spans="22:22" x14ac:dyDescent="0.2">
      <c r="V7755" s="5"/>
    </row>
    <row r="7756" spans="22:22" x14ac:dyDescent="0.2">
      <c r="V7756" s="5"/>
    </row>
    <row r="7757" spans="22:22" x14ac:dyDescent="0.2">
      <c r="V7757" s="5"/>
    </row>
    <row r="7758" spans="22:22" x14ac:dyDescent="0.2">
      <c r="V7758" s="5"/>
    </row>
    <row r="7759" spans="22:22" x14ac:dyDescent="0.2">
      <c r="V7759" s="5"/>
    </row>
    <row r="7760" spans="22:22" x14ac:dyDescent="0.2">
      <c r="V7760" s="5"/>
    </row>
    <row r="7761" spans="22:22" x14ac:dyDescent="0.2">
      <c r="V7761" s="5"/>
    </row>
    <row r="7762" spans="22:22" x14ac:dyDescent="0.2">
      <c r="V7762" s="5"/>
    </row>
    <row r="7763" spans="22:22" x14ac:dyDescent="0.2">
      <c r="V7763" s="5"/>
    </row>
    <row r="7764" spans="22:22" x14ac:dyDescent="0.2">
      <c r="V7764" s="5"/>
    </row>
    <row r="7765" spans="22:22" x14ac:dyDescent="0.2">
      <c r="V7765" s="5"/>
    </row>
    <row r="7766" spans="22:22" x14ac:dyDescent="0.2">
      <c r="V7766" s="5"/>
    </row>
    <row r="7767" spans="22:22" x14ac:dyDescent="0.2">
      <c r="V7767" s="5"/>
    </row>
    <row r="7768" spans="22:22" x14ac:dyDescent="0.2">
      <c r="V7768" s="5"/>
    </row>
    <row r="7769" spans="22:22" x14ac:dyDescent="0.2">
      <c r="V7769" s="5"/>
    </row>
    <row r="7770" spans="22:22" x14ac:dyDescent="0.2">
      <c r="V7770" s="5"/>
    </row>
    <row r="7771" spans="22:22" x14ac:dyDescent="0.2">
      <c r="V7771" s="5"/>
    </row>
    <row r="7772" spans="22:22" x14ac:dyDescent="0.2">
      <c r="V7772" s="5"/>
    </row>
    <row r="7773" spans="22:22" x14ac:dyDescent="0.2">
      <c r="V7773" s="5"/>
    </row>
    <row r="7774" spans="22:22" x14ac:dyDescent="0.2">
      <c r="V7774" s="5"/>
    </row>
    <row r="7775" spans="22:22" x14ac:dyDescent="0.2">
      <c r="V7775" s="5"/>
    </row>
    <row r="7776" spans="22:22" x14ac:dyDescent="0.2">
      <c r="V7776" s="5"/>
    </row>
    <row r="7777" spans="22:22" x14ac:dyDescent="0.2">
      <c r="V7777" s="5"/>
    </row>
    <row r="7778" spans="22:22" x14ac:dyDescent="0.2">
      <c r="V7778" s="5"/>
    </row>
    <row r="7779" spans="22:22" x14ac:dyDescent="0.2">
      <c r="V7779" s="5"/>
    </row>
    <row r="7780" spans="22:22" x14ac:dyDescent="0.2">
      <c r="V7780" s="5"/>
    </row>
    <row r="7781" spans="22:22" x14ac:dyDescent="0.2">
      <c r="V7781" s="5"/>
    </row>
    <row r="7782" spans="22:22" x14ac:dyDescent="0.2">
      <c r="V7782" s="5"/>
    </row>
    <row r="7783" spans="22:22" x14ac:dyDescent="0.2">
      <c r="V7783" s="5"/>
    </row>
    <row r="7784" spans="22:22" x14ac:dyDescent="0.2">
      <c r="V7784" s="5"/>
    </row>
    <row r="7785" spans="22:22" x14ac:dyDescent="0.2">
      <c r="V7785" s="5"/>
    </row>
    <row r="7786" spans="22:22" x14ac:dyDescent="0.2">
      <c r="V7786" s="5"/>
    </row>
    <row r="7787" spans="22:22" x14ac:dyDescent="0.2">
      <c r="V7787" s="5"/>
    </row>
    <row r="7788" spans="22:22" x14ac:dyDescent="0.2">
      <c r="V7788" s="5"/>
    </row>
    <row r="7789" spans="22:22" x14ac:dyDescent="0.2">
      <c r="V7789" s="5"/>
    </row>
    <row r="7790" spans="22:22" x14ac:dyDescent="0.2">
      <c r="V7790" s="5"/>
    </row>
    <row r="7791" spans="22:22" x14ac:dyDescent="0.2">
      <c r="V7791" s="5"/>
    </row>
    <row r="7792" spans="22:22" x14ac:dyDescent="0.2">
      <c r="V7792" s="5"/>
    </row>
    <row r="7793" spans="22:22" x14ac:dyDescent="0.2">
      <c r="V7793" s="5"/>
    </row>
    <row r="7794" spans="22:22" x14ac:dyDescent="0.2">
      <c r="V7794" s="5"/>
    </row>
    <row r="7795" spans="22:22" x14ac:dyDescent="0.2">
      <c r="V7795" s="5"/>
    </row>
    <row r="7796" spans="22:22" x14ac:dyDescent="0.2">
      <c r="V7796" s="5"/>
    </row>
    <row r="7797" spans="22:22" x14ac:dyDescent="0.2">
      <c r="V7797" s="5"/>
    </row>
    <row r="7798" spans="22:22" x14ac:dyDescent="0.2">
      <c r="V7798" s="5"/>
    </row>
    <row r="7799" spans="22:22" x14ac:dyDescent="0.2">
      <c r="V7799" s="5"/>
    </row>
    <row r="7800" spans="22:22" x14ac:dyDescent="0.2">
      <c r="V7800" s="5"/>
    </row>
    <row r="7801" spans="22:22" x14ac:dyDescent="0.2">
      <c r="V7801" s="5"/>
    </row>
    <row r="7802" spans="22:22" x14ac:dyDescent="0.2">
      <c r="V7802" s="5"/>
    </row>
    <row r="7803" spans="22:22" x14ac:dyDescent="0.2">
      <c r="V7803" s="5"/>
    </row>
    <row r="7804" spans="22:22" x14ac:dyDescent="0.2">
      <c r="V7804" s="5"/>
    </row>
    <row r="7805" spans="22:22" x14ac:dyDescent="0.2">
      <c r="V7805" s="5"/>
    </row>
    <row r="7806" spans="22:22" x14ac:dyDescent="0.2">
      <c r="V7806" s="5"/>
    </row>
    <row r="7807" spans="22:22" x14ac:dyDescent="0.2">
      <c r="V7807" s="5"/>
    </row>
    <row r="7808" spans="22:22" x14ac:dyDescent="0.2">
      <c r="V7808" s="5"/>
    </row>
    <row r="7809" spans="22:22" x14ac:dyDescent="0.2">
      <c r="V7809" s="5"/>
    </row>
    <row r="7810" spans="22:22" x14ac:dyDescent="0.2">
      <c r="V7810" s="5"/>
    </row>
    <row r="7811" spans="22:22" x14ac:dyDescent="0.2">
      <c r="V7811" s="5"/>
    </row>
    <row r="7812" spans="22:22" x14ac:dyDescent="0.2">
      <c r="V7812" s="5"/>
    </row>
    <row r="7813" spans="22:22" x14ac:dyDescent="0.2">
      <c r="V7813" s="5"/>
    </row>
    <row r="7814" spans="22:22" x14ac:dyDescent="0.2">
      <c r="V7814" s="5"/>
    </row>
    <row r="7815" spans="22:22" x14ac:dyDescent="0.2">
      <c r="V7815" s="5"/>
    </row>
    <row r="7816" spans="22:22" x14ac:dyDescent="0.2">
      <c r="V7816" s="5"/>
    </row>
    <row r="7817" spans="22:22" x14ac:dyDescent="0.2">
      <c r="V7817" s="5"/>
    </row>
    <row r="7818" spans="22:22" x14ac:dyDescent="0.2">
      <c r="V7818" s="5"/>
    </row>
    <row r="7819" spans="22:22" x14ac:dyDescent="0.2">
      <c r="V7819" s="5"/>
    </row>
    <row r="7820" spans="22:22" x14ac:dyDescent="0.2">
      <c r="V7820" s="5"/>
    </row>
    <row r="7821" spans="22:22" x14ac:dyDescent="0.2">
      <c r="V7821" s="5"/>
    </row>
    <row r="7822" spans="22:22" x14ac:dyDescent="0.2">
      <c r="V7822" s="5"/>
    </row>
    <row r="7823" spans="22:22" x14ac:dyDescent="0.2">
      <c r="V7823" s="5"/>
    </row>
    <row r="7824" spans="22:22" x14ac:dyDescent="0.2">
      <c r="V7824" s="5"/>
    </row>
    <row r="7825" spans="22:22" x14ac:dyDescent="0.2">
      <c r="V7825" s="5"/>
    </row>
    <row r="7826" spans="22:22" x14ac:dyDescent="0.2">
      <c r="V7826" s="5"/>
    </row>
    <row r="7827" spans="22:22" x14ac:dyDescent="0.2">
      <c r="V7827" s="5"/>
    </row>
    <row r="7828" spans="22:22" x14ac:dyDescent="0.2">
      <c r="V7828" s="5"/>
    </row>
    <row r="7829" spans="22:22" x14ac:dyDescent="0.2">
      <c r="V7829" s="5"/>
    </row>
    <row r="7830" spans="22:22" x14ac:dyDescent="0.2">
      <c r="V7830" s="5"/>
    </row>
    <row r="7831" spans="22:22" x14ac:dyDescent="0.2">
      <c r="V7831" s="5"/>
    </row>
    <row r="7832" spans="22:22" x14ac:dyDescent="0.2">
      <c r="V7832" s="5"/>
    </row>
    <row r="7833" spans="22:22" x14ac:dyDescent="0.2">
      <c r="V7833" s="5"/>
    </row>
    <row r="7834" spans="22:22" x14ac:dyDescent="0.2">
      <c r="V7834" s="5"/>
    </row>
    <row r="7835" spans="22:22" x14ac:dyDescent="0.2">
      <c r="V7835" s="5"/>
    </row>
    <row r="7836" spans="22:22" x14ac:dyDescent="0.2">
      <c r="V7836" s="5"/>
    </row>
    <row r="7837" spans="22:22" x14ac:dyDescent="0.2">
      <c r="V7837" s="5"/>
    </row>
    <row r="7838" spans="22:22" x14ac:dyDescent="0.2">
      <c r="V7838" s="5"/>
    </row>
    <row r="7839" spans="22:22" x14ac:dyDescent="0.2">
      <c r="V7839" s="5"/>
    </row>
    <row r="7840" spans="22:22" x14ac:dyDescent="0.2">
      <c r="V7840" s="5"/>
    </row>
    <row r="7841" spans="22:22" x14ac:dyDescent="0.2">
      <c r="V7841" s="5"/>
    </row>
    <row r="7842" spans="22:22" x14ac:dyDescent="0.2">
      <c r="V7842" s="5"/>
    </row>
    <row r="7843" spans="22:22" x14ac:dyDescent="0.2">
      <c r="V7843" s="5"/>
    </row>
    <row r="7844" spans="22:22" x14ac:dyDescent="0.2">
      <c r="V7844" s="5"/>
    </row>
    <row r="7845" spans="22:22" x14ac:dyDescent="0.2">
      <c r="V7845" s="5"/>
    </row>
    <row r="7846" spans="22:22" x14ac:dyDescent="0.2">
      <c r="V7846" s="5"/>
    </row>
    <row r="7847" spans="22:22" x14ac:dyDescent="0.2">
      <c r="V7847" s="5"/>
    </row>
    <row r="7848" spans="22:22" x14ac:dyDescent="0.2">
      <c r="V7848" s="5"/>
    </row>
    <row r="7849" spans="22:22" x14ac:dyDescent="0.2">
      <c r="V7849" s="5"/>
    </row>
    <row r="7850" spans="22:22" x14ac:dyDescent="0.2">
      <c r="V7850" s="5"/>
    </row>
    <row r="7851" spans="22:22" x14ac:dyDescent="0.2">
      <c r="V7851" s="5"/>
    </row>
    <row r="7852" spans="22:22" x14ac:dyDescent="0.2">
      <c r="V7852" s="5"/>
    </row>
    <row r="7853" spans="22:22" x14ac:dyDescent="0.2">
      <c r="V7853" s="5"/>
    </row>
    <row r="7854" spans="22:22" x14ac:dyDescent="0.2">
      <c r="V7854" s="5"/>
    </row>
    <row r="7855" spans="22:22" x14ac:dyDescent="0.2">
      <c r="V7855" s="5"/>
    </row>
    <row r="7856" spans="22:22" x14ac:dyDescent="0.2">
      <c r="V7856" s="5"/>
    </row>
    <row r="7857" spans="22:22" x14ac:dyDescent="0.2">
      <c r="V7857" s="5"/>
    </row>
    <row r="7858" spans="22:22" x14ac:dyDescent="0.2">
      <c r="V7858" s="5"/>
    </row>
    <row r="7859" spans="22:22" x14ac:dyDescent="0.2">
      <c r="V7859" s="5"/>
    </row>
    <row r="7860" spans="22:22" x14ac:dyDescent="0.2">
      <c r="V7860" s="5"/>
    </row>
    <row r="7861" spans="22:22" x14ac:dyDescent="0.2">
      <c r="V7861" s="5"/>
    </row>
    <row r="7862" spans="22:22" x14ac:dyDescent="0.2">
      <c r="V7862" s="5"/>
    </row>
    <row r="7863" spans="22:22" x14ac:dyDescent="0.2">
      <c r="V7863" s="5"/>
    </row>
    <row r="7864" spans="22:22" x14ac:dyDescent="0.2">
      <c r="V7864" s="5"/>
    </row>
    <row r="7865" spans="22:22" x14ac:dyDescent="0.2">
      <c r="V7865" s="5"/>
    </row>
    <row r="7866" spans="22:22" x14ac:dyDescent="0.2">
      <c r="V7866" s="5"/>
    </row>
    <row r="7867" spans="22:22" x14ac:dyDescent="0.2">
      <c r="V7867" s="5"/>
    </row>
    <row r="7868" spans="22:22" x14ac:dyDescent="0.2">
      <c r="V7868" s="5"/>
    </row>
    <row r="7869" spans="22:22" x14ac:dyDescent="0.2">
      <c r="V7869" s="5"/>
    </row>
    <row r="7870" spans="22:22" x14ac:dyDescent="0.2">
      <c r="V7870" s="5"/>
    </row>
    <row r="7871" spans="22:22" x14ac:dyDescent="0.2">
      <c r="V7871" s="5"/>
    </row>
    <row r="7872" spans="22:22" x14ac:dyDescent="0.2">
      <c r="V7872" s="5"/>
    </row>
    <row r="7873" spans="22:22" x14ac:dyDescent="0.2">
      <c r="V7873" s="5"/>
    </row>
    <row r="7874" spans="22:22" x14ac:dyDescent="0.2">
      <c r="V7874" s="5"/>
    </row>
    <row r="7875" spans="22:22" x14ac:dyDescent="0.2">
      <c r="V7875" s="5"/>
    </row>
    <row r="7876" spans="22:22" x14ac:dyDescent="0.2">
      <c r="V7876" s="5"/>
    </row>
    <row r="7877" spans="22:22" x14ac:dyDescent="0.2">
      <c r="V7877" s="5"/>
    </row>
    <row r="7878" spans="22:22" x14ac:dyDescent="0.2">
      <c r="V7878" s="5"/>
    </row>
    <row r="7879" spans="22:22" x14ac:dyDescent="0.2">
      <c r="V7879" s="5"/>
    </row>
    <row r="7880" spans="22:22" x14ac:dyDescent="0.2">
      <c r="V7880" s="5"/>
    </row>
    <row r="7881" spans="22:22" x14ac:dyDescent="0.2">
      <c r="V7881" s="5"/>
    </row>
    <row r="7882" spans="22:22" x14ac:dyDescent="0.2">
      <c r="V7882" s="5"/>
    </row>
    <row r="7883" spans="22:22" x14ac:dyDescent="0.2">
      <c r="V7883" s="5"/>
    </row>
    <row r="7884" spans="22:22" x14ac:dyDescent="0.2">
      <c r="V7884" s="5"/>
    </row>
    <row r="7885" spans="22:22" x14ac:dyDescent="0.2">
      <c r="V7885" s="5"/>
    </row>
    <row r="7886" spans="22:22" x14ac:dyDescent="0.2">
      <c r="V7886" s="5"/>
    </row>
    <row r="7887" spans="22:22" x14ac:dyDescent="0.2">
      <c r="V7887" s="5"/>
    </row>
    <row r="7888" spans="22:22" x14ac:dyDescent="0.2">
      <c r="V7888" s="5"/>
    </row>
    <row r="7889" spans="22:22" x14ac:dyDescent="0.2">
      <c r="V7889" s="5"/>
    </row>
    <row r="7890" spans="22:22" x14ac:dyDescent="0.2">
      <c r="V7890" s="5"/>
    </row>
    <row r="7891" spans="22:22" x14ac:dyDescent="0.2">
      <c r="V7891" s="5"/>
    </row>
    <row r="7892" spans="22:22" x14ac:dyDescent="0.2">
      <c r="V7892" s="5"/>
    </row>
    <row r="7893" spans="22:22" x14ac:dyDescent="0.2">
      <c r="V7893" s="5"/>
    </row>
    <row r="7894" spans="22:22" x14ac:dyDescent="0.2">
      <c r="V7894" s="5"/>
    </row>
    <row r="7895" spans="22:22" x14ac:dyDescent="0.2">
      <c r="V7895" s="5"/>
    </row>
    <row r="7896" spans="22:22" x14ac:dyDescent="0.2">
      <c r="V7896" s="5"/>
    </row>
    <row r="7897" spans="22:22" x14ac:dyDescent="0.2">
      <c r="V7897" s="5"/>
    </row>
    <row r="7898" spans="22:22" x14ac:dyDescent="0.2">
      <c r="V7898" s="5"/>
    </row>
    <row r="7899" spans="22:22" x14ac:dyDescent="0.2">
      <c r="V7899" s="5"/>
    </row>
    <row r="7900" spans="22:22" x14ac:dyDescent="0.2">
      <c r="V7900" s="5"/>
    </row>
    <row r="7901" spans="22:22" x14ac:dyDescent="0.2">
      <c r="V7901" s="5"/>
    </row>
    <row r="7902" spans="22:22" x14ac:dyDescent="0.2">
      <c r="V7902" s="5"/>
    </row>
    <row r="7903" spans="22:22" x14ac:dyDescent="0.2">
      <c r="V7903" s="5"/>
    </row>
    <row r="7904" spans="22:22" x14ac:dyDescent="0.2">
      <c r="V7904" s="5"/>
    </row>
    <row r="7905" spans="22:22" x14ac:dyDescent="0.2">
      <c r="V7905" s="5"/>
    </row>
    <row r="7906" spans="22:22" x14ac:dyDescent="0.2">
      <c r="V7906" s="5"/>
    </row>
    <row r="7907" spans="22:22" x14ac:dyDescent="0.2">
      <c r="V7907" s="5"/>
    </row>
    <row r="7908" spans="22:22" x14ac:dyDescent="0.2">
      <c r="V7908" s="5"/>
    </row>
    <row r="7909" spans="22:22" x14ac:dyDescent="0.2">
      <c r="V7909" s="5"/>
    </row>
    <row r="7910" spans="22:22" x14ac:dyDescent="0.2">
      <c r="V7910" s="5"/>
    </row>
    <row r="7911" spans="22:22" x14ac:dyDescent="0.2">
      <c r="V7911" s="5"/>
    </row>
    <row r="7912" spans="22:22" x14ac:dyDescent="0.2">
      <c r="V7912" s="5"/>
    </row>
    <row r="7913" spans="22:22" x14ac:dyDescent="0.2">
      <c r="V7913" s="5"/>
    </row>
    <row r="7914" spans="22:22" x14ac:dyDescent="0.2">
      <c r="V7914" s="5"/>
    </row>
    <row r="7915" spans="22:22" x14ac:dyDescent="0.2">
      <c r="V7915" s="5"/>
    </row>
    <row r="7916" spans="22:22" x14ac:dyDescent="0.2">
      <c r="V7916" s="5"/>
    </row>
    <row r="7917" spans="22:22" x14ac:dyDescent="0.2">
      <c r="V7917" s="5"/>
    </row>
    <row r="7918" spans="22:22" x14ac:dyDescent="0.2">
      <c r="V7918" s="5"/>
    </row>
    <row r="7919" spans="22:22" x14ac:dyDescent="0.2">
      <c r="V7919" s="5"/>
    </row>
    <row r="7920" spans="22:22" x14ac:dyDescent="0.2">
      <c r="V7920" s="5"/>
    </row>
    <row r="7921" spans="22:22" x14ac:dyDescent="0.2">
      <c r="V7921" s="5"/>
    </row>
    <row r="7922" spans="22:22" x14ac:dyDescent="0.2">
      <c r="V7922" s="5"/>
    </row>
    <row r="7923" spans="22:22" x14ac:dyDescent="0.2">
      <c r="V7923" s="5"/>
    </row>
    <row r="7924" spans="22:22" x14ac:dyDescent="0.2">
      <c r="V7924" s="5"/>
    </row>
    <row r="7925" spans="22:22" x14ac:dyDescent="0.2">
      <c r="V7925" s="5"/>
    </row>
    <row r="7926" spans="22:22" x14ac:dyDescent="0.2">
      <c r="V7926" s="5"/>
    </row>
    <row r="7927" spans="22:22" x14ac:dyDescent="0.2">
      <c r="V7927" s="5"/>
    </row>
    <row r="7928" spans="22:22" x14ac:dyDescent="0.2">
      <c r="V7928" s="5"/>
    </row>
    <row r="7929" spans="22:22" x14ac:dyDescent="0.2">
      <c r="V7929" s="5"/>
    </row>
    <row r="7930" spans="22:22" x14ac:dyDescent="0.2">
      <c r="V7930" s="5"/>
    </row>
    <row r="7931" spans="22:22" x14ac:dyDescent="0.2">
      <c r="V7931" s="5"/>
    </row>
    <row r="7932" spans="22:22" x14ac:dyDescent="0.2">
      <c r="V7932" s="5"/>
    </row>
    <row r="7933" spans="22:22" x14ac:dyDescent="0.2">
      <c r="V7933" s="5"/>
    </row>
    <row r="7934" spans="22:22" x14ac:dyDescent="0.2">
      <c r="V7934" s="5"/>
    </row>
    <row r="7935" spans="22:22" x14ac:dyDescent="0.2">
      <c r="V7935" s="5"/>
    </row>
    <row r="7936" spans="22:22" x14ac:dyDescent="0.2">
      <c r="V7936" s="5"/>
    </row>
    <row r="7937" spans="22:22" x14ac:dyDescent="0.2">
      <c r="V7937" s="5"/>
    </row>
    <row r="7938" spans="22:22" x14ac:dyDescent="0.2">
      <c r="V7938" s="5"/>
    </row>
    <row r="7939" spans="22:22" x14ac:dyDescent="0.2">
      <c r="V7939" s="5"/>
    </row>
    <row r="7940" spans="22:22" x14ac:dyDescent="0.2">
      <c r="V7940" s="5"/>
    </row>
    <row r="7941" spans="22:22" x14ac:dyDescent="0.2">
      <c r="V7941" s="5"/>
    </row>
    <row r="7942" spans="22:22" x14ac:dyDescent="0.2">
      <c r="V7942" s="5"/>
    </row>
    <row r="7943" spans="22:22" x14ac:dyDescent="0.2">
      <c r="V7943" s="5"/>
    </row>
    <row r="7944" spans="22:22" x14ac:dyDescent="0.2">
      <c r="V7944" s="5"/>
    </row>
    <row r="7945" spans="22:22" x14ac:dyDescent="0.2">
      <c r="V7945" s="5"/>
    </row>
    <row r="7946" spans="22:22" x14ac:dyDescent="0.2">
      <c r="V7946" s="5"/>
    </row>
    <row r="7947" spans="22:22" x14ac:dyDescent="0.2">
      <c r="V7947" s="5"/>
    </row>
    <row r="7948" spans="22:22" x14ac:dyDescent="0.2">
      <c r="V7948" s="5"/>
    </row>
    <row r="7949" spans="22:22" x14ac:dyDescent="0.2">
      <c r="V7949" s="5"/>
    </row>
    <row r="7950" spans="22:22" x14ac:dyDescent="0.2">
      <c r="V7950" s="5"/>
    </row>
    <row r="7951" spans="22:22" x14ac:dyDescent="0.2">
      <c r="V7951" s="5"/>
    </row>
    <row r="7952" spans="22:22" x14ac:dyDescent="0.2">
      <c r="V7952" s="5"/>
    </row>
    <row r="7953" spans="22:22" x14ac:dyDescent="0.2">
      <c r="V7953" s="5"/>
    </row>
    <row r="7954" spans="22:22" x14ac:dyDescent="0.2">
      <c r="V7954" s="5"/>
    </row>
    <row r="7955" spans="22:22" x14ac:dyDescent="0.2">
      <c r="V7955" s="5"/>
    </row>
    <row r="7956" spans="22:22" x14ac:dyDescent="0.2">
      <c r="V7956" s="5"/>
    </row>
    <row r="7957" spans="22:22" x14ac:dyDescent="0.2">
      <c r="V7957" s="5"/>
    </row>
    <row r="7958" spans="22:22" x14ac:dyDescent="0.2">
      <c r="V7958" s="5"/>
    </row>
    <row r="7959" spans="22:22" x14ac:dyDescent="0.2">
      <c r="V7959" s="5"/>
    </row>
    <row r="7960" spans="22:22" x14ac:dyDescent="0.2">
      <c r="V7960" s="5"/>
    </row>
    <row r="7961" spans="22:22" x14ac:dyDescent="0.2">
      <c r="V7961" s="5"/>
    </row>
    <row r="7962" spans="22:22" x14ac:dyDescent="0.2">
      <c r="V7962" s="5"/>
    </row>
    <row r="7963" spans="22:22" x14ac:dyDescent="0.2">
      <c r="V7963" s="5"/>
    </row>
    <row r="7964" spans="22:22" x14ac:dyDescent="0.2">
      <c r="V7964" s="5"/>
    </row>
    <row r="7965" spans="22:22" x14ac:dyDescent="0.2">
      <c r="V7965" s="5"/>
    </row>
    <row r="7966" spans="22:22" x14ac:dyDescent="0.2">
      <c r="V7966" s="5"/>
    </row>
    <row r="7967" spans="22:22" x14ac:dyDescent="0.2">
      <c r="V7967" s="5"/>
    </row>
    <row r="7968" spans="22:22" x14ac:dyDescent="0.2">
      <c r="V7968" s="5"/>
    </row>
    <row r="7969" spans="22:22" x14ac:dyDescent="0.2">
      <c r="V7969" s="5"/>
    </row>
    <row r="7970" spans="22:22" x14ac:dyDescent="0.2">
      <c r="V7970" s="5"/>
    </row>
    <row r="7971" spans="22:22" x14ac:dyDescent="0.2">
      <c r="V7971" s="5"/>
    </row>
    <row r="7972" spans="22:22" x14ac:dyDescent="0.2">
      <c r="V7972" s="5"/>
    </row>
    <row r="7973" spans="22:22" x14ac:dyDescent="0.2">
      <c r="V7973" s="5"/>
    </row>
    <row r="7974" spans="22:22" x14ac:dyDescent="0.2">
      <c r="V7974" s="5"/>
    </row>
    <row r="7975" spans="22:22" x14ac:dyDescent="0.2">
      <c r="V7975" s="5"/>
    </row>
    <row r="7976" spans="22:22" x14ac:dyDescent="0.2">
      <c r="V7976" s="5"/>
    </row>
    <row r="7977" spans="22:22" x14ac:dyDescent="0.2">
      <c r="V7977" s="5"/>
    </row>
    <row r="7978" spans="22:22" x14ac:dyDescent="0.2">
      <c r="V7978" s="5"/>
    </row>
    <row r="7979" spans="22:22" x14ac:dyDescent="0.2">
      <c r="V7979" s="5"/>
    </row>
    <row r="7980" spans="22:22" x14ac:dyDescent="0.2">
      <c r="V7980" s="5"/>
    </row>
    <row r="7981" spans="22:22" x14ac:dyDescent="0.2">
      <c r="V7981" s="5"/>
    </row>
    <row r="7982" spans="22:22" x14ac:dyDescent="0.2">
      <c r="V7982" s="5"/>
    </row>
    <row r="7983" spans="22:22" x14ac:dyDescent="0.2">
      <c r="V7983" s="5"/>
    </row>
    <row r="7984" spans="22:22" x14ac:dyDescent="0.2">
      <c r="V7984" s="5"/>
    </row>
    <row r="7985" spans="22:22" x14ac:dyDescent="0.2">
      <c r="V7985" s="5"/>
    </row>
    <row r="7986" spans="22:22" x14ac:dyDescent="0.2">
      <c r="V7986" s="5"/>
    </row>
    <row r="7987" spans="22:22" x14ac:dyDescent="0.2">
      <c r="V7987" s="5"/>
    </row>
    <row r="7988" spans="22:22" x14ac:dyDescent="0.2">
      <c r="V7988" s="5"/>
    </row>
    <row r="7989" spans="22:22" x14ac:dyDescent="0.2">
      <c r="V7989" s="5"/>
    </row>
    <row r="7990" spans="22:22" x14ac:dyDescent="0.2">
      <c r="V7990" s="5"/>
    </row>
    <row r="7991" spans="22:22" x14ac:dyDescent="0.2">
      <c r="V7991" s="5"/>
    </row>
    <row r="7992" spans="22:22" x14ac:dyDescent="0.2">
      <c r="V7992" s="5"/>
    </row>
    <row r="7993" spans="22:22" x14ac:dyDescent="0.2">
      <c r="V7993" s="5"/>
    </row>
    <row r="7994" spans="22:22" x14ac:dyDescent="0.2">
      <c r="V7994" s="5"/>
    </row>
    <row r="7995" spans="22:22" x14ac:dyDescent="0.2">
      <c r="V7995" s="5"/>
    </row>
    <row r="7996" spans="22:22" x14ac:dyDescent="0.2">
      <c r="V7996" s="5"/>
    </row>
    <row r="7997" spans="22:22" x14ac:dyDescent="0.2">
      <c r="V7997" s="5"/>
    </row>
    <row r="7998" spans="22:22" x14ac:dyDescent="0.2">
      <c r="V7998" s="5"/>
    </row>
    <row r="7999" spans="22:22" x14ac:dyDescent="0.2">
      <c r="V7999" s="5"/>
    </row>
    <row r="8000" spans="22:22" x14ac:dyDescent="0.2">
      <c r="V8000" s="5"/>
    </row>
    <row r="8001" spans="22:22" x14ac:dyDescent="0.2">
      <c r="V8001" s="5"/>
    </row>
    <row r="8002" spans="22:22" x14ac:dyDescent="0.2">
      <c r="V8002" s="5"/>
    </row>
    <row r="8003" spans="22:22" x14ac:dyDescent="0.2">
      <c r="V8003" s="5"/>
    </row>
    <row r="8004" spans="22:22" x14ac:dyDescent="0.2">
      <c r="V8004" s="5"/>
    </row>
    <row r="8005" spans="22:22" x14ac:dyDescent="0.2">
      <c r="V8005" s="5"/>
    </row>
    <row r="8006" spans="22:22" x14ac:dyDescent="0.2">
      <c r="V8006" s="5"/>
    </row>
    <row r="8007" spans="22:22" x14ac:dyDescent="0.2">
      <c r="V8007" s="5"/>
    </row>
    <row r="8008" spans="22:22" x14ac:dyDescent="0.2">
      <c r="V8008" s="5"/>
    </row>
    <row r="8009" spans="22:22" x14ac:dyDescent="0.2">
      <c r="V8009" s="5"/>
    </row>
    <row r="8010" spans="22:22" x14ac:dyDescent="0.2">
      <c r="V8010" s="5"/>
    </row>
    <row r="8011" spans="22:22" x14ac:dyDescent="0.2">
      <c r="V8011" s="5"/>
    </row>
    <row r="8012" spans="22:22" x14ac:dyDescent="0.2">
      <c r="V8012" s="5"/>
    </row>
    <row r="8013" spans="22:22" x14ac:dyDescent="0.2">
      <c r="V8013" s="5"/>
    </row>
    <row r="8014" spans="22:22" x14ac:dyDescent="0.2">
      <c r="V8014" s="5"/>
    </row>
    <row r="8015" spans="22:22" x14ac:dyDescent="0.2">
      <c r="V8015" s="5"/>
    </row>
    <row r="8016" spans="22:22" x14ac:dyDescent="0.2">
      <c r="V8016" s="5"/>
    </row>
    <row r="8017" spans="22:22" x14ac:dyDescent="0.2">
      <c r="V8017" s="5"/>
    </row>
    <row r="8018" spans="22:22" x14ac:dyDescent="0.2">
      <c r="V8018" s="5"/>
    </row>
    <row r="8019" spans="22:22" x14ac:dyDescent="0.2">
      <c r="V8019" s="5"/>
    </row>
    <row r="8020" spans="22:22" x14ac:dyDescent="0.2">
      <c r="V8020" s="5"/>
    </row>
    <row r="8021" spans="22:22" x14ac:dyDescent="0.2">
      <c r="V8021" s="5"/>
    </row>
    <row r="8022" spans="22:22" x14ac:dyDescent="0.2">
      <c r="V8022" s="5"/>
    </row>
    <row r="8023" spans="22:22" x14ac:dyDescent="0.2">
      <c r="V8023" s="5"/>
    </row>
    <row r="8024" spans="22:22" x14ac:dyDescent="0.2">
      <c r="V8024" s="5"/>
    </row>
    <row r="8025" spans="22:22" x14ac:dyDescent="0.2">
      <c r="V8025" s="5"/>
    </row>
    <row r="8026" spans="22:22" x14ac:dyDescent="0.2">
      <c r="V8026" s="5"/>
    </row>
    <row r="8027" spans="22:22" x14ac:dyDescent="0.2">
      <c r="V8027" s="5"/>
    </row>
    <row r="8028" spans="22:22" x14ac:dyDescent="0.2">
      <c r="V8028" s="5"/>
    </row>
    <row r="8029" spans="22:22" x14ac:dyDescent="0.2">
      <c r="V8029" s="5"/>
    </row>
    <row r="8030" spans="22:22" x14ac:dyDescent="0.2">
      <c r="V8030" s="5"/>
    </row>
    <row r="8031" spans="22:22" x14ac:dyDescent="0.2">
      <c r="V8031" s="5"/>
    </row>
    <row r="8032" spans="22:22" x14ac:dyDescent="0.2">
      <c r="V8032" s="5"/>
    </row>
    <row r="8033" spans="22:22" x14ac:dyDescent="0.2">
      <c r="V8033" s="5"/>
    </row>
    <row r="8034" spans="22:22" x14ac:dyDescent="0.2">
      <c r="V8034" s="5"/>
    </row>
    <row r="8035" spans="22:22" x14ac:dyDescent="0.2">
      <c r="V8035" s="5"/>
    </row>
    <row r="8036" spans="22:22" x14ac:dyDescent="0.2">
      <c r="V8036" s="5"/>
    </row>
    <row r="8037" spans="22:22" x14ac:dyDescent="0.2">
      <c r="V8037" s="5"/>
    </row>
    <row r="8038" spans="22:22" x14ac:dyDescent="0.2">
      <c r="V8038" s="5"/>
    </row>
    <row r="8039" spans="22:22" x14ac:dyDescent="0.2">
      <c r="V8039" s="5"/>
    </row>
    <row r="8040" spans="22:22" x14ac:dyDescent="0.2">
      <c r="V8040" s="5"/>
    </row>
    <row r="8041" spans="22:22" x14ac:dyDescent="0.2">
      <c r="V8041" s="5"/>
    </row>
    <row r="8042" spans="22:22" x14ac:dyDescent="0.2">
      <c r="V8042" s="5"/>
    </row>
    <row r="8043" spans="22:22" x14ac:dyDescent="0.2">
      <c r="V8043" s="5"/>
    </row>
    <row r="8044" spans="22:22" x14ac:dyDescent="0.2">
      <c r="V8044" s="5"/>
    </row>
    <row r="8045" spans="22:22" x14ac:dyDescent="0.2">
      <c r="V8045" s="5"/>
    </row>
    <row r="8046" spans="22:22" x14ac:dyDescent="0.2">
      <c r="V8046" s="5"/>
    </row>
    <row r="8047" spans="22:22" x14ac:dyDescent="0.2">
      <c r="V8047" s="5"/>
    </row>
    <row r="8048" spans="22:22" x14ac:dyDescent="0.2">
      <c r="V8048" s="5"/>
    </row>
    <row r="8049" spans="22:22" x14ac:dyDescent="0.2">
      <c r="V8049" s="5"/>
    </row>
    <row r="8050" spans="22:22" x14ac:dyDescent="0.2">
      <c r="V8050" s="5"/>
    </row>
    <row r="8051" spans="22:22" x14ac:dyDescent="0.2">
      <c r="V8051" s="5"/>
    </row>
    <row r="8052" spans="22:22" x14ac:dyDescent="0.2">
      <c r="V8052" s="5"/>
    </row>
    <row r="8053" spans="22:22" x14ac:dyDescent="0.2">
      <c r="V8053" s="5"/>
    </row>
    <row r="8054" spans="22:22" x14ac:dyDescent="0.2">
      <c r="V8054" s="5"/>
    </row>
    <row r="8055" spans="22:22" x14ac:dyDescent="0.2">
      <c r="V8055" s="5"/>
    </row>
    <row r="8056" spans="22:22" x14ac:dyDescent="0.2">
      <c r="V8056" s="5"/>
    </row>
    <row r="8057" spans="22:22" x14ac:dyDescent="0.2">
      <c r="V8057" s="5"/>
    </row>
    <row r="8058" spans="22:22" x14ac:dyDescent="0.2">
      <c r="V8058" s="5"/>
    </row>
    <row r="8059" spans="22:22" x14ac:dyDescent="0.2">
      <c r="V8059" s="5"/>
    </row>
    <row r="8060" spans="22:22" x14ac:dyDescent="0.2">
      <c r="V8060" s="5"/>
    </row>
    <row r="8061" spans="22:22" x14ac:dyDescent="0.2">
      <c r="V8061" s="5"/>
    </row>
    <row r="8062" spans="22:22" x14ac:dyDescent="0.2">
      <c r="V8062" s="5"/>
    </row>
    <row r="8063" spans="22:22" x14ac:dyDescent="0.2">
      <c r="V8063" s="5"/>
    </row>
    <row r="8064" spans="22:22" x14ac:dyDescent="0.2">
      <c r="V8064" s="5"/>
    </row>
    <row r="8065" spans="22:22" x14ac:dyDescent="0.2">
      <c r="V8065" s="5"/>
    </row>
    <row r="8066" spans="22:22" x14ac:dyDescent="0.2">
      <c r="V8066" s="5"/>
    </row>
    <row r="8067" spans="22:22" x14ac:dyDescent="0.2">
      <c r="V8067" s="5"/>
    </row>
    <row r="8068" spans="22:22" x14ac:dyDescent="0.2">
      <c r="V8068" s="5"/>
    </row>
    <row r="8069" spans="22:22" x14ac:dyDescent="0.2">
      <c r="V8069" s="5"/>
    </row>
    <row r="8070" spans="22:22" x14ac:dyDescent="0.2">
      <c r="V8070" s="5"/>
    </row>
    <row r="8071" spans="22:22" x14ac:dyDescent="0.2">
      <c r="V8071" s="5"/>
    </row>
    <row r="8072" spans="22:22" x14ac:dyDescent="0.2">
      <c r="V8072" s="5"/>
    </row>
    <row r="8073" spans="22:22" x14ac:dyDescent="0.2">
      <c r="V8073" s="5"/>
    </row>
    <row r="8074" spans="22:22" x14ac:dyDescent="0.2">
      <c r="V8074" s="5"/>
    </row>
    <row r="8075" spans="22:22" x14ac:dyDescent="0.2">
      <c r="V8075" s="5"/>
    </row>
    <row r="8076" spans="22:22" x14ac:dyDescent="0.2">
      <c r="V8076" s="5"/>
    </row>
    <row r="8077" spans="22:22" x14ac:dyDescent="0.2">
      <c r="V8077" s="5"/>
    </row>
    <row r="8078" spans="22:22" x14ac:dyDescent="0.2">
      <c r="V8078" s="5"/>
    </row>
    <row r="8079" spans="22:22" x14ac:dyDescent="0.2">
      <c r="V8079" s="5"/>
    </row>
    <row r="8080" spans="22:22" x14ac:dyDescent="0.2">
      <c r="V8080" s="5"/>
    </row>
    <row r="8081" spans="22:22" x14ac:dyDescent="0.2">
      <c r="V8081" s="5"/>
    </row>
    <row r="8082" spans="22:22" x14ac:dyDescent="0.2">
      <c r="V8082" s="5"/>
    </row>
    <row r="8083" spans="22:22" x14ac:dyDescent="0.2">
      <c r="V8083" s="5"/>
    </row>
    <row r="8084" spans="22:22" x14ac:dyDescent="0.2">
      <c r="V8084" s="5"/>
    </row>
    <row r="8085" spans="22:22" x14ac:dyDescent="0.2">
      <c r="V8085" s="5"/>
    </row>
    <row r="8086" spans="22:22" x14ac:dyDescent="0.2">
      <c r="V8086" s="5"/>
    </row>
    <row r="8087" spans="22:22" x14ac:dyDescent="0.2">
      <c r="V8087" s="5"/>
    </row>
    <row r="8088" spans="22:22" x14ac:dyDescent="0.2">
      <c r="V8088" s="5"/>
    </row>
    <row r="8089" spans="22:22" x14ac:dyDescent="0.2">
      <c r="V8089" s="5"/>
    </row>
    <row r="8090" spans="22:22" x14ac:dyDescent="0.2">
      <c r="V8090" s="5"/>
    </row>
    <row r="8091" spans="22:22" x14ac:dyDescent="0.2">
      <c r="V8091" s="5"/>
    </row>
    <row r="8092" spans="22:22" x14ac:dyDescent="0.2">
      <c r="V8092" s="5"/>
    </row>
    <row r="8093" spans="22:22" x14ac:dyDescent="0.2">
      <c r="V8093" s="5"/>
    </row>
    <row r="8094" spans="22:22" x14ac:dyDescent="0.2">
      <c r="V8094" s="5"/>
    </row>
    <row r="8095" spans="22:22" x14ac:dyDescent="0.2">
      <c r="V8095" s="5"/>
    </row>
    <row r="8096" spans="22:22" x14ac:dyDescent="0.2">
      <c r="V8096" s="5"/>
    </row>
    <row r="8097" spans="22:22" x14ac:dyDescent="0.2">
      <c r="V8097" s="5"/>
    </row>
    <row r="8098" spans="22:22" x14ac:dyDescent="0.2">
      <c r="V8098" s="5"/>
    </row>
    <row r="8099" spans="22:22" x14ac:dyDescent="0.2">
      <c r="V8099" s="5"/>
    </row>
    <row r="8100" spans="22:22" x14ac:dyDescent="0.2">
      <c r="V8100" s="5"/>
    </row>
    <row r="8101" spans="22:22" x14ac:dyDescent="0.2">
      <c r="V8101" s="5"/>
    </row>
    <row r="8102" spans="22:22" x14ac:dyDescent="0.2">
      <c r="V8102" s="5"/>
    </row>
    <row r="8103" spans="22:22" x14ac:dyDescent="0.2">
      <c r="V8103" s="5"/>
    </row>
    <row r="8104" spans="22:22" x14ac:dyDescent="0.2">
      <c r="V8104" s="5"/>
    </row>
    <row r="8105" spans="22:22" x14ac:dyDescent="0.2">
      <c r="V8105" s="5"/>
    </row>
    <row r="8106" spans="22:22" x14ac:dyDescent="0.2">
      <c r="V8106" s="5"/>
    </row>
    <row r="8107" spans="22:22" x14ac:dyDescent="0.2">
      <c r="V8107" s="5"/>
    </row>
    <row r="8108" spans="22:22" x14ac:dyDescent="0.2">
      <c r="V8108" s="5"/>
    </row>
    <row r="8109" spans="22:22" x14ac:dyDescent="0.2">
      <c r="V8109" s="5"/>
    </row>
    <row r="8110" spans="22:22" x14ac:dyDescent="0.2">
      <c r="V8110" s="5"/>
    </row>
    <row r="8111" spans="22:22" x14ac:dyDescent="0.2">
      <c r="V8111" s="5"/>
    </row>
    <row r="8112" spans="22:22" x14ac:dyDescent="0.2">
      <c r="V8112" s="5"/>
    </row>
    <row r="8113" spans="22:22" x14ac:dyDescent="0.2">
      <c r="V8113" s="5"/>
    </row>
    <row r="8114" spans="22:22" x14ac:dyDescent="0.2">
      <c r="V8114" s="5"/>
    </row>
    <row r="8115" spans="22:22" x14ac:dyDescent="0.2">
      <c r="V8115" s="5"/>
    </row>
    <row r="8116" spans="22:22" x14ac:dyDescent="0.2">
      <c r="V8116" s="5"/>
    </row>
    <row r="8117" spans="22:22" x14ac:dyDescent="0.2">
      <c r="V8117" s="5"/>
    </row>
    <row r="8118" spans="22:22" x14ac:dyDescent="0.2">
      <c r="V8118" s="5"/>
    </row>
    <row r="8119" spans="22:22" x14ac:dyDescent="0.2">
      <c r="V8119" s="5"/>
    </row>
    <row r="8120" spans="22:22" x14ac:dyDescent="0.2">
      <c r="V8120" s="5"/>
    </row>
    <row r="8121" spans="22:22" x14ac:dyDescent="0.2">
      <c r="V8121" s="5"/>
    </row>
    <row r="8122" spans="22:22" x14ac:dyDescent="0.2">
      <c r="V8122" s="5"/>
    </row>
    <row r="8123" spans="22:22" x14ac:dyDescent="0.2">
      <c r="V8123" s="5"/>
    </row>
    <row r="8124" spans="22:22" x14ac:dyDescent="0.2">
      <c r="V8124" s="5"/>
    </row>
    <row r="8125" spans="22:22" x14ac:dyDescent="0.2">
      <c r="V8125" s="5"/>
    </row>
    <row r="8126" spans="22:22" x14ac:dyDescent="0.2">
      <c r="V8126" s="5"/>
    </row>
    <row r="8127" spans="22:22" x14ac:dyDescent="0.2">
      <c r="V8127" s="5"/>
    </row>
    <row r="8128" spans="22:22" x14ac:dyDescent="0.2">
      <c r="V8128" s="5"/>
    </row>
    <row r="8129" spans="22:22" x14ac:dyDescent="0.2">
      <c r="V8129" s="5"/>
    </row>
    <row r="8130" spans="22:22" x14ac:dyDescent="0.2">
      <c r="V8130" s="5"/>
    </row>
    <row r="8131" spans="22:22" x14ac:dyDescent="0.2">
      <c r="V8131" s="5"/>
    </row>
    <row r="8132" spans="22:22" x14ac:dyDescent="0.2">
      <c r="V8132" s="5"/>
    </row>
    <row r="8133" spans="22:22" x14ac:dyDescent="0.2">
      <c r="V8133" s="5"/>
    </row>
    <row r="8134" spans="22:22" x14ac:dyDescent="0.2">
      <c r="V8134" s="5"/>
    </row>
    <row r="8135" spans="22:22" x14ac:dyDescent="0.2">
      <c r="V8135" s="5"/>
    </row>
    <row r="8136" spans="22:22" x14ac:dyDescent="0.2">
      <c r="V8136" s="5"/>
    </row>
    <row r="8137" spans="22:22" x14ac:dyDescent="0.2">
      <c r="V8137" s="5"/>
    </row>
    <row r="8138" spans="22:22" x14ac:dyDescent="0.2">
      <c r="V8138" s="5"/>
    </row>
    <row r="8139" spans="22:22" x14ac:dyDescent="0.2">
      <c r="V8139" s="5"/>
    </row>
    <row r="8140" spans="22:22" x14ac:dyDescent="0.2">
      <c r="V8140" s="5"/>
    </row>
    <row r="8141" spans="22:22" x14ac:dyDescent="0.2">
      <c r="V8141" s="5"/>
    </row>
    <row r="8142" spans="22:22" x14ac:dyDescent="0.2">
      <c r="V8142" s="5"/>
    </row>
    <row r="8143" spans="22:22" x14ac:dyDescent="0.2">
      <c r="V8143" s="5"/>
    </row>
    <row r="8144" spans="22:22" x14ac:dyDescent="0.2">
      <c r="V8144" s="5"/>
    </row>
    <row r="8145" spans="22:22" x14ac:dyDescent="0.2">
      <c r="V8145" s="5"/>
    </row>
    <row r="8146" spans="22:22" x14ac:dyDescent="0.2">
      <c r="V8146" s="5"/>
    </row>
    <row r="8147" spans="22:22" x14ac:dyDescent="0.2">
      <c r="V8147" s="5"/>
    </row>
    <row r="8148" spans="22:22" x14ac:dyDescent="0.2">
      <c r="V8148" s="5"/>
    </row>
    <row r="8149" spans="22:22" x14ac:dyDescent="0.2">
      <c r="V8149" s="5"/>
    </row>
    <row r="8150" spans="22:22" x14ac:dyDescent="0.2">
      <c r="V8150" s="5"/>
    </row>
    <row r="8151" spans="22:22" x14ac:dyDescent="0.2">
      <c r="V8151" s="5"/>
    </row>
    <row r="8152" spans="22:22" x14ac:dyDescent="0.2">
      <c r="V8152" s="5"/>
    </row>
    <row r="8153" spans="22:22" x14ac:dyDescent="0.2">
      <c r="V8153" s="5"/>
    </row>
    <row r="8154" spans="22:22" x14ac:dyDescent="0.2">
      <c r="V8154" s="5"/>
    </row>
    <row r="8155" spans="22:22" x14ac:dyDescent="0.2">
      <c r="V8155" s="5"/>
    </row>
    <row r="8156" spans="22:22" x14ac:dyDescent="0.2">
      <c r="V8156" s="5"/>
    </row>
    <row r="8157" spans="22:22" x14ac:dyDescent="0.2">
      <c r="V8157" s="5"/>
    </row>
    <row r="8158" spans="22:22" x14ac:dyDescent="0.2">
      <c r="V8158" s="5"/>
    </row>
    <row r="8159" spans="22:22" x14ac:dyDescent="0.2">
      <c r="V8159" s="5"/>
    </row>
    <row r="8160" spans="22:22" x14ac:dyDescent="0.2">
      <c r="V8160" s="5"/>
    </row>
    <row r="8161" spans="22:22" x14ac:dyDescent="0.2">
      <c r="V8161" s="5"/>
    </row>
    <row r="8162" spans="22:22" x14ac:dyDescent="0.2">
      <c r="V8162" s="5"/>
    </row>
    <row r="8163" spans="22:22" x14ac:dyDescent="0.2">
      <c r="V8163" s="5"/>
    </row>
    <row r="8164" spans="22:22" x14ac:dyDescent="0.2">
      <c r="V8164" s="5"/>
    </row>
    <row r="8165" spans="22:22" x14ac:dyDescent="0.2">
      <c r="V8165" s="5"/>
    </row>
    <row r="8166" spans="22:22" x14ac:dyDescent="0.2">
      <c r="V8166" s="5"/>
    </row>
    <row r="8167" spans="22:22" x14ac:dyDescent="0.2">
      <c r="V8167" s="5"/>
    </row>
    <row r="8168" spans="22:22" x14ac:dyDescent="0.2">
      <c r="V8168" s="5"/>
    </row>
    <row r="8169" spans="22:22" x14ac:dyDescent="0.2">
      <c r="V8169" s="5"/>
    </row>
    <row r="8170" spans="22:22" x14ac:dyDescent="0.2">
      <c r="V8170" s="5"/>
    </row>
    <row r="8171" spans="22:22" x14ac:dyDescent="0.2">
      <c r="V8171" s="5"/>
    </row>
    <row r="8172" spans="22:22" x14ac:dyDescent="0.2">
      <c r="V8172" s="5"/>
    </row>
    <row r="8173" spans="22:22" x14ac:dyDescent="0.2">
      <c r="V8173" s="5"/>
    </row>
    <row r="8174" spans="22:22" x14ac:dyDescent="0.2">
      <c r="V8174" s="5"/>
    </row>
    <row r="8175" spans="22:22" x14ac:dyDescent="0.2">
      <c r="V8175" s="5"/>
    </row>
    <row r="8176" spans="22:22" x14ac:dyDescent="0.2">
      <c r="V8176" s="5"/>
    </row>
    <row r="8177" spans="22:22" x14ac:dyDescent="0.2">
      <c r="V8177" s="5"/>
    </row>
    <row r="8178" spans="22:22" x14ac:dyDescent="0.2">
      <c r="V8178" s="5"/>
    </row>
    <row r="8179" spans="22:22" x14ac:dyDescent="0.2">
      <c r="V8179" s="5"/>
    </row>
    <row r="8180" spans="22:22" x14ac:dyDescent="0.2">
      <c r="V8180" s="5"/>
    </row>
    <row r="8181" spans="22:22" x14ac:dyDescent="0.2">
      <c r="V8181" s="5"/>
    </row>
    <row r="8182" spans="22:22" x14ac:dyDescent="0.2">
      <c r="V8182" s="5"/>
    </row>
    <row r="8183" spans="22:22" x14ac:dyDescent="0.2">
      <c r="V8183" s="5"/>
    </row>
    <row r="8184" spans="22:22" x14ac:dyDescent="0.2">
      <c r="V8184" s="5"/>
    </row>
    <row r="8185" spans="22:22" x14ac:dyDescent="0.2">
      <c r="V8185" s="5"/>
    </row>
    <row r="8186" spans="22:22" x14ac:dyDescent="0.2">
      <c r="V8186" s="5"/>
    </row>
    <row r="8187" spans="22:22" x14ac:dyDescent="0.2">
      <c r="V8187" s="5"/>
    </row>
    <row r="8188" spans="22:22" x14ac:dyDescent="0.2">
      <c r="V8188" s="5"/>
    </row>
    <row r="8189" spans="22:22" x14ac:dyDescent="0.2">
      <c r="V8189" s="5"/>
    </row>
    <row r="8190" spans="22:22" x14ac:dyDescent="0.2">
      <c r="V8190" s="5"/>
    </row>
    <row r="8191" spans="22:22" x14ac:dyDescent="0.2">
      <c r="V8191" s="5"/>
    </row>
    <row r="8192" spans="22:22" x14ac:dyDescent="0.2">
      <c r="V8192" s="5"/>
    </row>
    <row r="8193" spans="22:22" x14ac:dyDescent="0.2">
      <c r="V8193" s="5"/>
    </row>
    <row r="8194" spans="22:22" x14ac:dyDescent="0.2">
      <c r="V8194" s="5"/>
    </row>
    <row r="8195" spans="22:22" x14ac:dyDescent="0.2">
      <c r="V8195" s="5"/>
    </row>
    <row r="8196" spans="22:22" x14ac:dyDescent="0.2">
      <c r="V8196" s="5"/>
    </row>
    <row r="8197" spans="22:22" x14ac:dyDescent="0.2">
      <c r="V8197" s="5"/>
    </row>
    <row r="8198" spans="22:22" x14ac:dyDescent="0.2">
      <c r="V8198" s="5"/>
    </row>
    <row r="8199" spans="22:22" x14ac:dyDescent="0.2">
      <c r="V8199" s="5"/>
    </row>
    <row r="8200" spans="22:22" x14ac:dyDescent="0.2">
      <c r="V8200" s="5"/>
    </row>
    <row r="8201" spans="22:22" x14ac:dyDescent="0.2">
      <c r="V8201" s="5"/>
    </row>
    <row r="8202" spans="22:22" x14ac:dyDescent="0.2">
      <c r="V8202" s="5"/>
    </row>
    <row r="8203" spans="22:22" x14ac:dyDescent="0.2">
      <c r="V8203" s="5"/>
    </row>
    <row r="8204" spans="22:22" x14ac:dyDescent="0.2">
      <c r="V8204" s="5"/>
    </row>
    <row r="8205" spans="22:22" x14ac:dyDescent="0.2">
      <c r="V8205" s="5"/>
    </row>
    <row r="8206" spans="22:22" x14ac:dyDescent="0.2">
      <c r="V8206" s="5"/>
    </row>
    <row r="8207" spans="22:22" x14ac:dyDescent="0.2">
      <c r="V8207" s="5"/>
    </row>
    <row r="8208" spans="22:22" x14ac:dyDescent="0.2">
      <c r="V8208" s="5"/>
    </row>
    <row r="8209" spans="22:22" x14ac:dyDescent="0.2">
      <c r="V8209" s="5"/>
    </row>
    <row r="8210" spans="22:22" x14ac:dyDescent="0.2">
      <c r="V8210" s="5"/>
    </row>
    <row r="8211" spans="22:22" x14ac:dyDescent="0.2">
      <c r="V8211" s="5"/>
    </row>
    <row r="8212" spans="22:22" x14ac:dyDescent="0.2">
      <c r="V8212" s="5"/>
    </row>
    <row r="8213" spans="22:22" x14ac:dyDescent="0.2">
      <c r="V8213" s="5"/>
    </row>
    <row r="8214" spans="22:22" x14ac:dyDescent="0.2">
      <c r="V8214" s="5"/>
    </row>
    <row r="8215" spans="22:22" x14ac:dyDescent="0.2">
      <c r="V8215" s="5"/>
    </row>
    <row r="8216" spans="22:22" x14ac:dyDescent="0.2">
      <c r="V8216" s="5"/>
    </row>
    <row r="8217" spans="22:22" x14ac:dyDescent="0.2">
      <c r="V8217" s="5"/>
    </row>
    <row r="8218" spans="22:22" x14ac:dyDescent="0.2">
      <c r="V8218" s="5"/>
    </row>
    <row r="8219" spans="22:22" x14ac:dyDescent="0.2">
      <c r="V8219" s="5"/>
    </row>
    <row r="8220" spans="22:22" x14ac:dyDescent="0.2">
      <c r="V8220" s="5"/>
    </row>
    <row r="8221" spans="22:22" x14ac:dyDescent="0.2">
      <c r="V8221" s="5"/>
    </row>
    <row r="8222" spans="22:22" x14ac:dyDescent="0.2">
      <c r="V8222" s="5"/>
    </row>
    <row r="8223" spans="22:22" x14ac:dyDescent="0.2">
      <c r="V8223" s="5"/>
    </row>
    <row r="8224" spans="22:22" x14ac:dyDescent="0.2">
      <c r="V8224" s="5"/>
    </row>
    <row r="8225" spans="22:22" x14ac:dyDescent="0.2">
      <c r="V8225" s="5"/>
    </row>
    <row r="8226" spans="22:22" x14ac:dyDescent="0.2">
      <c r="V8226" s="5"/>
    </row>
    <row r="8227" spans="22:22" x14ac:dyDescent="0.2">
      <c r="V8227" s="5"/>
    </row>
    <row r="8228" spans="22:22" x14ac:dyDescent="0.2">
      <c r="V8228" s="5"/>
    </row>
    <row r="8229" spans="22:22" x14ac:dyDescent="0.2">
      <c r="V8229" s="5"/>
    </row>
    <row r="8230" spans="22:22" x14ac:dyDescent="0.2">
      <c r="V8230" s="5"/>
    </row>
    <row r="8231" spans="22:22" x14ac:dyDescent="0.2">
      <c r="V8231" s="5"/>
    </row>
    <row r="8232" spans="22:22" x14ac:dyDescent="0.2">
      <c r="V8232" s="5"/>
    </row>
    <row r="8233" spans="22:22" x14ac:dyDescent="0.2">
      <c r="V8233" s="5"/>
    </row>
    <row r="8234" spans="22:22" x14ac:dyDescent="0.2">
      <c r="V8234" s="5"/>
    </row>
    <row r="8235" spans="22:22" x14ac:dyDescent="0.2">
      <c r="V8235" s="5"/>
    </row>
    <row r="8236" spans="22:22" x14ac:dyDescent="0.2">
      <c r="V8236" s="5"/>
    </row>
    <row r="8237" spans="22:22" x14ac:dyDescent="0.2">
      <c r="V8237" s="5"/>
    </row>
    <row r="8238" spans="22:22" x14ac:dyDescent="0.2">
      <c r="V8238" s="5"/>
    </row>
    <row r="8239" spans="22:22" x14ac:dyDescent="0.2">
      <c r="V8239" s="5"/>
    </row>
    <row r="8240" spans="22:22" x14ac:dyDescent="0.2">
      <c r="V8240" s="5"/>
    </row>
    <row r="8241" spans="22:22" x14ac:dyDescent="0.2">
      <c r="V8241" s="5"/>
    </row>
    <row r="8242" spans="22:22" x14ac:dyDescent="0.2">
      <c r="V8242" s="5"/>
    </row>
    <row r="8243" spans="22:22" x14ac:dyDescent="0.2">
      <c r="V8243" s="5"/>
    </row>
    <row r="8244" spans="22:22" x14ac:dyDescent="0.2">
      <c r="V8244" s="5"/>
    </row>
    <row r="8245" spans="22:22" x14ac:dyDescent="0.2">
      <c r="V8245" s="5"/>
    </row>
    <row r="8246" spans="22:22" x14ac:dyDescent="0.2">
      <c r="V8246" s="5"/>
    </row>
    <row r="8247" spans="22:22" x14ac:dyDescent="0.2">
      <c r="V8247" s="5"/>
    </row>
    <row r="8248" spans="22:22" x14ac:dyDescent="0.2">
      <c r="V8248" s="5"/>
    </row>
    <row r="8249" spans="22:22" x14ac:dyDescent="0.2">
      <c r="V8249" s="5"/>
    </row>
    <row r="8250" spans="22:22" x14ac:dyDescent="0.2">
      <c r="V8250" s="5"/>
    </row>
    <row r="8251" spans="22:22" x14ac:dyDescent="0.2">
      <c r="V8251" s="5"/>
    </row>
    <row r="8252" spans="22:22" x14ac:dyDescent="0.2">
      <c r="V8252" s="5"/>
    </row>
    <row r="8253" spans="22:22" x14ac:dyDescent="0.2">
      <c r="V8253" s="5"/>
    </row>
    <row r="8254" spans="22:22" x14ac:dyDescent="0.2">
      <c r="V8254" s="5"/>
    </row>
    <row r="8255" spans="22:22" x14ac:dyDescent="0.2">
      <c r="V8255" s="5"/>
    </row>
    <row r="8256" spans="22:22" x14ac:dyDescent="0.2">
      <c r="V8256" s="5"/>
    </row>
    <row r="8257" spans="22:22" x14ac:dyDescent="0.2">
      <c r="V8257" s="5"/>
    </row>
    <row r="8258" spans="22:22" x14ac:dyDescent="0.2">
      <c r="V8258" s="5"/>
    </row>
    <row r="8259" spans="22:22" x14ac:dyDescent="0.2">
      <c r="V8259" s="5"/>
    </row>
    <row r="8260" spans="22:22" x14ac:dyDescent="0.2">
      <c r="V8260" s="5"/>
    </row>
    <row r="8261" spans="22:22" x14ac:dyDescent="0.2">
      <c r="V8261" s="5"/>
    </row>
    <row r="8262" spans="22:22" x14ac:dyDescent="0.2">
      <c r="V8262" s="5"/>
    </row>
    <row r="8263" spans="22:22" x14ac:dyDescent="0.2">
      <c r="V8263" s="5"/>
    </row>
    <row r="8264" spans="22:22" x14ac:dyDescent="0.2">
      <c r="V8264" s="5"/>
    </row>
    <row r="8265" spans="22:22" x14ac:dyDescent="0.2">
      <c r="V8265" s="5"/>
    </row>
    <row r="8266" spans="22:22" x14ac:dyDescent="0.2">
      <c r="V8266" s="5"/>
    </row>
    <row r="8267" spans="22:22" x14ac:dyDescent="0.2">
      <c r="V8267" s="5"/>
    </row>
    <row r="8268" spans="22:22" x14ac:dyDescent="0.2">
      <c r="V8268" s="5"/>
    </row>
    <row r="8269" spans="22:22" x14ac:dyDescent="0.2">
      <c r="V8269" s="5"/>
    </row>
    <row r="8270" spans="22:22" x14ac:dyDescent="0.2">
      <c r="V8270" s="5"/>
    </row>
    <row r="8271" spans="22:22" x14ac:dyDescent="0.2">
      <c r="V8271" s="5"/>
    </row>
    <row r="8272" spans="22:22" x14ac:dyDescent="0.2">
      <c r="V8272" s="5"/>
    </row>
    <row r="8273" spans="22:22" x14ac:dyDescent="0.2">
      <c r="V8273" s="5"/>
    </row>
    <row r="8274" spans="22:22" x14ac:dyDescent="0.2">
      <c r="V8274" s="5"/>
    </row>
    <row r="8275" spans="22:22" x14ac:dyDescent="0.2">
      <c r="V8275" s="5"/>
    </row>
    <row r="8276" spans="22:22" x14ac:dyDescent="0.2">
      <c r="V8276" s="5"/>
    </row>
    <row r="8277" spans="22:22" x14ac:dyDescent="0.2">
      <c r="V8277" s="5"/>
    </row>
    <row r="8278" spans="22:22" x14ac:dyDescent="0.2">
      <c r="V8278" s="5"/>
    </row>
    <row r="8279" spans="22:22" x14ac:dyDescent="0.2">
      <c r="V8279" s="5"/>
    </row>
    <row r="8280" spans="22:22" x14ac:dyDescent="0.2">
      <c r="V8280" s="5"/>
    </row>
    <row r="8281" spans="22:22" x14ac:dyDescent="0.2">
      <c r="V8281" s="5"/>
    </row>
    <row r="8282" spans="22:22" x14ac:dyDescent="0.2">
      <c r="V8282" s="5"/>
    </row>
    <row r="8283" spans="22:22" x14ac:dyDescent="0.2">
      <c r="V8283" s="5"/>
    </row>
    <row r="8284" spans="22:22" x14ac:dyDescent="0.2">
      <c r="V8284" s="5"/>
    </row>
    <row r="8285" spans="22:22" x14ac:dyDescent="0.2">
      <c r="V8285" s="5"/>
    </row>
    <row r="8286" spans="22:22" x14ac:dyDescent="0.2">
      <c r="V8286" s="5"/>
    </row>
    <row r="8287" spans="22:22" x14ac:dyDescent="0.2">
      <c r="V8287" s="5"/>
    </row>
    <row r="8288" spans="22:22" x14ac:dyDescent="0.2">
      <c r="V8288" s="5"/>
    </row>
    <row r="8289" spans="22:22" x14ac:dyDescent="0.2">
      <c r="V8289" s="5"/>
    </row>
    <row r="8290" spans="22:22" x14ac:dyDescent="0.2">
      <c r="V8290" s="5"/>
    </row>
    <row r="8291" spans="22:22" x14ac:dyDescent="0.2">
      <c r="V8291" s="5"/>
    </row>
    <row r="8292" spans="22:22" x14ac:dyDescent="0.2">
      <c r="V8292" s="5"/>
    </row>
    <row r="8293" spans="22:22" x14ac:dyDescent="0.2">
      <c r="V8293" s="5"/>
    </row>
    <row r="8294" spans="22:22" x14ac:dyDescent="0.2">
      <c r="V8294" s="5"/>
    </row>
    <row r="8295" spans="22:22" x14ac:dyDescent="0.2">
      <c r="V8295" s="5"/>
    </row>
    <row r="8296" spans="22:22" x14ac:dyDescent="0.2">
      <c r="V8296" s="5"/>
    </row>
    <row r="8297" spans="22:22" x14ac:dyDescent="0.2">
      <c r="V8297" s="5"/>
    </row>
    <row r="8298" spans="22:22" x14ac:dyDescent="0.2">
      <c r="V8298" s="5"/>
    </row>
    <row r="8299" spans="22:22" x14ac:dyDescent="0.2">
      <c r="V8299" s="5"/>
    </row>
    <row r="8300" spans="22:22" x14ac:dyDescent="0.2">
      <c r="V8300" s="5"/>
    </row>
    <row r="8301" spans="22:22" x14ac:dyDescent="0.2">
      <c r="V8301" s="5"/>
    </row>
    <row r="8302" spans="22:22" x14ac:dyDescent="0.2">
      <c r="V8302" s="5"/>
    </row>
    <row r="8303" spans="22:22" x14ac:dyDescent="0.2">
      <c r="V8303" s="5"/>
    </row>
    <row r="8304" spans="22:22" x14ac:dyDescent="0.2">
      <c r="V8304" s="5"/>
    </row>
    <row r="8305" spans="22:22" x14ac:dyDescent="0.2">
      <c r="V8305" s="5"/>
    </row>
    <row r="8306" spans="22:22" x14ac:dyDescent="0.2">
      <c r="V8306" s="5"/>
    </row>
    <row r="8307" spans="22:22" x14ac:dyDescent="0.2">
      <c r="V8307" s="5"/>
    </row>
    <row r="8308" spans="22:22" x14ac:dyDescent="0.2">
      <c r="V8308" s="5"/>
    </row>
    <row r="8309" spans="22:22" x14ac:dyDescent="0.2">
      <c r="V8309" s="5"/>
    </row>
    <row r="8310" spans="22:22" x14ac:dyDescent="0.2">
      <c r="V8310" s="5"/>
    </row>
    <row r="8311" spans="22:22" x14ac:dyDescent="0.2">
      <c r="V8311" s="5"/>
    </row>
    <row r="8312" spans="22:22" x14ac:dyDescent="0.2">
      <c r="V8312" s="5"/>
    </row>
    <row r="8313" spans="22:22" x14ac:dyDescent="0.2">
      <c r="V8313" s="5"/>
    </row>
    <row r="8314" spans="22:22" x14ac:dyDescent="0.2">
      <c r="V8314" s="5"/>
    </row>
    <row r="8315" spans="22:22" x14ac:dyDescent="0.2">
      <c r="V8315" s="5"/>
    </row>
    <row r="8316" spans="22:22" x14ac:dyDescent="0.2">
      <c r="V8316" s="5"/>
    </row>
    <row r="8317" spans="22:22" x14ac:dyDescent="0.2">
      <c r="V8317" s="5"/>
    </row>
    <row r="8318" spans="22:22" x14ac:dyDescent="0.2">
      <c r="V8318" s="5"/>
    </row>
    <row r="8319" spans="22:22" x14ac:dyDescent="0.2">
      <c r="V8319" s="5"/>
    </row>
    <row r="8320" spans="22:22" x14ac:dyDescent="0.2">
      <c r="V8320" s="5"/>
    </row>
    <row r="8321" spans="22:22" x14ac:dyDescent="0.2">
      <c r="V8321" s="5"/>
    </row>
    <row r="8322" spans="22:22" x14ac:dyDescent="0.2">
      <c r="V8322" s="5"/>
    </row>
    <row r="8323" spans="22:22" x14ac:dyDescent="0.2">
      <c r="V8323" s="5"/>
    </row>
    <row r="8324" spans="22:22" x14ac:dyDescent="0.2">
      <c r="V8324" s="5"/>
    </row>
    <row r="8325" spans="22:22" x14ac:dyDescent="0.2">
      <c r="V8325" s="5"/>
    </row>
    <row r="8326" spans="22:22" x14ac:dyDescent="0.2">
      <c r="V8326" s="5"/>
    </row>
    <row r="8327" spans="22:22" x14ac:dyDescent="0.2">
      <c r="V8327" s="5"/>
    </row>
    <row r="8328" spans="22:22" x14ac:dyDescent="0.2">
      <c r="V8328" s="5"/>
    </row>
    <row r="8329" spans="22:22" x14ac:dyDescent="0.2">
      <c r="V8329" s="5"/>
    </row>
    <row r="8330" spans="22:22" x14ac:dyDescent="0.2">
      <c r="V8330" s="5"/>
    </row>
    <row r="8331" spans="22:22" x14ac:dyDescent="0.2">
      <c r="V8331" s="5"/>
    </row>
    <row r="8332" spans="22:22" x14ac:dyDescent="0.2">
      <c r="V8332" s="5"/>
    </row>
    <row r="8333" spans="22:22" x14ac:dyDescent="0.2">
      <c r="V8333" s="5"/>
    </row>
    <row r="8334" spans="22:22" x14ac:dyDescent="0.2">
      <c r="V8334" s="5"/>
    </row>
    <row r="8335" spans="22:22" x14ac:dyDescent="0.2">
      <c r="V8335" s="5"/>
    </row>
    <row r="8336" spans="22:22" x14ac:dyDescent="0.2">
      <c r="V8336" s="5"/>
    </row>
    <row r="8337" spans="22:22" x14ac:dyDescent="0.2">
      <c r="V8337" s="5"/>
    </row>
    <row r="8338" spans="22:22" x14ac:dyDescent="0.2">
      <c r="V8338" s="5"/>
    </row>
    <row r="8339" spans="22:22" x14ac:dyDescent="0.2">
      <c r="V8339" s="5"/>
    </row>
    <row r="8340" spans="22:22" x14ac:dyDescent="0.2">
      <c r="V8340" s="5"/>
    </row>
    <row r="8341" spans="22:22" x14ac:dyDescent="0.2">
      <c r="V8341" s="5"/>
    </row>
    <row r="8342" spans="22:22" x14ac:dyDescent="0.2">
      <c r="V8342" s="5"/>
    </row>
    <row r="8343" spans="22:22" x14ac:dyDescent="0.2">
      <c r="V8343" s="5"/>
    </row>
    <row r="8344" spans="22:22" x14ac:dyDescent="0.2">
      <c r="V8344" s="5"/>
    </row>
    <row r="8345" spans="22:22" x14ac:dyDescent="0.2">
      <c r="V8345" s="5"/>
    </row>
    <row r="8346" spans="22:22" x14ac:dyDescent="0.2">
      <c r="V8346" s="5"/>
    </row>
    <row r="8347" spans="22:22" x14ac:dyDescent="0.2">
      <c r="V8347" s="5"/>
    </row>
    <row r="8348" spans="22:22" x14ac:dyDescent="0.2">
      <c r="V8348" s="5"/>
    </row>
    <row r="8349" spans="22:22" x14ac:dyDescent="0.2">
      <c r="V8349" s="5"/>
    </row>
    <row r="8350" spans="22:22" x14ac:dyDescent="0.2">
      <c r="V8350" s="5"/>
    </row>
    <row r="8351" spans="22:22" x14ac:dyDescent="0.2">
      <c r="V8351" s="5"/>
    </row>
    <row r="8352" spans="22:22" x14ac:dyDescent="0.2">
      <c r="V8352" s="5"/>
    </row>
    <row r="8353" spans="22:22" x14ac:dyDescent="0.2">
      <c r="V8353" s="5"/>
    </row>
    <row r="8354" spans="22:22" x14ac:dyDescent="0.2">
      <c r="V8354" s="5"/>
    </row>
    <row r="8355" spans="22:22" x14ac:dyDescent="0.2">
      <c r="V8355" s="5"/>
    </row>
    <row r="8356" spans="22:22" x14ac:dyDescent="0.2">
      <c r="V8356" s="5"/>
    </row>
    <row r="8357" spans="22:22" x14ac:dyDescent="0.2">
      <c r="V8357" s="5"/>
    </row>
    <row r="8358" spans="22:22" x14ac:dyDescent="0.2">
      <c r="V8358" s="5"/>
    </row>
    <row r="8359" spans="22:22" x14ac:dyDescent="0.2">
      <c r="V8359" s="5"/>
    </row>
    <row r="8360" spans="22:22" x14ac:dyDescent="0.2">
      <c r="V8360" s="5"/>
    </row>
    <row r="8361" spans="22:22" x14ac:dyDescent="0.2">
      <c r="V8361" s="5"/>
    </row>
    <row r="8362" spans="22:22" x14ac:dyDescent="0.2">
      <c r="V8362" s="5"/>
    </row>
    <row r="8363" spans="22:22" x14ac:dyDescent="0.2">
      <c r="V8363" s="5"/>
    </row>
    <row r="8364" spans="22:22" x14ac:dyDescent="0.2">
      <c r="V8364" s="5"/>
    </row>
    <row r="8365" spans="22:22" x14ac:dyDescent="0.2">
      <c r="V8365" s="5"/>
    </row>
    <row r="8366" spans="22:22" x14ac:dyDescent="0.2">
      <c r="V8366" s="5"/>
    </row>
    <row r="8367" spans="22:22" x14ac:dyDescent="0.2">
      <c r="V8367" s="5"/>
    </row>
    <row r="8368" spans="22:22" x14ac:dyDescent="0.2">
      <c r="V8368" s="5"/>
    </row>
    <row r="8369" spans="22:22" x14ac:dyDescent="0.2">
      <c r="V8369" s="5"/>
    </row>
    <row r="8370" spans="22:22" x14ac:dyDescent="0.2">
      <c r="V8370" s="5"/>
    </row>
    <row r="8371" spans="22:22" x14ac:dyDescent="0.2">
      <c r="V8371" s="5"/>
    </row>
    <row r="8372" spans="22:22" x14ac:dyDescent="0.2">
      <c r="V8372" s="5"/>
    </row>
    <row r="8373" spans="22:22" x14ac:dyDescent="0.2">
      <c r="V8373" s="5"/>
    </row>
    <row r="8374" spans="22:22" x14ac:dyDescent="0.2">
      <c r="V8374" s="5"/>
    </row>
    <row r="8375" spans="22:22" x14ac:dyDescent="0.2">
      <c r="V8375" s="5"/>
    </row>
    <row r="8376" spans="22:22" x14ac:dyDescent="0.2">
      <c r="V8376" s="5"/>
    </row>
    <row r="8377" spans="22:22" x14ac:dyDescent="0.2">
      <c r="V8377" s="5"/>
    </row>
    <row r="8378" spans="22:22" x14ac:dyDescent="0.2">
      <c r="V8378" s="5"/>
    </row>
    <row r="8379" spans="22:22" x14ac:dyDescent="0.2">
      <c r="V8379" s="5"/>
    </row>
    <row r="8380" spans="22:22" x14ac:dyDescent="0.2">
      <c r="V8380" s="5"/>
    </row>
    <row r="8381" spans="22:22" x14ac:dyDescent="0.2">
      <c r="V8381" s="5"/>
    </row>
    <row r="8382" spans="22:22" x14ac:dyDescent="0.2">
      <c r="V8382" s="5"/>
    </row>
    <row r="8383" spans="22:22" x14ac:dyDescent="0.2">
      <c r="V8383" s="5"/>
    </row>
    <row r="8384" spans="22:22" x14ac:dyDescent="0.2">
      <c r="V8384" s="5"/>
    </row>
    <row r="8385" spans="22:22" x14ac:dyDescent="0.2">
      <c r="V8385" s="5"/>
    </row>
    <row r="8386" spans="22:22" x14ac:dyDescent="0.2">
      <c r="V8386" s="5"/>
    </row>
    <row r="8387" spans="22:22" x14ac:dyDescent="0.2">
      <c r="V8387" s="5"/>
    </row>
    <row r="8388" spans="22:22" x14ac:dyDescent="0.2">
      <c r="V8388" s="5"/>
    </row>
    <row r="8389" spans="22:22" x14ac:dyDescent="0.2">
      <c r="V8389" s="5"/>
    </row>
    <row r="8390" spans="22:22" x14ac:dyDescent="0.2">
      <c r="V8390" s="5"/>
    </row>
    <row r="8391" spans="22:22" x14ac:dyDescent="0.2">
      <c r="V8391" s="5"/>
    </row>
    <row r="8392" spans="22:22" x14ac:dyDescent="0.2">
      <c r="V8392" s="5"/>
    </row>
    <row r="8393" spans="22:22" x14ac:dyDescent="0.2">
      <c r="V8393" s="5"/>
    </row>
    <row r="8394" spans="22:22" x14ac:dyDescent="0.2">
      <c r="V8394" s="5"/>
    </row>
    <row r="8395" spans="22:22" x14ac:dyDescent="0.2">
      <c r="V8395" s="5"/>
    </row>
    <row r="8396" spans="22:22" x14ac:dyDescent="0.2">
      <c r="V8396" s="5"/>
    </row>
    <row r="8397" spans="22:22" x14ac:dyDescent="0.2">
      <c r="V8397" s="5"/>
    </row>
    <row r="8398" spans="22:22" x14ac:dyDescent="0.2">
      <c r="V8398" s="5"/>
    </row>
    <row r="8399" spans="22:22" x14ac:dyDescent="0.2">
      <c r="V8399" s="5"/>
    </row>
    <row r="8400" spans="22:22" x14ac:dyDescent="0.2">
      <c r="V8400" s="5"/>
    </row>
    <row r="8401" spans="22:22" x14ac:dyDescent="0.2">
      <c r="V8401" s="5"/>
    </row>
    <row r="8402" spans="22:22" x14ac:dyDescent="0.2">
      <c r="V8402" s="5"/>
    </row>
    <row r="8403" spans="22:22" x14ac:dyDescent="0.2">
      <c r="V8403" s="5"/>
    </row>
    <row r="8404" spans="22:22" x14ac:dyDescent="0.2">
      <c r="V8404" s="5"/>
    </row>
    <row r="8405" spans="22:22" x14ac:dyDescent="0.2">
      <c r="V8405" s="5"/>
    </row>
    <row r="8406" spans="22:22" x14ac:dyDescent="0.2">
      <c r="V8406" s="5"/>
    </row>
    <row r="8407" spans="22:22" x14ac:dyDescent="0.2">
      <c r="V8407" s="5"/>
    </row>
    <row r="8408" spans="22:22" x14ac:dyDescent="0.2">
      <c r="V8408" s="5"/>
    </row>
    <row r="8409" spans="22:22" x14ac:dyDescent="0.2">
      <c r="V8409" s="5"/>
    </row>
    <row r="8410" spans="22:22" x14ac:dyDescent="0.2">
      <c r="V8410" s="5"/>
    </row>
    <row r="8411" spans="22:22" x14ac:dyDescent="0.2">
      <c r="V8411" s="5"/>
    </row>
    <row r="8412" spans="22:22" x14ac:dyDescent="0.2">
      <c r="V8412" s="5"/>
    </row>
    <row r="8413" spans="22:22" x14ac:dyDescent="0.2">
      <c r="V8413" s="5"/>
    </row>
    <row r="8414" spans="22:22" x14ac:dyDescent="0.2">
      <c r="V8414" s="5"/>
    </row>
    <row r="8415" spans="22:22" x14ac:dyDescent="0.2">
      <c r="V8415" s="5"/>
    </row>
    <row r="8416" spans="22:22" x14ac:dyDescent="0.2">
      <c r="V8416" s="5"/>
    </row>
    <row r="8417" spans="22:22" x14ac:dyDescent="0.2">
      <c r="V8417" s="5"/>
    </row>
    <row r="8418" spans="22:22" x14ac:dyDescent="0.2">
      <c r="V8418" s="5"/>
    </row>
    <row r="8419" spans="22:22" x14ac:dyDescent="0.2">
      <c r="V8419" s="5"/>
    </row>
    <row r="8420" spans="22:22" x14ac:dyDescent="0.2">
      <c r="V8420" s="5"/>
    </row>
    <row r="8421" spans="22:22" x14ac:dyDescent="0.2">
      <c r="V8421" s="5"/>
    </row>
    <row r="8422" spans="22:22" x14ac:dyDescent="0.2">
      <c r="V8422" s="5"/>
    </row>
    <row r="8423" spans="22:22" x14ac:dyDescent="0.2">
      <c r="V8423" s="5"/>
    </row>
    <row r="8424" spans="22:22" x14ac:dyDescent="0.2">
      <c r="V8424" s="5"/>
    </row>
    <row r="8425" spans="22:22" x14ac:dyDescent="0.2">
      <c r="V8425" s="5"/>
    </row>
    <row r="8426" spans="22:22" x14ac:dyDescent="0.2">
      <c r="V8426" s="5"/>
    </row>
    <row r="8427" spans="22:22" x14ac:dyDescent="0.2">
      <c r="V8427" s="5"/>
    </row>
    <row r="8428" spans="22:22" x14ac:dyDescent="0.2">
      <c r="V8428" s="5"/>
    </row>
    <row r="8429" spans="22:22" x14ac:dyDescent="0.2">
      <c r="V8429" s="5"/>
    </row>
    <row r="8430" spans="22:22" x14ac:dyDescent="0.2">
      <c r="V8430" s="5"/>
    </row>
    <row r="8431" spans="22:22" x14ac:dyDescent="0.2">
      <c r="V8431" s="5"/>
    </row>
    <row r="8432" spans="22:22" x14ac:dyDescent="0.2">
      <c r="V8432" s="5"/>
    </row>
    <row r="8433" spans="22:22" x14ac:dyDescent="0.2">
      <c r="V8433" s="5"/>
    </row>
    <row r="8434" spans="22:22" x14ac:dyDescent="0.2">
      <c r="V8434" s="5"/>
    </row>
    <row r="8435" spans="22:22" x14ac:dyDescent="0.2">
      <c r="V8435" s="5"/>
    </row>
    <row r="8436" spans="22:22" x14ac:dyDescent="0.2">
      <c r="V8436" s="5"/>
    </row>
    <row r="8437" spans="22:22" x14ac:dyDescent="0.2">
      <c r="V8437" s="5"/>
    </row>
    <row r="8438" spans="22:22" x14ac:dyDescent="0.2">
      <c r="V8438" s="5"/>
    </row>
    <row r="8439" spans="22:22" x14ac:dyDescent="0.2">
      <c r="V8439" s="5"/>
    </row>
    <row r="8440" spans="22:22" x14ac:dyDescent="0.2">
      <c r="V8440" s="5"/>
    </row>
    <row r="8441" spans="22:22" x14ac:dyDescent="0.2">
      <c r="V8441" s="5"/>
    </row>
    <row r="8442" spans="22:22" x14ac:dyDescent="0.2">
      <c r="V8442" s="5"/>
    </row>
    <row r="8443" spans="22:22" x14ac:dyDescent="0.2">
      <c r="V8443" s="5"/>
    </row>
    <row r="8444" spans="22:22" x14ac:dyDescent="0.2">
      <c r="V8444" s="5"/>
    </row>
    <row r="8445" spans="22:22" x14ac:dyDescent="0.2">
      <c r="V8445" s="5"/>
    </row>
    <row r="8446" spans="22:22" x14ac:dyDescent="0.2">
      <c r="V8446" s="5"/>
    </row>
    <row r="8447" spans="22:22" x14ac:dyDescent="0.2">
      <c r="V8447" s="5"/>
    </row>
    <row r="8448" spans="22:22" x14ac:dyDescent="0.2">
      <c r="V8448" s="5"/>
    </row>
    <row r="8449" spans="22:22" x14ac:dyDescent="0.2">
      <c r="V8449" s="5"/>
    </row>
    <row r="8450" spans="22:22" x14ac:dyDescent="0.2">
      <c r="V8450" s="5"/>
    </row>
    <row r="8451" spans="22:22" x14ac:dyDescent="0.2">
      <c r="V8451" s="5"/>
    </row>
    <row r="8452" spans="22:22" x14ac:dyDescent="0.2">
      <c r="V8452" s="5"/>
    </row>
    <row r="8453" spans="22:22" x14ac:dyDescent="0.2">
      <c r="V8453" s="5"/>
    </row>
    <row r="8454" spans="22:22" x14ac:dyDescent="0.2">
      <c r="V8454" s="5"/>
    </row>
    <row r="8455" spans="22:22" x14ac:dyDescent="0.2">
      <c r="V8455" s="5"/>
    </row>
    <row r="8456" spans="22:22" x14ac:dyDescent="0.2">
      <c r="V8456" s="5"/>
    </row>
    <row r="8457" spans="22:22" x14ac:dyDescent="0.2">
      <c r="V8457" s="5"/>
    </row>
    <row r="8458" spans="22:22" x14ac:dyDescent="0.2">
      <c r="V8458" s="5"/>
    </row>
    <row r="8459" spans="22:22" x14ac:dyDescent="0.2">
      <c r="V8459" s="5"/>
    </row>
    <row r="8460" spans="22:22" x14ac:dyDescent="0.2">
      <c r="V8460" s="5"/>
    </row>
    <row r="8461" spans="22:22" x14ac:dyDescent="0.2">
      <c r="V8461" s="5"/>
    </row>
    <row r="8462" spans="22:22" x14ac:dyDescent="0.2">
      <c r="V8462" s="5"/>
    </row>
    <row r="8463" spans="22:22" x14ac:dyDescent="0.2">
      <c r="V8463" s="5"/>
    </row>
    <row r="8464" spans="22:22" x14ac:dyDescent="0.2">
      <c r="V8464" s="5"/>
    </row>
    <row r="8465" spans="22:22" x14ac:dyDescent="0.2">
      <c r="V8465" s="5"/>
    </row>
    <row r="8466" spans="22:22" x14ac:dyDescent="0.2">
      <c r="V8466" s="5"/>
    </row>
    <row r="8467" spans="22:22" x14ac:dyDescent="0.2">
      <c r="V8467" s="5"/>
    </row>
    <row r="8468" spans="22:22" x14ac:dyDescent="0.2">
      <c r="V8468" s="5"/>
    </row>
    <row r="8469" spans="22:22" x14ac:dyDescent="0.2">
      <c r="V8469" s="5"/>
    </row>
    <row r="8470" spans="22:22" x14ac:dyDescent="0.2">
      <c r="V8470" s="5"/>
    </row>
    <row r="8471" spans="22:22" x14ac:dyDescent="0.2">
      <c r="V8471" s="5"/>
    </row>
    <row r="8472" spans="22:22" x14ac:dyDescent="0.2">
      <c r="V8472" s="5"/>
    </row>
    <row r="8473" spans="22:22" x14ac:dyDescent="0.2">
      <c r="V8473" s="5"/>
    </row>
    <row r="8474" spans="22:22" x14ac:dyDescent="0.2">
      <c r="V8474" s="5"/>
    </row>
    <row r="8475" spans="22:22" x14ac:dyDescent="0.2">
      <c r="V8475" s="5"/>
    </row>
    <row r="8476" spans="22:22" x14ac:dyDescent="0.2">
      <c r="V8476" s="5"/>
    </row>
    <row r="8477" spans="22:22" x14ac:dyDescent="0.2">
      <c r="V8477" s="5"/>
    </row>
    <row r="8478" spans="22:22" x14ac:dyDescent="0.2">
      <c r="V8478" s="5"/>
    </row>
    <row r="8479" spans="22:22" x14ac:dyDescent="0.2">
      <c r="V8479" s="5"/>
    </row>
    <row r="8480" spans="22:22" x14ac:dyDescent="0.2">
      <c r="V8480" s="5"/>
    </row>
    <row r="8481" spans="22:22" x14ac:dyDescent="0.2">
      <c r="V8481" s="5"/>
    </row>
    <row r="8482" spans="22:22" x14ac:dyDescent="0.2">
      <c r="V8482" s="5"/>
    </row>
    <row r="8483" spans="22:22" x14ac:dyDescent="0.2">
      <c r="V8483" s="5"/>
    </row>
    <row r="8484" spans="22:22" x14ac:dyDescent="0.2">
      <c r="V8484" s="5"/>
    </row>
    <row r="8485" spans="22:22" x14ac:dyDescent="0.2">
      <c r="V8485" s="5"/>
    </row>
    <row r="8486" spans="22:22" x14ac:dyDescent="0.2">
      <c r="V8486" s="5"/>
    </row>
    <row r="8487" spans="22:22" x14ac:dyDescent="0.2">
      <c r="V8487" s="5"/>
    </row>
    <row r="8488" spans="22:22" x14ac:dyDescent="0.2">
      <c r="V8488" s="5"/>
    </row>
    <row r="8489" spans="22:22" x14ac:dyDescent="0.2">
      <c r="V8489" s="5"/>
    </row>
    <row r="8490" spans="22:22" x14ac:dyDescent="0.2">
      <c r="V8490" s="5"/>
    </row>
    <row r="8491" spans="22:22" x14ac:dyDescent="0.2">
      <c r="V8491" s="5"/>
    </row>
    <row r="8492" spans="22:22" x14ac:dyDescent="0.2">
      <c r="V8492" s="5"/>
    </row>
    <row r="8493" spans="22:22" x14ac:dyDescent="0.2">
      <c r="V8493" s="5"/>
    </row>
    <row r="8494" spans="22:22" x14ac:dyDescent="0.2">
      <c r="V8494" s="5"/>
    </row>
    <row r="8495" spans="22:22" x14ac:dyDescent="0.2">
      <c r="V8495" s="5"/>
    </row>
    <row r="8496" spans="22:22" x14ac:dyDescent="0.2">
      <c r="V8496" s="5"/>
    </row>
    <row r="8497" spans="22:22" x14ac:dyDescent="0.2">
      <c r="V8497" s="5"/>
    </row>
    <row r="8498" spans="22:22" x14ac:dyDescent="0.2">
      <c r="V8498" s="5"/>
    </row>
    <row r="8499" spans="22:22" x14ac:dyDescent="0.2">
      <c r="V8499" s="5"/>
    </row>
    <row r="8500" spans="22:22" x14ac:dyDescent="0.2">
      <c r="V8500" s="5"/>
    </row>
    <row r="8501" spans="22:22" x14ac:dyDescent="0.2">
      <c r="V8501" s="5"/>
    </row>
    <row r="8502" spans="22:22" x14ac:dyDescent="0.2">
      <c r="V8502" s="5"/>
    </row>
    <row r="8503" spans="22:22" x14ac:dyDescent="0.2">
      <c r="V8503" s="5"/>
    </row>
    <row r="8504" spans="22:22" x14ac:dyDescent="0.2">
      <c r="V8504" s="5"/>
    </row>
    <row r="8505" spans="22:22" x14ac:dyDescent="0.2">
      <c r="V8505" s="5"/>
    </row>
    <row r="8506" spans="22:22" x14ac:dyDescent="0.2">
      <c r="V8506" s="5"/>
    </row>
    <row r="8507" spans="22:22" x14ac:dyDescent="0.2">
      <c r="V8507" s="5"/>
    </row>
    <row r="8508" spans="22:22" x14ac:dyDescent="0.2">
      <c r="V8508" s="5"/>
    </row>
    <row r="8509" spans="22:22" x14ac:dyDescent="0.2">
      <c r="V8509" s="5"/>
    </row>
    <row r="8510" spans="22:22" x14ac:dyDescent="0.2">
      <c r="V8510" s="5"/>
    </row>
    <row r="8511" spans="22:22" x14ac:dyDescent="0.2">
      <c r="V8511" s="5"/>
    </row>
    <row r="8512" spans="22:22" x14ac:dyDescent="0.2">
      <c r="V8512" s="5"/>
    </row>
    <row r="8513" spans="22:22" x14ac:dyDescent="0.2">
      <c r="V8513" s="5"/>
    </row>
    <row r="8514" spans="22:22" x14ac:dyDescent="0.2">
      <c r="V8514" s="5"/>
    </row>
    <row r="8515" spans="22:22" x14ac:dyDescent="0.2">
      <c r="V8515" s="5"/>
    </row>
    <row r="8516" spans="22:22" x14ac:dyDescent="0.2">
      <c r="V8516" s="5"/>
    </row>
    <row r="8517" spans="22:22" x14ac:dyDescent="0.2">
      <c r="V8517" s="5"/>
    </row>
    <row r="8518" spans="22:22" x14ac:dyDescent="0.2">
      <c r="V8518" s="5"/>
    </row>
    <row r="8519" spans="22:22" x14ac:dyDescent="0.2">
      <c r="V8519" s="5"/>
    </row>
    <row r="8520" spans="22:22" x14ac:dyDescent="0.2">
      <c r="V8520" s="5"/>
    </row>
    <row r="8521" spans="22:22" x14ac:dyDescent="0.2">
      <c r="V8521" s="5"/>
    </row>
    <row r="8522" spans="22:22" x14ac:dyDescent="0.2">
      <c r="V8522" s="5"/>
    </row>
    <row r="8523" spans="22:22" x14ac:dyDescent="0.2">
      <c r="V8523" s="5"/>
    </row>
    <row r="8524" spans="22:22" x14ac:dyDescent="0.2">
      <c r="V8524" s="5"/>
    </row>
    <row r="8525" spans="22:22" x14ac:dyDescent="0.2">
      <c r="V8525" s="5"/>
    </row>
    <row r="8526" spans="22:22" x14ac:dyDescent="0.2">
      <c r="V8526" s="5"/>
    </row>
    <row r="8527" spans="22:22" x14ac:dyDescent="0.2">
      <c r="V8527" s="5"/>
    </row>
    <row r="8528" spans="22:22" x14ac:dyDescent="0.2">
      <c r="V8528" s="5"/>
    </row>
    <row r="8529" spans="22:22" x14ac:dyDescent="0.2">
      <c r="V8529" s="5"/>
    </row>
    <row r="8530" spans="22:22" x14ac:dyDescent="0.2">
      <c r="V8530" s="5"/>
    </row>
    <row r="8531" spans="22:22" x14ac:dyDescent="0.2">
      <c r="V8531" s="5"/>
    </row>
    <row r="8532" spans="22:22" x14ac:dyDescent="0.2">
      <c r="V8532" s="5"/>
    </row>
    <row r="8533" spans="22:22" x14ac:dyDescent="0.2">
      <c r="V8533" s="5"/>
    </row>
    <row r="8534" spans="22:22" x14ac:dyDescent="0.2">
      <c r="V8534" s="5"/>
    </row>
    <row r="8535" spans="22:22" x14ac:dyDescent="0.2">
      <c r="V8535" s="5"/>
    </row>
    <row r="8536" spans="22:22" x14ac:dyDescent="0.2">
      <c r="V8536" s="5"/>
    </row>
    <row r="8537" spans="22:22" x14ac:dyDescent="0.2">
      <c r="V8537" s="5"/>
    </row>
    <row r="8538" spans="22:22" x14ac:dyDescent="0.2">
      <c r="V8538" s="5"/>
    </row>
    <row r="8539" spans="22:22" x14ac:dyDescent="0.2">
      <c r="V8539" s="5"/>
    </row>
    <row r="8540" spans="22:22" x14ac:dyDescent="0.2">
      <c r="V8540" s="5"/>
    </row>
    <row r="8541" spans="22:22" x14ac:dyDescent="0.2">
      <c r="V8541" s="5"/>
    </row>
    <row r="8542" spans="22:22" x14ac:dyDescent="0.2">
      <c r="V8542" s="5"/>
    </row>
    <row r="8543" spans="22:22" x14ac:dyDescent="0.2">
      <c r="V8543" s="5"/>
    </row>
    <row r="8544" spans="22:22" x14ac:dyDescent="0.2">
      <c r="V8544" s="5"/>
    </row>
    <row r="8545" spans="22:22" x14ac:dyDescent="0.2">
      <c r="V8545" s="5"/>
    </row>
    <row r="8546" spans="22:22" x14ac:dyDescent="0.2">
      <c r="V8546" s="5"/>
    </row>
    <row r="8547" spans="22:22" x14ac:dyDescent="0.2">
      <c r="V8547" s="5"/>
    </row>
    <row r="8548" spans="22:22" x14ac:dyDescent="0.2">
      <c r="V8548" s="5"/>
    </row>
    <row r="8549" spans="22:22" x14ac:dyDescent="0.2">
      <c r="V8549" s="5"/>
    </row>
    <row r="8550" spans="22:22" x14ac:dyDescent="0.2">
      <c r="V8550" s="5"/>
    </row>
    <row r="8551" spans="22:22" x14ac:dyDescent="0.2">
      <c r="V8551" s="5"/>
    </row>
    <row r="8552" spans="22:22" x14ac:dyDescent="0.2">
      <c r="V8552" s="5"/>
    </row>
    <row r="8553" spans="22:22" x14ac:dyDescent="0.2">
      <c r="V8553" s="5"/>
    </row>
    <row r="8554" spans="22:22" x14ac:dyDescent="0.2">
      <c r="V8554" s="5"/>
    </row>
    <row r="8555" spans="22:22" x14ac:dyDescent="0.2">
      <c r="V8555" s="5"/>
    </row>
    <row r="8556" spans="22:22" x14ac:dyDescent="0.2">
      <c r="V8556" s="5"/>
    </row>
    <row r="8557" spans="22:22" x14ac:dyDescent="0.2">
      <c r="V8557" s="5"/>
    </row>
    <row r="8558" spans="22:22" x14ac:dyDescent="0.2">
      <c r="V8558" s="5"/>
    </row>
    <row r="8559" spans="22:22" x14ac:dyDescent="0.2">
      <c r="V8559" s="5"/>
    </row>
    <row r="8560" spans="22:22" x14ac:dyDescent="0.2">
      <c r="V8560" s="5"/>
    </row>
    <row r="8561" spans="22:22" x14ac:dyDescent="0.2">
      <c r="V8561" s="5"/>
    </row>
    <row r="8562" spans="22:22" x14ac:dyDescent="0.2">
      <c r="V8562" s="5"/>
    </row>
    <row r="8563" spans="22:22" x14ac:dyDescent="0.2">
      <c r="V8563" s="5"/>
    </row>
    <row r="8564" spans="22:22" x14ac:dyDescent="0.2">
      <c r="V8564" s="5"/>
    </row>
    <row r="8565" spans="22:22" x14ac:dyDescent="0.2">
      <c r="V8565" s="5"/>
    </row>
    <row r="8566" spans="22:22" x14ac:dyDescent="0.2">
      <c r="V8566" s="5"/>
    </row>
    <row r="8567" spans="22:22" x14ac:dyDescent="0.2">
      <c r="V8567" s="5"/>
    </row>
    <row r="8568" spans="22:22" x14ac:dyDescent="0.2">
      <c r="V8568" s="5"/>
    </row>
    <row r="8569" spans="22:22" x14ac:dyDescent="0.2">
      <c r="V8569" s="5"/>
    </row>
    <row r="8570" spans="22:22" x14ac:dyDescent="0.2">
      <c r="V8570" s="5"/>
    </row>
    <row r="8571" spans="22:22" x14ac:dyDescent="0.2">
      <c r="V8571" s="5"/>
    </row>
    <row r="8572" spans="22:22" x14ac:dyDescent="0.2">
      <c r="V8572" s="5"/>
    </row>
    <row r="8573" spans="22:22" x14ac:dyDescent="0.2">
      <c r="V8573" s="5"/>
    </row>
    <row r="8574" spans="22:22" x14ac:dyDescent="0.2">
      <c r="V8574" s="5"/>
    </row>
    <row r="8575" spans="22:22" x14ac:dyDescent="0.2">
      <c r="V8575" s="5"/>
    </row>
    <row r="8576" spans="22:22" x14ac:dyDescent="0.2">
      <c r="V8576" s="5"/>
    </row>
    <row r="8577" spans="22:22" x14ac:dyDescent="0.2">
      <c r="V8577" s="5"/>
    </row>
    <row r="8578" spans="22:22" x14ac:dyDescent="0.2">
      <c r="V8578" s="5"/>
    </row>
    <row r="8579" spans="22:22" x14ac:dyDescent="0.2">
      <c r="V8579" s="5"/>
    </row>
    <row r="8580" spans="22:22" x14ac:dyDescent="0.2">
      <c r="V8580" s="5"/>
    </row>
    <row r="8581" spans="22:22" x14ac:dyDescent="0.2">
      <c r="V8581" s="5"/>
    </row>
    <row r="8582" spans="22:22" x14ac:dyDescent="0.2">
      <c r="V8582" s="5"/>
    </row>
    <row r="8583" spans="22:22" x14ac:dyDescent="0.2">
      <c r="V8583" s="5"/>
    </row>
    <row r="8584" spans="22:22" x14ac:dyDescent="0.2">
      <c r="V8584" s="5"/>
    </row>
    <row r="8585" spans="22:22" x14ac:dyDescent="0.2">
      <c r="V8585" s="5"/>
    </row>
    <row r="8586" spans="22:22" x14ac:dyDescent="0.2">
      <c r="V8586" s="5"/>
    </row>
    <row r="8587" spans="22:22" x14ac:dyDescent="0.2">
      <c r="V8587" s="5"/>
    </row>
    <row r="8588" spans="22:22" x14ac:dyDescent="0.2">
      <c r="V8588" s="5"/>
    </row>
    <row r="8589" spans="22:22" x14ac:dyDescent="0.2">
      <c r="V8589" s="5"/>
    </row>
    <row r="8590" spans="22:22" x14ac:dyDescent="0.2">
      <c r="V8590" s="5"/>
    </row>
    <row r="8591" spans="22:22" x14ac:dyDescent="0.2">
      <c r="V8591" s="5"/>
    </row>
    <row r="8592" spans="22:22" x14ac:dyDescent="0.2">
      <c r="V8592" s="5"/>
    </row>
    <row r="8593" spans="22:22" x14ac:dyDescent="0.2">
      <c r="V8593" s="5"/>
    </row>
    <row r="8594" spans="22:22" x14ac:dyDescent="0.2">
      <c r="V8594" s="5"/>
    </row>
    <row r="8595" spans="22:22" x14ac:dyDescent="0.2">
      <c r="V8595" s="5"/>
    </row>
    <row r="8596" spans="22:22" x14ac:dyDescent="0.2">
      <c r="V8596" s="5"/>
    </row>
    <row r="8597" spans="22:22" x14ac:dyDescent="0.2">
      <c r="V8597" s="5"/>
    </row>
    <row r="8598" spans="22:22" x14ac:dyDescent="0.2">
      <c r="V8598" s="5"/>
    </row>
    <row r="8599" spans="22:22" x14ac:dyDescent="0.2">
      <c r="V8599" s="5"/>
    </row>
    <row r="8600" spans="22:22" x14ac:dyDescent="0.2">
      <c r="V8600" s="5"/>
    </row>
    <row r="8601" spans="22:22" x14ac:dyDescent="0.2">
      <c r="V8601" s="5"/>
    </row>
    <row r="8602" spans="22:22" x14ac:dyDescent="0.2">
      <c r="V8602" s="5"/>
    </row>
    <row r="8603" spans="22:22" x14ac:dyDescent="0.2">
      <c r="V8603" s="5"/>
    </row>
    <row r="8604" spans="22:22" x14ac:dyDescent="0.2">
      <c r="V8604" s="5"/>
    </row>
    <row r="8605" spans="22:22" x14ac:dyDescent="0.2">
      <c r="V8605" s="5"/>
    </row>
    <row r="8606" spans="22:22" x14ac:dyDescent="0.2">
      <c r="V8606" s="5"/>
    </row>
    <row r="8607" spans="22:22" x14ac:dyDescent="0.2">
      <c r="V8607" s="5"/>
    </row>
    <row r="8608" spans="22:22" x14ac:dyDescent="0.2">
      <c r="V8608" s="5"/>
    </row>
    <row r="8609" spans="22:22" x14ac:dyDescent="0.2">
      <c r="V8609" s="5"/>
    </row>
    <row r="8610" spans="22:22" x14ac:dyDescent="0.2">
      <c r="V8610" s="5"/>
    </row>
    <row r="8611" spans="22:22" x14ac:dyDescent="0.2">
      <c r="V8611" s="5"/>
    </row>
    <row r="8612" spans="22:22" x14ac:dyDescent="0.2">
      <c r="V8612" s="5"/>
    </row>
    <row r="8613" spans="22:22" x14ac:dyDescent="0.2">
      <c r="V8613" s="5"/>
    </row>
    <row r="8614" spans="22:22" x14ac:dyDescent="0.2">
      <c r="V8614" s="5"/>
    </row>
    <row r="8615" spans="22:22" x14ac:dyDescent="0.2">
      <c r="V8615" s="5"/>
    </row>
    <row r="8616" spans="22:22" x14ac:dyDescent="0.2">
      <c r="V8616" s="5"/>
    </row>
    <row r="8617" spans="22:22" x14ac:dyDescent="0.2">
      <c r="V8617" s="5"/>
    </row>
    <row r="8618" spans="22:22" x14ac:dyDescent="0.2">
      <c r="V8618" s="5"/>
    </row>
    <row r="8619" spans="22:22" x14ac:dyDescent="0.2">
      <c r="V8619" s="5"/>
    </row>
    <row r="8620" spans="22:22" x14ac:dyDescent="0.2">
      <c r="V8620" s="5"/>
    </row>
    <row r="8621" spans="22:22" x14ac:dyDescent="0.2">
      <c r="V8621" s="5"/>
    </row>
    <row r="8622" spans="22:22" x14ac:dyDescent="0.2">
      <c r="V8622" s="5"/>
    </row>
    <row r="8623" spans="22:22" x14ac:dyDescent="0.2">
      <c r="V8623" s="5"/>
    </row>
    <row r="8624" spans="22:22" x14ac:dyDescent="0.2">
      <c r="V8624" s="5"/>
    </row>
    <row r="8625" spans="22:22" x14ac:dyDescent="0.2">
      <c r="V8625" s="5"/>
    </row>
    <row r="8626" spans="22:22" x14ac:dyDescent="0.2">
      <c r="V8626" s="5"/>
    </row>
    <row r="8627" spans="22:22" x14ac:dyDescent="0.2">
      <c r="V8627" s="5"/>
    </row>
    <row r="8628" spans="22:22" x14ac:dyDescent="0.2">
      <c r="V8628" s="5"/>
    </row>
    <row r="8629" spans="22:22" x14ac:dyDescent="0.2">
      <c r="V8629" s="5"/>
    </row>
    <row r="8630" spans="22:22" x14ac:dyDescent="0.2">
      <c r="V8630" s="5"/>
    </row>
    <row r="8631" spans="22:22" x14ac:dyDescent="0.2">
      <c r="V8631" s="5"/>
    </row>
    <row r="8632" spans="22:22" x14ac:dyDescent="0.2">
      <c r="V8632" s="5"/>
    </row>
    <row r="8633" spans="22:22" x14ac:dyDescent="0.2">
      <c r="V8633" s="5"/>
    </row>
    <row r="8634" spans="22:22" x14ac:dyDescent="0.2">
      <c r="V8634" s="5"/>
    </row>
    <row r="8635" spans="22:22" x14ac:dyDescent="0.2">
      <c r="V8635" s="5"/>
    </row>
    <row r="8636" spans="22:22" x14ac:dyDescent="0.2">
      <c r="V8636" s="5"/>
    </row>
    <row r="8637" spans="22:22" x14ac:dyDescent="0.2">
      <c r="V8637" s="5"/>
    </row>
    <row r="8638" spans="22:22" x14ac:dyDescent="0.2">
      <c r="V8638" s="5"/>
    </row>
    <row r="8639" spans="22:22" x14ac:dyDescent="0.2">
      <c r="V8639" s="5"/>
    </row>
    <row r="8640" spans="22:22" x14ac:dyDescent="0.2">
      <c r="V8640" s="5"/>
    </row>
    <row r="8641" spans="22:22" x14ac:dyDescent="0.2">
      <c r="V8641" s="5"/>
    </row>
    <row r="8642" spans="22:22" x14ac:dyDescent="0.2">
      <c r="V8642" s="5"/>
    </row>
    <row r="8643" spans="22:22" x14ac:dyDescent="0.2">
      <c r="V8643" s="5"/>
    </row>
    <row r="8644" spans="22:22" x14ac:dyDescent="0.2">
      <c r="V8644" s="5"/>
    </row>
    <row r="8645" spans="22:22" x14ac:dyDescent="0.2">
      <c r="V8645" s="5"/>
    </row>
    <row r="8646" spans="22:22" x14ac:dyDescent="0.2">
      <c r="V8646" s="5"/>
    </row>
    <row r="8647" spans="22:22" x14ac:dyDescent="0.2">
      <c r="V8647" s="5"/>
    </row>
    <row r="8648" spans="22:22" x14ac:dyDescent="0.2">
      <c r="V8648" s="5"/>
    </row>
    <row r="8649" spans="22:22" x14ac:dyDescent="0.2">
      <c r="V8649" s="5"/>
    </row>
    <row r="8650" spans="22:22" x14ac:dyDescent="0.2">
      <c r="V8650" s="5"/>
    </row>
    <row r="8651" spans="22:22" x14ac:dyDescent="0.2">
      <c r="V8651" s="5"/>
    </row>
    <row r="8652" spans="22:22" x14ac:dyDescent="0.2">
      <c r="V8652" s="5"/>
    </row>
    <row r="8653" spans="22:22" x14ac:dyDescent="0.2">
      <c r="V8653" s="5"/>
    </row>
    <row r="8654" spans="22:22" x14ac:dyDescent="0.2">
      <c r="V8654" s="5"/>
    </row>
    <row r="8655" spans="22:22" x14ac:dyDescent="0.2">
      <c r="V8655" s="5"/>
    </row>
    <row r="8656" spans="22:22" x14ac:dyDescent="0.2">
      <c r="V8656" s="5"/>
    </row>
    <row r="8657" spans="22:22" x14ac:dyDescent="0.2">
      <c r="V8657" s="5"/>
    </row>
    <row r="8658" spans="22:22" x14ac:dyDescent="0.2">
      <c r="V8658" s="5"/>
    </row>
    <row r="8659" spans="22:22" x14ac:dyDescent="0.2">
      <c r="V8659" s="5"/>
    </row>
    <row r="8660" spans="22:22" x14ac:dyDescent="0.2">
      <c r="V8660" s="5"/>
    </row>
    <row r="8661" spans="22:22" x14ac:dyDescent="0.2">
      <c r="V8661" s="5"/>
    </row>
    <row r="8662" spans="22:22" x14ac:dyDescent="0.2">
      <c r="V8662" s="5"/>
    </row>
    <row r="8663" spans="22:22" x14ac:dyDescent="0.2">
      <c r="V8663" s="5"/>
    </row>
    <row r="8664" spans="22:22" x14ac:dyDescent="0.2">
      <c r="V8664" s="5"/>
    </row>
    <row r="8665" spans="22:22" x14ac:dyDescent="0.2">
      <c r="V8665" s="5"/>
    </row>
    <row r="8666" spans="22:22" x14ac:dyDescent="0.2">
      <c r="V8666" s="5"/>
    </row>
    <row r="8667" spans="22:22" x14ac:dyDescent="0.2">
      <c r="V8667" s="5"/>
    </row>
    <row r="8668" spans="22:22" x14ac:dyDescent="0.2">
      <c r="V8668" s="5"/>
    </row>
    <row r="8669" spans="22:22" x14ac:dyDescent="0.2">
      <c r="V8669" s="5"/>
    </row>
    <row r="8670" spans="22:22" x14ac:dyDescent="0.2">
      <c r="V8670" s="5"/>
    </row>
    <row r="8671" spans="22:22" x14ac:dyDescent="0.2">
      <c r="V8671" s="5"/>
    </row>
    <row r="8672" spans="22:22" x14ac:dyDescent="0.2">
      <c r="V8672" s="5"/>
    </row>
    <row r="8673" spans="22:22" x14ac:dyDescent="0.2">
      <c r="V8673" s="5"/>
    </row>
    <row r="8674" spans="22:22" x14ac:dyDescent="0.2">
      <c r="V8674" s="5"/>
    </row>
    <row r="8675" spans="22:22" x14ac:dyDescent="0.2">
      <c r="V8675" s="5"/>
    </row>
    <row r="8676" spans="22:22" x14ac:dyDescent="0.2">
      <c r="V8676" s="5"/>
    </row>
    <row r="8677" spans="22:22" x14ac:dyDescent="0.2">
      <c r="V8677" s="5"/>
    </row>
    <row r="8678" spans="22:22" x14ac:dyDescent="0.2">
      <c r="V8678" s="5"/>
    </row>
    <row r="8679" spans="22:22" x14ac:dyDescent="0.2">
      <c r="V8679" s="5"/>
    </row>
    <row r="8680" spans="22:22" x14ac:dyDescent="0.2">
      <c r="V8680" s="5"/>
    </row>
    <row r="8681" spans="22:22" x14ac:dyDescent="0.2">
      <c r="V8681" s="5"/>
    </row>
    <row r="8682" spans="22:22" x14ac:dyDescent="0.2">
      <c r="V8682" s="5"/>
    </row>
    <row r="8683" spans="22:22" x14ac:dyDescent="0.2">
      <c r="V8683" s="5"/>
    </row>
    <row r="8684" spans="22:22" x14ac:dyDescent="0.2">
      <c r="V8684" s="5"/>
    </row>
    <row r="8685" spans="22:22" x14ac:dyDescent="0.2">
      <c r="V8685" s="5"/>
    </row>
    <row r="8686" spans="22:22" x14ac:dyDescent="0.2">
      <c r="V8686" s="5"/>
    </row>
    <row r="8687" spans="22:22" x14ac:dyDescent="0.2">
      <c r="V8687" s="5"/>
    </row>
    <row r="8688" spans="22:22" x14ac:dyDescent="0.2">
      <c r="V8688" s="5"/>
    </row>
    <row r="8689" spans="22:22" x14ac:dyDescent="0.2">
      <c r="V8689" s="5"/>
    </row>
    <row r="8690" spans="22:22" x14ac:dyDescent="0.2">
      <c r="V8690" s="5"/>
    </row>
    <row r="8691" spans="22:22" x14ac:dyDescent="0.2">
      <c r="V8691" s="5"/>
    </row>
    <row r="8692" spans="22:22" x14ac:dyDescent="0.2">
      <c r="V8692" s="5"/>
    </row>
    <row r="8693" spans="22:22" x14ac:dyDescent="0.2">
      <c r="V8693" s="5"/>
    </row>
    <row r="8694" spans="22:22" x14ac:dyDescent="0.2">
      <c r="V8694" s="5"/>
    </row>
    <row r="8695" spans="22:22" x14ac:dyDescent="0.2">
      <c r="V8695" s="5"/>
    </row>
    <row r="8696" spans="22:22" x14ac:dyDescent="0.2">
      <c r="V8696" s="5"/>
    </row>
    <row r="8697" spans="22:22" x14ac:dyDescent="0.2">
      <c r="V8697" s="5"/>
    </row>
    <row r="8698" spans="22:22" x14ac:dyDescent="0.2">
      <c r="V8698" s="5"/>
    </row>
    <row r="8699" spans="22:22" x14ac:dyDescent="0.2">
      <c r="V8699" s="5"/>
    </row>
    <row r="8700" spans="22:22" x14ac:dyDescent="0.2">
      <c r="V8700" s="5"/>
    </row>
    <row r="8701" spans="22:22" x14ac:dyDescent="0.2">
      <c r="V8701" s="5"/>
    </row>
    <row r="8702" spans="22:22" x14ac:dyDescent="0.2">
      <c r="V8702" s="5"/>
    </row>
    <row r="8703" spans="22:22" x14ac:dyDescent="0.2">
      <c r="V8703" s="5"/>
    </row>
    <row r="8704" spans="22:22" x14ac:dyDescent="0.2">
      <c r="V8704" s="5"/>
    </row>
    <row r="8705" spans="22:22" x14ac:dyDescent="0.2">
      <c r="V8705" s="5"/>
    </row>
    <row r="8706" spans="22:22" x14ac:dyDescent="0.2">
      <c r="V8706" s="5"/>
    </row>
    <row r="8707" spans="22:22" x14ac:dyDescent="0.2">
      <c r="V8707" s="5"/>
    </row>
    <row r="8708" spans="22:22" x14ac:dyDescent="0.2">
      <c r="V8708" s="5"/>
    </row>
    <row r="8709" spans="22:22" x14ac:dyDescent="0.2">
      <c r="V8709" s="5"/>
    </row>
    <row r="8710" spans="22:22" x14ac:dyDescent="0.2">
      <c r="V8710" s="5"/>
    </row>
    <row r="8711" spans="22:22" x14ac:dyDescent="0.2">
      <c r="V8711" s="5"/>
    </row>
    <row r="8712" spans="22:22" x14ac:dyDescent="0.2">
      <c r="V8712" s="5"/>
    </row>
    <row r="8713" spans="22:22" x14ac:dyDescent="0.2">
      <c r="V8713" s="5"/>
    </row>
    <row r="8714" spans="22:22" x14ac:dyDescent="0.2">
      <c r="V8714" s="5"/>
    </row>
    <row r="8715" spans="22:22" x14ac:dyDescent="0.2">
      <c r="V8715" s="5"/>
    </row>
    <row r="8716" spans="22:22" x14ac:dyDescent="0.2">
      <c r="V8716" s="5"/>
    </row>
    <row r="8717" spans="22:22" x14ac:dyDescent="0.2">
      <c r="V8717" s="5"/>
    </row>
    <row r="8718" spans="22:22" x14ac:dyDescent="0.2">
      <c r="V8718" s="5"/>
    </row>
    <row r="8719" spans="22:22" x14ac:dyDescent="0.2">
      <c r="V8719" s="5"/>
    </row>
    <row r="8720" spans="22:22" x14ac:dyDescent="0.2">
      <c r="V8720" s="5"/>
    </row>
    <row r="8721" spans="22:22" x14ac:dyDescent="0.2">
      <c r="V8721" s="5"/>
    </row>
    <row r="8722" spans="22:22" x14ac:dyDescent="0.2">
      <c r="V8722" s="5"/>
    </row>
    <row r="8723" spans="22:22" x14ac:dyDescent="0.2">
      <c r="V8723" s="5"/>
    </row>
    <row r="8724" spans="22:22" x14ac:dyDescent="0.2">
      <c r="V8724" s="5"/>
    </row>
    <row r="8725" spans="22:22" x14ac:dyDescent="0.2">
      <c r="V8725" s="5"/>
    </row>
    <row r="8726" spans="22:22" x14ac:dyDescent="0.2">
      <c r="V8726" s="5"/>
    </row>
    <row r="8727" spans="22:22" x14ac:dyDescent="0.2">
      <c r="V8727" s="5"/>
    </row>
    <row r="8728" spans="22:22" x14ac:dyDescent="0.2">
      <c r="V8728" s="5"/>
    </row>
    <row r="8729" spans="22:22" x14ac:dyDescent="0.2">
      <c r="V8729" s="5"/>
    </row>
    <row r="8730" spans="22:22" x14ac:dyDescent="0.2">
      <c r="V8730" s="5"/>
    </row>
    <row r="8731" spans="22:22" x14ac:dyDescent="0.2">
      <c r="V8731" s="5"/>
    </row>
    <row r="8732" spans="22:22" x14ac:dyDescent="0.2">
      <c r="V8732" s="5"/>
    </row>
    <row r="8733" spans="22:22" x14ac:dyDescent="0.2">
      <c r="V8733" s="5"/>
    </row>
    <row r="8734" spans="22:22" x14ac:dyDescent="0.2">
      <c r="V8734" s="5"/>
    </row>
    <row r="8735" spans="22:22" x14ac:dyDescent="0.2">
      <c r="V8735" s="5"/>
    </row>
    <row r="8736" spans="22:22" x14ac:dyDescent="0.2">
      <c r="V8736" s="5"/>
    </row>
    <row r="8737" spans="22:22" x14ac:dyDescent="0.2">
      <c r="V8737" s="5"/>
    </row>
    <row r="8738" spans="22:22" x14ac:dyDescent="0.2">
      <c r="V8738" s="5"/>
    </row>
    <row r="8739" spans="22:22" x14ac:dyDescent="0.2">
      <c r="V8739" s="5"/>
    </row>
    <row r="8740" spans="22:22" x14ac:dyDescent="0.2">
      <c r="V8740" s="5"/>
    </row>
    <row r="8741" spans="22:22" x14ac:dyDescent="0.2">
      <c r="V8741" s="5"/>
    </row>
    <row r="8742" spans="22:22" x14ac:dyDescent="0.2">
      <c r="V8742" s="5"/>
    </row>
    <row r="8743" spans="22:22" x14ac:dyDescent="0.2">
      <c r="V8743" s="5"/>
    </row>
    <row r="8744" spans="22:22" x14ac:dyDescent="0.2">
      <c r="V8744" s="5"/>
    </row>
    <row r="8745" spans="22:22" x14ac:dyDescent="0.2">
      <c r="V8745" s="5"/>
    </row>
    <row r="8746" spans="22:22" x14ac:dyDescent="0.2">
      <c r="V8746" s="5"/>
    </row>
    <row r="8747" spans="22:22" x14ac:dyDescent="0.2">
      <c r="V8747" s="5"/>
    </row>
    <row r="8748" spans="22:22" x14ac:dyDescent="0.2">
      <c r="V8748" s="5"/>
    </row>
    <row r="8749" spans="22:22" x14ac:dyDescent="0.2">
      <c r="V8749" s="5"/>
    </row>
    <row r="8750" spans="22:22" x14ac:dyDescent="0.2">
      <c r="V8750" s="5"/>
    </row>
    <row r="8751" spans="22:22" x14ac:dyDescent="0.2">
      <c r="V8751" s="5"/>
    </row>
    <row r="8752" spans="22:22" x14ac:dyDescent="0.2">
      <c r="V8752" s="5"/>
    </row>
    <row r="8753" spans="22:22" x14ac:dyDescent="0.2">
      <c r="V8753" s="5"/>
    </row>
    <row r="8754" spans="22:22" x14ac:dyDescent="0.2">
      <c r="V8754" s="5"/>
    </row>
    <row r="8755" spans="22:22" x14ac:dyDescent="0.2">
      <c r="V8755" s="5"/>
    </row>
    <row r="8756" spans="22:22" x14ac:dyDescent="0.2">
      <c r="V8756" s="5"/>
    </row>
    <row r="8757" spans="22:22" x14ac:dyDescent="0.2">
      <c r="V8757" s="5"/>
    </row>
    <row r="8758" spans="22:22" x14ac:dyDescent="0.2">
      <c r="V8758" s="5"/>
    </row>
    <row r="8759" spans="22:22" x14ac:dyDescent="0.2">
      <c r="V8759" s="5"/>
    </row>
    <row r="8760" spans="22:22" x14ac:dyDescent="0.2">
      <c r="V8760" s="5"/>
    </row>
    <row r="8761" spans="22:22" x14ac:dyDescent="0.2">
      <c r="V8761" s="5"/>
    </row>
    <row r="8762" spans="22:22" x14ac:dyDescent="0.2">
      <c r="V8762" s="5"/>
    </row>
    <row r="8763" spans="22:22" x14ac:dyDescent="0.2">
      <c r="V8763" s="5"/>
    </row>
    <row r="8764" spans="22:22" x14ac:dyDescent="0.2">
      <c r="V8764" s="5"/>
    </row>
    <row r="8765" spans="22:22" x14ac:dyDescent="0.2">
      <c r="V8765" s="5"/>
    </row>
    <row r="8766" spans="22:22" x14ac:dyDescent="0.2">
      <c r="V8766" s="5"/>
    </row>
    <row r="8767" spans="22:22" x14ac:dyDescent="0.2">
      <c r="V8767" s="5"/>
    </row>
    <row r="8768" spans="22:22" x14ac:dyDescent="0.2">
      <c r="V8768" s="5"/>
    </row>
    <row r="8769" spans="22:22" x14ac:dyDescent="0.2">
      <c r="V8769" s="5"/>
    </row>
    <row r="8770" spans="22:22" x14ac:dyDescent="0.2">
      <c r="V8770" s="5"/>
    </row>
    <row r="8771" spans="22:22" x14ac:dyDescent="0.2">
      <c r="V8771" s="5"/>
    </row>
    <row r="8772" spans="22:22" x14ac:dyDescent="0.2">
      <c r="V8772" s="5"/>
    </row>
    <row r="8773" spans="22:22" x14ac:dyDescent="0.2">
      <c r="V8773" s="5"/>
    </row>
    <row r="8774" spans="22:22" x14ac:dyDescent="0.2">
      <c r="V8774" s="5"/>
    </row>
    <row r="8775" spans="22:22" x14ac:dyDescent="0.2">
      <c r="V8775" s="5"/>
    </row>
    <row r="8776" spans="22:22" x14ac:dyDescent="0.2">
      <c r="V8776" s="5"/>
    </row>
    <row r="8777" spans="22:22" x14ac:dyDescent="0.2">
      <c r="V8777" s="5"/>
    </row>
    <row r="8778" spans="22:22" x14ac:dyDescent="0.2">
      <c r="V8778" s="5"/>
    </row>
    <row r="8779" spans="22:22" x14ac:dyDescent="0.2">
      <c r="V8779" s="5"/>
    </row>
    <row r="8780" spans="22:22" x14ac:dyDescent="0.2">
      <c r="V8780" s="5"/>
    </row>
    <row r="8781" spans="22:22" x14ac:dyDescent="0.2">
      <c r="V8781" s="5"/>
    </row>
    <row r="8782" spans="22:22" x14ac:dyDescent="0.2">
      <c r="V8782" s="5"/>
    </row>
    <row r="8783" spans="22:22" x14ac:dyDescent="0.2">
      <c r="V8783" s="5"/>
    </row>
    <row r="8784" spans="22:22" x14ac:dyDescent="0.2">
      <c r="V8784" s="5"/>
    </row>
    <row r="8785" spans="22:22" x14ac:dyDescent="0.2">
      <c r="V8785" s="5"/>
    </row>
    <row r="8786" spans="22:22" x14ac:dyDescent="0.2">
      <c r="V8786" s="5"/>
    </row>
    <row r="8787" spans="22:22" x14ac:dyDescent="0.2">
      <c r="V8787" s="5"/>
    </row>
    <row r="8788" spans="22:22" x14ac:dyDescent="0.2">
      <c r="V8788" s="5"/>
    </row>
    <row r="8789" spans="22:22" x14ac:dyDescent="0.2">
      <c r="V8789" s="5"/>
    </row>
    <row r="8790" spans="22:22" x14ac:dyDescent="0.2">
      <c r="V8790" s="5"/>
    </row>
    <row r="8791" spans="22:22" x14ac:dyDescent="0.2">
      <c r="V8791" s="5"/>
    </row>
    <row r="8792" spans="22:22" x14ac:dyDescent="0.2">
      <c r="V8792" s="5"/>
    </row>
    <row r="8793" spans="22:22" x14ac:dyDescent="0.2">
      <c r="V8793" s="5"/>
    </row>
    <row r="8794" spans="22:22" x14ac:dyDescent="0.2">
      <c r="V8794" s="5"/>
    </row>
    <row r="8795" spans="22:22" x14ac:dyDescent="0.2">
      <c r="V8795" s="5"/>
    </row>
    <row r="8796" spans="22:22" x14ac:dyDescent="0.2">
      <c r="V8796" s="5"/>
    </row>
    <row r="8797" spans="22:22" x14ac:dyDescent="0.2">
      <c r="V8797" s="5"/>
    </row>
    <row r="8798" spans="22:22" x14ac:dyDescent="0.2">
      <c r="V8798" s="5"/>
    </row>
    <row r="8799" spans="22:22" x14ac:dyDescent="0.2">
      <c r="V8799" s="5"/>
    </row>
    <row r="8800" spans="22:22" x14ac:dyDescent="0.2">
      <c r="V8800" s="5"/>
    </row>
    <row r="8801" spans="22:22" x14ac:dyDescent="0.2">
      <c r="V8801" s="5"/>
    </row>
    <row r="8802" spans="22:22" x14ac:dyDescent="0.2">
      <c r="V8802" s="5"/>
    </row>
    <row r="8803" spans="22:22" x14ac:dyDescent="0.2">
      <c r="V8803" s="5"/>
    </row>
    <row r="8804" spans="22:22" x14ac:dyDescent="0.2">
      <c r="V8804" s="5"/>
    </row>
    <row r="8805" spans="22:22" x14ac:dyDescent="0.2">
      <c r="V8805" s="5"/>
    </row>
    <row r="8806" spans="22:22" x14ac:dyDescent="0.2">
      <c r="V8806" s="5"/>
    </row>
    <row r="8807" spans="22:22" x14ac:dyDescent="0.2">
      <c r="V8807" s="5"/>
    </row>
    <row r="8808" spans="22:22" x14ac:dyDescent="0.2">
      <c r="V8808" s="5"/>
    </row>
    <row r="8809" spans="22:22" x14ac:dyDescent="0.2">
      <c r="V8809" s="5"/>
    </row>
    <row r="8810" spans="22:22" x14ac:dyDescent="0.2">
      <c r="V8810" s="5"/>
    </row>
    <row r="8811" spans="22:22" x14ac:dyDescent="0.2">
      <c r="V8811" s="5"/>
    </row>
    <row r="8812" spans="22:22" x14ac:dyDescent="0.2">
      <c r="V8812" s="5"/>
    </row>
    <row r="8813" spans="22:22" x14ac:dyDescent="0.2">
      <c r="V8813" s="5"/>
    </row>
    <row r="8814" spans="22:22" x14ac:dyDescent="0.2">
      <c r="V8814" s="5"/>
    </row>
    <row r="8815" spans="22:22" x14ac:dyDescent="0.2">
      <c r="V8815" s="5"/>
    </row>
    <row r="8816" spans="22:22" x14ac:dyDescent="0.2">
      <c r="V8816" s="5"/>
    </row>
    <row r="8817" spans="22:22" x14ac:dyDescent="0.2">
      <c r="V8817" s="5"/>
    </row>
    <row r="8818" spans="22:22" x14ac:dyDescent="0.2">
      <c r="V8818" s="5"/>
    </row>
    <row r="8819" spans="22:22" x14ac:dyDescent="0.2">
      <c r="V8819" s="5"/>
    </row>
    <row r="8820" spans="22:22" x14ac:dyDescent="0.2">
      <c r="V8820" s="5"/>
    </row>
    <row r="8821" spans="22:22" x14ac:dyDescent="0.2">
      <c r="V8821" s="5"/>
    </row>
    <row r="8822" spans="22:22" x14ac:dyDescent="0.2">
      <c r="V8822" s="5"/>
    </row>
    <row r="8823" spans="22:22" x14ac:dyDescent="0.2">
      <c r="V8823" s="5"/>
    </row>
    <row r="8824" spans="22:22" x14ac:dyDescent="0.2">
      <c r="V8824" s="5"/>
    </row>
    <row r="8825" spans="22:22" x14ac:dyDescent="0.2">
      <c r="V8825" s="5"/>
    </row>
    <row r="8826" spans="22:22" x14ac:dyDescent="0.2">
      <c r="V8826" s="5"/>
    </row>
    <row r="8827" spans="22:22" x14ac:dyDescent="0.2">
      <c r="V8827" s="5"/>
    </row>
    <row r="8828" spans="22:22" x14ac:dyDescent="0.2">
      <c r="V8828" s="5"/>
    </row>
    <row r="8829" spans="22:22" x14ac:dyDescent="0.2">
      <c r="V8829" s="5"/>
    </row>
    <row r="8830" spans="22:22" x14ac:dyDescent="0.2">
      <c r="V8830" s="5"/>
    </row>
    <row r="8831" spans="22:22" x14ac:dyDescent="0.2">
      <c r="V8831" s="5"/>
    </row>
    <row r="8832" spans="22:22" x14ac:dyDescent="0.2">
      <c r="V8832" s="5"/>
    </row>
    <row r="8833" spans="22:22" x14ac:dyDescent="0.2">
      <c r="V8833" s="5"/>
    </row>
    <row r="8834" spans="22:22" x14ac:dyDescent="0.2">
      <c r="V8834" s="5"/>
    </row>
    <row r="8835" spans="22:22" x14ac:dyDescent="0.2">
      <c r="V8835" s="5"/>
    </row>
    <row r="8836" spans="22:22" x14ac:dyDescent="0.2">
      <c r="V8836" s="5"/>
    </row>
    <row r="8837" spans="22:22" x14ac:dyDescent="0.2">
      <c r="V8837" s="5"/>
    </row>
    <row r="8838" spans="22:22" x14ac:dyDescent="0.2">
      <c r="V8838" s="5"/>
    </row>
    <row r="8839" spans="22:22" x14ac:dyDescent="0.2">
      <c r="V8839" s="5"/>
    </row>
    <row r="8840" spans="22:22" x14ac:dyDescent="0.2">
      <c r="V8840" s="5"/>
    </row>
    <row r="8841" spans="22:22" x14ac:dyDescent="0.2">
      <c r="V8841" s="5"/>
    </row>
    <row r="8842" spans="22:22" x14ac:dyDescent="0.2">
      <c r="V8842" s="5"/>
    </row>
    <row r="8843" spans="22:22" x14ac:dyDescent="0.2">
      <c r="V8843" s="5"/>
    </row>
    <row r="8844" spans="22:22" x14ac:dyDescent="0.2">
      <c r="V8844" s="5"/>
    </row>
    <row r="8845" spans="22:22" x14ac:dyDescent="0.2">
      <c r="V8845" s="5"/>
    </row>
    <row r="8846" spans="22:22" x14ac:dyDescent="0.2">
      <c r="V8846" s="5"/>
    </row>
    <row r="8847" spans="22:22" x14ac:dyDescent="0.2">
      <c r="V8847" s="5"/>
    </row>
    <row r="8848" spans="22:22" x14ac:dyDescent="0.2">
      <c r="V8848" s="5"/>
    </row>
    <row r="8849" spans="22:22" x14ac:dyDescent="0.2">
      <c r="V8849" s="5"/>
    </row>
    <row r="8850" spans="22:22" x14ac:dyDescent="0.2">
      <c r="V8850" s="5"/>
    </row>
    <row r="8851" spans="22:22" x14ac:dyDescent="0.2">
      <c r="V8851" s="5"/>
    </row>
    <row r="8852" spans="22:22" x14ac:dyDescent="0.2">
      <c r="V8852" s="5"/>
    </row>
    <row r="8853" spans="22:22" x14ac:dyDescent="0.2">
      <c r="V8853" s="5"/>
    </row>
    <row r="8854" spans="22:22" x14ac:dyDescent="0.2">
      <c r="V8854" s="5"/>
    </row>
    <row r="8855" spans="22:22" x14ac:dyDescent="0.2">
      <c r="V8855" s="5"/>
    </row>
    <row r="8856" spans="22:22" x14ac:dyDescent="0.2">
      <c r="V8856" s="5"/>
    </row>
    <row r="8857" spans="22:22" x14ac:dyDescent="0.2">
      <c r="V8857" s="5"/>
    </row>
    <row r="8858" spans="22:22" x14ac:dyDescent="0.2">
      <c r="V8858" s="5"/>
    </row>
    <row r="8859" spans="22:22" x14ac:dyDescent="0.2">
      <c r="V8859" s="5"/>
    </row>
    <row r="8860" spans="22:22" x14ac:dyDescent="0.2">
      <c r="V8860" s="5"/>
    </row>
    <row r="8861" spans="22:22" x14ac:dyDescent="0.2">
      <c r="V8861" s="5"/>
    </row>
    <row r="8862" spans="22:22" x14ac:dyDescent="0.2">
      <c r="V8862" s="5"/>
    </row>
    <row r="8863" spans="22:22" x14ac:dyDescent="0.2">
      <c r="V8863" s="5"/>
    </row>
    <row r="8864" spans="22:22" x14ac:dyDescent="0.2">
      <c r="V8864" s="5"/>
    </row>
    <row r="8865" spans="22:22" x14ac:dyDescent="0.2">
      <c r="V8865" s="5"/>
    </row>
    <row r="8866" spans="22:22" x14ac:dyDescent="0.2">
      <c r="V8866" s="5"/>
    </row>
    <row r="8867" spans="22:22" x14ac:dyDescent="0.2">
      <c r="V8867" s="5"/>
    </row>
    <row r="8868" spans="22:22" x14ac:dyDescent="0.2">
      <c r="V8868" s="5"/>
    </row>
    <row r="8869" spans="22:22" x14ac:dyDescent="0.2">
      <c r="V8869" s="5"/>
    </row>
    <row r="8870" spans="22:22" x14ac:dyDescent="0.2">
      <c r="V8870" s="5"/>
    </row>
    <row r="8871" spans="22:22" x14ac:dyDescent="0.2">
      <c r="V8871" s="5"/>
    </row>
    <row r="8872" spans="22:22" x14ac:dyDescent="0.2">
      <c r="V8872" s="5"/>
    </row>
    <row r="8873" spans="22:22" x14ac:dyDescent="0.2">
      <c r="V8873" s="5"/>
    </row>
    <row r="8874" spans="22:22" x14ac:dyDescent="0.2">
      <c r="V8874" s="5"/>
    </row>
    <row r="8875" spans="22:22" x14ac:dyDescent="0.2">
      <c r="V8875" s="5"/>
    </row>
    <row r="8876" spans="22:22" x14ac:dyDescent="0.2">
      <c r="V8876" s="5"/>
    </row>
    <row r="8877" spans="22:22" x14ac:dyDescent="0.2">
      <c r="V8877" s="5"/>
    </row>
    <row r="8878" spans="22:22" x14ac:dyDescent="0.2">
      <c r="V8878" s="5"/>
    </row>
    <row r="8879" spans="22:22" x14ac:dyDescent="0.2">
      <c r="V8879" s="5"/>
    </row>
    <row r="8880" spans="22:22" x14ac:dyDescent="0.2">
      <c r="V8880" s="5"/>
    </row>
    <row r="8881" spans="22:22" x14ac:dyDescent="0.2">
      <c r="V8881" s="5"/>
    </row>
    <row r="8882" spans="22:22" x14ac:dyDescent="0.2">
      <c r="V8882" s="5"/>
    </row>
    <row r="8883" spans="22:22" x14ac:dyDescent="0.2">
      <c r="V8883" s="5"/>
    </row>
    <row r="8884" spans="22:22" x14ac:dyDescent="0.2">
      <c r="V8884" s="5"/>
    </row>
    <row r="8885" spans="22:22" x14ac:dyDescent="0.2">
      <c r="V8885" s="5"/>
    </row>
    <row r="8886" spans="22:22" x14ac:dyDescent="0.2">
      <c r="V8886" s="5"/>
    </row>
    <row r="8887" spans="22:22" x14ac:dyDescent="0.2">
      <c r="V8887" s="5"/>
    </row>
    <row r="8888" spans="22:22" x14ac:dyDescent="0.2">
      <c r="V8888" s="5"/>
    </row>
    <row r="8889" spans="22:22" x14ac:dyDescent="0.2">
      <c r="V8889" s="5"/>
    </row>
    <row r="8890" spans="22:22" x14ac:dyDescent="0.2">
      <c r="V8890" s="5"/>
    </row>
    <row r="8891" spans="22:22" x14ac:dyDescent="0.2">
      <c r="V8891" s="5"/>
    </row>
    <row r="8892" spans="22:22" x14ac:dyDescent="0.2">
      <c r="V8892" s="5"/>
    </row>
    <row r="8893" spans="22:22" x14ac:dyDescent="0.2">
      <c r="V8893" s="5"/>
    </row>
    <row r="8894" spans="22:22" x14ac:dyDescent="0.2">
      <c r="V8894" s="5"/>
    </row>
    <row r="8895" spans="22:22" x14ac:dyDescent="0.2">
      <c r="V8895" s="5"/>
    </row>
    <row r="8896" spans="22:22" x14ac:dyDescent="0.2">
      <c r="V8896" s="5"/>
    </row>
    <row r="8897" spans="22:22" x14ac:dyDescent="0.2">
      <c r="V8897" s="5"/>
    </row>
    <row r="8898" spans="22:22" x14ac:dyDescent="0.2">
      <c r="V8898" s="5"/>
    </row>
    <row r="8899" spans="22:22" x14ac:dyDescent="0.2">
      <c r="V8899" s="5"/>
    </row>
    <row r="8900" spans="22:22" x14ac:dyDescent="0.2">
      <c r="V8900" s="5"/>
    </row>
    <row r="8901" spans="22:22" x14ac:dyDescent="0.2">
      <c r="V8901" s="5"/>
    </row>
    <row r="8902" spans="22:22" x14ac:dyDescent="0.2">
      <c r="V8902" s="5"/>
    </row>
    <row r="8903" spans="22:22" x14ac:dyDescent="0.2">
      <c r="V8903" s="5"/>
    </row>
    <row r="8904" spans="22:22" x14ac:dyDescent="0.2">
      <c r="V8904" s="5"/>
    </row>
    <row r="8905" spans="22:22" x14ac:dyDescent="0.2">
      <c r="V8905" s="5"/>
    </row>
    <row r="8906" spans="22:22" x14ac:dyDescent="0.2">
      <c r="V8906" s="5"/>
    </row>
    <row r="8907" spans="22:22" x14ac:dyDescent="0.2">
      <c r="V8907" s="5"/>
    </row>
    <row r="8908" spans="22:22" x14ac:dyDescent="0.2">
      <c r="V8908" s="5"/>
    </row>
    <row r="8909" spans="22:22" x14ac:dyDescent="0.2">
      <c r="V8909" s="5"/>
    </row>
    <row r="8910" spans="22:22" x14ac:dyDescent="0.2">
      <c r="V8910" s="5"/>
    </row>
    <row r="8911" spans="22:22" x14ac:dyDescent="0.2">
      <c r="V8911" s="5"/>
    </row>
    <row r="8912" spans="22:22" x14ac:dyDescent="0.2">
      <c r="V8912" s="5"/>
    </row>
    <row r="8913" spans="22:22" x14ac:dyDescent="0.2">
      <c r="V8913" s="5"/>
    </row>
    <row r="8914" spans="22:22" x14ac:dyDescent="0.2">
      <c r="V8914" s="5"/>
    </row>
    <row r="8915" spans="22:22" x14ac:dyDescent="0.2">
      <c r="V8915" s="5"/>
    </row>
    <row r="8916" spans="22:22" x14ac:dyDescent="0.2">
      <c r="V8916" s="5"/>
    </row>
    <row r="8917" spans="22:22" x14ac:dyDescent="0.2">
      <c r="V8917" s="5"/>
    </row>
    <row r="8918" spans="22:22" x14ac:dyDescent="0.2">
      <c r="V8918" s="5"/>
    </row>
    <row r="8919" spans="22:22" x14ac:dyDescent="0.2">
      <c r="V8919" s="5"/>
    </row>
    <row r="8920" spans="22:22" x14ac:dyDescent="0.2">
      <c r="V8920" s="5"/>
    </row>
    <row r="8921" spans="22:22" x14ac:dyDescent="0.2">
      <c r="V8921" s="5"/>
    </row>
    <row r="8922" spans="22:22" x14ac:dyDescent="0.2">
      <c r="V8922" s="5"/>
    </row>
    <row r="8923" spans="22:22" x14ac:dyDescent="0.2">
      <c r="V8923" s="5"/>
    </row>
    <row r="8924" spans="22:22" x14ac:dyDescent="0.2">
      <c r="V8924" s="5"/>
    </row>
    <row r="8925" spans="22:22" x14ac:dyDescent="0.2">
      <c r="V8925" s="5"/>
    </row>
    <row r="8926" spans="22:22" x14ac:dyDescent="0.2">
      <c r="V8926" s="5"/>
    </row>
    <row r="8927" spans="22:22" x14ac:dyDescent="0.2">
      <c r="V8927" s="5"/>
    </row>
    <row r="8928" spans="22:22" x14ac:dyDescent="0.2">
      <c r="V8928" s="5"/>
    </row>
    <row r="8929" spans="22:22" x14ac:dyDescent="0.2">
      <c r="V8929" s="5"/>
    </row>
    <row r="8930" spans="22:22" x14ac:dyDescent="0.2">
      <c r="V8930" s="5"/>
    </row>
    <row r="8931" spans="22:22" x14ac:dyDescent="0.2">
      <c r="V8931" s="5"/>
    </row>
    <row r="8932" spans="22:22" x14ac:dyDescent="0.2">
      <c r="V8932" s="5"/>
    </row>
    <row r="8933" spans="22:22" x14ac:dyDescent="0.2">
      <c r="V8933" s="5"/>
    </row>
    <row r="8934" spans="22:22" x14ac:dyDescent="0.2">
      <c r="V8934" s="5"/>
    </row>
    <row r="8935" spans="22:22" x14ac:dyDescent="0.2">
      <c r="V8935" s="5"/>
    </row>
    <row r="8936" spans="22:22" x14ac:dyDescent="0.2">
      <c r="V8936" s="5"/>
    </row>
    <row r="8937" spans="22:22" x14ac:dyDescent="0.2">
      <c r="V8937" s="5"/>
    </row>
    <row r="8938" spans="22:22" x14ac:dyDescent="0.2">
      <c r="V8938" s="5"/>
    </row>
    <row r="8939" spans="22:22" x14ac:dyDescent="0.2">
      <c r="V8939" s="5"/>
    </row>
    <row r="8940" spans="22:22" x14ac:dyDescent="0.2">
      <c r="V8940" s="5"/>
    </row>
    <row r="8941" spans="22:22" x14ac:dyDescent="0.2">
      <c r="V8941" s="5"/>
    </row>
    <row r="8942" spans="22:22" x14ac:dyDescent="0.2">
      <c r="V8942" s="5"/>
    </row>
    <row r="8943" spans="22:22" x14ac:dyDescent="0.2">
      <c r="V8943" s="5"/>
    </row>
    <row r="8944" spans="22:22" x14ac:dyDescent="0.2">
      <c r="V8944" s="5"/>
    </row>
    <row r="8945" spans="22:22" x14ac:dyDescent="0.2">
      <c r="V8945" s="5"/>
    </row>
    <row r="8946" spans="22:22" x14ac:dyDescent="0.2">
      <c r="V8946" s="5"/>
    </row>
    <row r="8947" spans="22:22" x14ac:dyDescent="0.2">
      <c r="V8947" s="5"/>
    </row>
    <row r="8948" spans="22:22" x14ac:dyDescent="0.2">
      <c r="V8948" s="5"/>
    </row>
    <row r="8949" spans="22:22" x14ac:dyDescent="0.2">
      <c r="V8949" s="5"/>
    </row>
    <row r="8950" spans="22:22" x14ac:dyDescent="0.2">
      <c r="V8950" s="5"/>
    </row>
    <row r="8951" spans="22:22" x14ac:dyDescent="0.2">
      <c r="V8951" s="5"/>
    </row>
    <row r="8952" spans="22:22" x14ac:dyDescent="0.2">
      <c r="V8952" s="5"/>
    </row>
    <row r="8953" spans="22:22" x14ac:dyDescent="0.2">
      <c r="V8953" s="5"/>
    </row>
    <row r="8954" spans="22:22" x14ac:dyDescent="0.2">
      <c r="V8954" s="5"/>
    </row>
    <row r="8955" spans="22:22" x14ac:dyDescent="0.2">
      <c r="V8955" s="5"/>
    </row>
    <row r="8956" spans="22:22" x14ac:dyDescent="0.2">
      <c r="V8956" s="5"/>
    </row>
    <row r="8957" spans="22:22" x14ac:dyDescent="0.2">
      <c r="V8957" s="5"/>
    </row>
    <row r="8958" spans="22:22" x14ac:dyDescent="0.2">
      <c r="V8958" s="5"/>
    </row>
    <row r="8959" spans="22:22" x14ac:dyDescent="0.2">
      <c r="V8959" s="5"/>
    </row>
    <row r="8960" spans="22:22" x14ac:dyDescent="0.2">
      <c r="V8960" s="5"/>
    </row>
    <row r="8961" spans="22:22" x14ac:dyDescent="0.2">
      <c r="V8961" s="5"/>
    </row>
    <row r="8962" spans="22:22" x14ac:dyDescent="0.2">
      <c r="V8962" s="5"/>
    </row>
    <row r="8963" spans="22:22" x14ac:dyDescent="0.2">
      <c r="V8963" s="5"/>
    </row>
    <row r="8964" spans="22:22" x14ac:dyDescent="0.2">
      <c r="V8964" s="5"/>
    </row>
    <row r="8965" spans="22:22" x14ac:dyDescent="0.2">
      <c r="V8965" s="5"/>
    </row>
    <row r="8966" spans="22:22" x14ac:dyDescent="0.2">
      <c r="V8966" s="5"/>
    </row>
    <row r="8967" spans="22:22" x14ac:dyDescent="0.2">
      <c r="V8967" s="5"/>
    </row>
    <row r="8968" spans="22:22" x14ac:dyDescent="0.2">
      <c r="V8968" s="5"/>
    </row>
    <row r="8969" spans="22:22" x14ac:dyDescent="0.2">
      <c r="V8969" s="5"/>
    </row>
    <row r="8970" spans="22:22" x14ac:dyDescent="0.2">
      <c r="V8970" s="5"/>
    </row>
    <row r="8971" spans="22:22" x14ac:dyDescent="0.2">
      <c r="V8971" s="5"/>
    </row>
    <row r="8972" spans="22:22" x14ac:dyDescent="0.2">
      <c r="V8972" s="5"/>
    </row>
    <row r="8973" spans="22:22" x14ac:dyDescent="0.2">
      <c r="V8973" s="5"/>
    </row>
    <row r="8974" spans="22:22" x14ac:dyDescent="0.2">
      <c r="V8974" s="5"/>
    </row>
    <row r="8975" spans="22:22" x14ac:dyDescent="0.2">
      <c r="V8975" s="5"/>
    </row>
    <row r="8976" spans="22:22" x14ac:dyDescent="0.2">
      <c r="V8976" s="5"/>
    </row>
    <row r="8977" spans="22:22" x14ac:dyDescent="0.2">
      <c r="V8977" s="5"/>
    </row>
    <row r="8978" spans="22:22" x14ac:dyDescent="0.2">
      <c r="V8978" s="5"/>
    </row>
    <row r="8979" spans="22:22" x14ac:dyDescent="0.2">
      <c r="V8979" s="5"/>
    </row>
    <row r="8980" spans="22:22" x14ac:dyDescent="0.2">
      <c r="V8980" s="5"/>
    </row>
    <row r="8981" spans="22:22" x14ac:dyDescent="0.2">
      <c r="V8981" s="5"/>
    </row>
    <row r="8982" spans="22:22" x14ac:dyDescent="0.2">
      <c r="V8982" s="5"/>
    </row>
    <row r="8983" spans="22:22" x14ac:dyDescent="0.2">
      <c r="V8983" s="5"/>
    </row>
    <row r="8984" spans="22:22" x14ac:dyDescent="0.2">
      <c r="V8984" s="5"/>
    </row>
    <row r="8985" spans="22:22" x14ac:dyDescent="0.2">
      <c r="V8985" s="5"/>
    </row>
    <row r="8986" spans="22:22" x14ac:dyDescent="0.2">
      <c r="V8986" s="5"/>
    </row>
    <row r="8987" spans="22:22" x14ac:dyDescent="0.2">
      <c r="V8987" s="5"/>
    </row>
    <row r="8988" spans="22:22" x14ac:dyDescent="0.2">
      <c r="V8988" s="5"/>
    </row>
    <row r="8989" spans="22:22" x14ac:dyDescent="0.2">
      <c r="V8989" s="5"/>
    </row>
    <row r="8990" spans="22:22" x14ac:dyDescent="0.2">
      <c r="V8990" s="5"/>
    </row>
    <row r="8991" spans="22:22" x14ac:dyDescent="0.2">
      <c r="V8991" s="5"/>
    </row>
    <row r="8992" spans="22:22" x14ac:dyDescent="0.2">
      <c r="V8992" s="5"/>
    </row>
    <row r="8993" spans="22:22" x14ac:dyDescent="0.2">
      <c r="V8993" s="5"/>
    </row>
    <row r="8994" spans="22:22" x14ac:dyDescent="0.2">
      <c r="V8994" s="5"/>
    </row>
    <row r="8995" spans="22:22" x14ac:dyDescent="0.2">
      <c r="V8995" s="5"/>
    </row>
    <row r="8996" spans="22:22" x14ac:dyDescent="0.2">
      <c r="V8996" s="5"/>
    </row>
    <row r="8997" spans="22:22" x14ac:dyDescent="0.2">
      <c r="V8997" s="5"/>
    </row>
    <row r="8998" spans="22:22" x14ac:dyDescent="0.2">
      <c r="V8998" s="5"/>
    </row>
    <row r="8999" spans="22:22" x14ac:dyDescent="0.2">
      <c r="V8999" s="5"/>
    </row>
    <row r="9000" spans="22:22" x14ac:dyDescent="0.2">
      <c r="V9000" s="5"/>
    </row>
    <row r="9001" spans="22:22" x14ac:dyDescent="0.2">
      <c r="V9001" s="5"/>
    </row>
    <row r="9002" spans="22:22" x14ac:dyDescent="0.2">
      <c r="V9002" s="5"/>
    </row>
    <row r="9003" spans="22:22" x14ac:dyDescent="0.2">
      <c r="V9003" s="5"/>
    </row>
    <row r="9004" spans="22:22" x14ac:dyDescent="0.2">
      <c r="V9004" s="5"/>
    </row>
    <row r="9005" spans="22:22" x14ac:dyDescent="0.2">
      <c r="V9005" s="5"/>
    </row>
    <row r="9006" spans="22:22" x14ac:dyDescent="0.2">
      <c r="V9006" s="5"/>
    </row>
    <row r="9007" spans="22:22" x14ac:dyDescent="0.2">
      <c r="V9007" s="5"/>
    </row>
    <row r="9008" spans="22:22" x14ac:dyDescent="0.2">
      <c r="V9008" s="5"/>
    </row>
    <row r="9009" spans="22:22" x14ac:dyDescent="0.2">
      <c r="V9009" s="5"/>
    </row>
    <row r="9010" spans="22:22" x14ac:dyDescent="0.2">
      <c r="V9010" s="5"/>
    </row>
    <row r="9011" spans="22:22" x14ac:dyDescent="0.2">
      <c r="V9011" s="5"/>
    </row>
    <row r="9012" spans="22:22" x14ac:dyDescent="0.2">
      <c r="V9012" s="5"/>
    </row>
    <row r="9013" spans="22:22" x14ac:dyDescent="0.2">
      <c r="V9013" s="5"/>
    </row>
    <row r="9014" spans="22:22" x14ac:dyDescent="0.2">
      <c r="V9014" s="5"/>
    </row>
    <row r="9015" spans="22:22" x14ac:dyDescent="0.2">
      <c r="V9015" s="5"/>
    </row>
    <row r="9016" spans="22:22" x14ac:dyDescent="0.2">
      <c r="V9016" s="5"/>
    </row>
    <row r="9017" spans="22:22" x14ac:dyDescent="0.2">
      <c r="V9017" s="5"/>
    </row>
    <row r="9018" spans="22:22" x14ac:dyDescent="0.2">
      <c r="V9018" s="5"/>
    </row>
    <row r="9019" spans="22:22" x14ac:dyDescent="0.2">
      <c r="V9019" s="5"/>
    </row>
    <row r="9020" spans="22:22" x14ac:dyDescent="0.2">
      <c r="V9020" s="5"/>
    </row>
    <row r="9021" spans="22:22" x14ac:dyDescent="0.2">
      <c r="V9021" s="5"/>
    </row>
    <row r="9022" spans="22:22" x14ac:dyDescent="0.2">
      <c r="V9022" s="5"/>
    </row>
    <row r="9023" spans="22:22" x14ac:dyDescent="0.2">
      <c r="V9023" s="5"/>
    </row>
    <row r="9024" spans="22:22" x14ac:dyDescent="0.2">
      <c r="V9024" s="5"/>
    </row>
    <row r="9025" spans="22:22" x14ac:dyDescent="0.2">
      <c r="V9025" s="5"/>
    </row>
    <row r="9026" spans="22:22" x14ac:dyDescent="0.2">
      <c r="V9026" s="5"/>
    </row>
    <row r="9027" spans="22:22" x14ac:dyDescent="0.2">
      <c r="V9027" s="5"/>
    </row>
    <row r="9028" spans="22:22" x14ac:dyDescent="0.2">
      <c r="V9028" s="5"/>
    </row>
    <row r="9029" spans="22:22" x14ac:dyDescent="0.2">
      <c r="V9029" s="5"/>
    </row>
    <row r="9030" spans="22:22" x14ac:dyDescent="0.2">
      <c r="V9030" s="5"/>
    </row>
    <row r="9031" spans="22:22" x14ac:dyDescent="0.2">
      <c r="V9031" s="5"/>
    </row>
    <row r="9032" spans="22:22" x14ac:dyDescent="0.2">
      <c r="V9032" s="5"/>
    </row>
    <row r="9033" spans="22:22" x14ac:dyDescent="0.2">
      <c r="V9033" s="5"/>
    </row>
    <row r="9034" spans="22:22" x14ac:dyDescent="0.2">
      <c r="V9034" s="5"/>
    </row>
    <row r="9035" spans="22:22" x14ac:dyDescent="0.2">
      <c r="V9035" s="5"/>
    </row>
    <row r="9036" spans="22:22" x14ac:dyDescent="0.2">
      <c r="V9036" s="5"/>
    </row>
    <row r="9037" spans="22:22" x14ac:dyDescent="0.2">
      <c r="V9037" s="5"/>
    </row>
    <row r="9038" spans="22:22" x14ac:dyDescent="0.2">
      <c r="V9038" s="5"/>
    </row>
    <row r="9039" spans="22:22" x14ac:dyDescent="0.2">
      <c r="V9039" s="5"/>
    </row>
    <row r="9040" spans="22:22" x14ac:dyDescent="0.2">
      <c r="V9040" s="5"/>
    </row>
    <row r="9041" spans="22:22" x14ac:dyDescent="0.2">
      <c r="V9041" s="5"/>
    </row>
    <row r="9042" spans="22:22" x14ac:dyDescent="0.2">
      <c r="V9042" s="5"/>
    </row>
    <row r="9043" spans="22:22" x14ac:dyDescent="0.2">
      <c r="V9043" s="5"/>
    </row>
    <row r="9044" spans="22:22" x14ac:dyDescent="0.2">
      <c r="V9044" s="5"/>
    </row>
    <row r="9045" spans="22:22" x14ac:dyDescent="0.2">
      <c r="V9045" s="5"/>
    </row>
    <row r="9046" spans="22:22" x14ac:dyDescent="0.2">
      <c r="V9046" s="5"/>
    </row>
    <row r="9047" spans="22:22" x14ac:dyDescent="0.2">
      <c r="V9047" s="5"/>
    </row>
    <row r="9048" spans="22:22" x14ac:dyDescent="0.2">
      <c r="V9048" s="5"/>
    </row>
    <row r="9049" spans="22:22" x14ac:dyDescent="0.2">
      <c r="V9049" s="5"/>
    </row>
    <row r="9050" spans="22:22" x14ac:dyDescent="0.2">
      <c r="V9050" s="5"/>
    </row>
    <row r="9051" spans="22:22" x14ac:dyDescent="0.2">
      <c r="V9051" s="5"/>
    </row>
    <row r="9052" spans="22:22" x14ac:dyDescent="0.2">
      <c r="V9052" s="5"/>
    </row>
    <row r="9053" spans="22:22" x14ac:dyDescent="0.2">
      <c r="V9053" s="5"/>
    </row>
    <row r="9054" spans="22:22" x14ac:dyDescent="0.2">
      <c r="V9054" s="5"/>
    </row>
    <row r="9055" spans="22:22" x14ac:dyDescent="0.2">
      <c r="V9055" s="5"/>
    </row>
    <row r="9056" spans="22:22" x14ac:dyDescent="0.2">
      <c r="V9056" s="5"/>
    </row>
    <row r="9057" spans="22:22" x14ac:dyDescent="0.2">
      <c r="V9057" s="5"/>
    </row>
    <row r="9058" spans="22:22" x14ac:dyDescent="0.2">
      <c r="V9058" s="5"/>
    </row>
    <row r="9059" spans="22:22" x14ac:dyDescent="0.2">
      <c r="V9059" s="5"/>
    </row>
    <row r="9060" spans="22:22" x14ac:dyDescent="0.2">
      <c r="V9060" s="5"/>
    </row>
    <row r="9061" spans="22:22" x14ac:dyDescent="0.2">
      <c r="V9061" s="5"/>
    </row>
    <row r="9062" spans="22:22" x14ac:dyDescent="0.2">
      <c r="V9062" s="5"/>
    </row>
    <row r="9063" spans="22:22" x14ac:dyDescent="0.2">
      <c r="V9063" s="5"/>
    </row>
    <row r="9064" spans="22:22" x14ac:dyDescent="0.2">
      <c r="V9064" s="5"/>
    </row>
    <row r="9065" spans="22:22" x14ac:dyDescent="0.2">
      <c r="V9065" s="5"/>
    </row>
    <row r="9066" spans="22:22" x14ac:dyDescent="0.2">
      <c r="V9066" s="5"/>
    </row>
    <row r="9067" spans="22:22" x14ac:dyDescent="0.2">
      <c r="V9067" s="5"/>
    </row>
    <row r="9068" spans="22:22" x14ac:dyDescent="0.2">
      <c r="V9068" s="5"/>
    </row>
    <row r="9069" spans="22:22" x14ac:dyDescent="0.2">
      <c r="V9069" s="5"/>
    </row>
    <row r="9070" spans="22:22" x14ac:dyDescent="0.2">
      <c r="V9070" s="5"/>
    </row>
    <row r="9071" spans="22:22" x14ac:dyDescent="0.2">
      <c r="V9071" s="5"/>
    </row>
    <row r="9072" spans="22:22" x14ac:dyDescent="0.2">
      <c r="V9072" s="5"/>
    </row>
    <row r="9073" spans="22:22" x14ac:dyDescent="0.2">
      <c r="V9073" s="5"/>
    </row>
    <row r="9074" spans="22:22" x14ac:dyDescent="0.2">
      <c r="V9074" s="5"/>
    </row>
    <row r="9075" spans="22:22" x14ac:dyDescent="0.2">
      <c r="V9075" s="5"/>
    </row>
    <row r="9076" spans="22:22" x14ac:dyDescent="0.2">
      <c r="V9076" s="5"/>
    </row>
    <row r="9077" spans="22:22" x14ac:dyDescent="0.2">
      <c r="V9077" s="5"/>
    </row>
    <row r="9078" spans="22:22" x14ac:dyDescent="0.2">
      <c r="V9078" s="5"/>
    </row>
    <row r="9079" spans="22:22" x14ac:dyDescent="0.2">
      <c r="V9079" s="5"/>
    </row>
    <row r="9080" spans="22:22" x14ac:dyDescent="0.2">
      <c r="V9080" s="5"/>
    </row>
    <row r="9081" spans="22:22" x14ac:dyDescent="0.2">
      <c r="V9081" s="5"/>
    </row>
    <row r="9082" spans="22:22" x14ac:dyDescent="0.2">
      <c r="V9082" s="5"/>
    </row>
    <row r="9083" spans="22:22" x14ac:dyDescent="0.2">
      <c r="V9083" s="5"/>
    </row>
    <row r="9084" spans="22:22" x14ac:dyDescent="0.2">
      <c r="V9084" s="5"/>
    </row>
    <row r="9085" spans="22:22" x14ac:dyDescent="0.2">
      <c r="V9085" s="5"/>
    </row>
    <row r="9086" spans="22:22" x14ac:dyDescent="0.2">
      <c r="V9086" s="5"/>
    </row>
    <row r="9087" spans="22:22" x14ac:dyDescent="0.2">
      <c r="V9087" s="5"/>
    </row>
    <row r="9088" spans="22:22" x14ac:dyDescent="0.2">
      <c r="V9088" s="5"/>
    </row>
    <row r="9089" spans="22:22" x14ac:dyDescent="0.2">
      <c r="V9089" s="5"/>
    </row>
    <row r="9090" spans="22:22" x14ac:dyDescent="0.2">
      <c r="V9090" s="5"/>
    </row>
    <row r="9091" spans="22:22" x14ac:dyDescent="0.2">
      <c r="V9091" s="5"/>
    </row>
    <row r="9092" spans="22:22" x14ac:dyDescent="0.2">
      <c r="V9092" s="5"/>
    </row>
    <row r="9093" spans="22:22" x14ac:dyDescent="0.2">
      <c r="V9093" s="5"/>
    </row>
    <row r="9094" spans="22:22" x14ac:dyDescent="0.2">
      <c r="V9094" s="5"/>
    </row>
    <row r="9095" spans="22:22" x14ac:dyDescent="0.2">
      <c r="V9095" s="5"/>
    </row>
    <row r="9096" spans="22:22" x14ac:dyDescent="0.2">
      <c r="V9096" s="5"/>
    </row>
    <row r="9097" spans="22:22" x14ac:dyDescent="0.2">
      <c r="V9097" s="5"/>
    </row>
    <row r="9098" spans="22:22" x14ac:dyDescent="0.2">
      <c r="V9098" s="5"/>
    </row>
    <row r="9099" spans="22:22" x14ac:dyDescent="0.2">
      <c r="V9099" s="5"/>
    </row>
    <row r="9100" spans="22:22" x14ac:dyDescent="0.2">
      <c r="V9100" s="5"/>
    </row>
    <row r="9101" spans="22:22" x14ac:dyDescent="0.2">
      <c r="V9101" s="5"/>
    </row>
    <row r="9102" spans="22:22" x14ac:dyDescent="0.2">
      <c r="V9102" s="5"/>
    </row>
    <row r="9103" spans="22:22" x14ac:dyDescent="0.2">
      <c r="V9103" s="5"/>
    </row>
    <row r="9104" spans="22:22" x14ac:dyDescent="0.2">
      <c r="V9104" s="5"/>
    </row>
    <row r="9105" spans="22:22" x14ac:dyDescent="0.2">
      <c r="V9105" s="5"/>
    </row>
    <row r="9106" spans="22:22" x14ac:dyDescent="0.2">
      <c r="V9106" s="5"/>
    </row>
    <row r="9107" spans="22:22" x14ac:dyDescent="0.2">
      <c r="V9107" s="5"/>
    </row>
    <row r="9108" spans="22:22" x14ac:dyDescent="0.2">
      <c r="V9108" s="5"/>
    </row>
    <row r="9109" spans="22:22" x14ac:dyDescent="0.2">
      <c r="V9109" s="5"/>
    </row>
    <row r="9110" spans="22:22" x14ac:dyDescent="0.2">
      <c r="V9110" s="5"/>
    </row>
    <row r="9111" spans="22:22" x14ac:dyDescent="0.2">
      <c r="V9111" s="5"/>
    </row>
    <row r="9112" spans="22:22" x14ac:dyDescent="0.2">
      <c r="V9112" s="5"/>
    </row>
    <row r="9113" spans="22:22" x14ac:dyDescent="0.2">
      <c r="V9113" s="5"/>
    </row>
    <row r="9114" spans="22:22" x14ac:dyDescent="0.2">
      <c r="V9114" s="5"/>
    </row>
    <row r="9115" spans="22:22" x14ac:dyDescent="0.2">
      <c r="V9115" s="5"/>
    </row>
    <row r="9116" spans="22:22" x14ac:dyDescent="0.2">
      <c r="V9116" s="5"/>
    </row>
    <row r="9117" spans="22:22" x14ac:dyDescent="0.2">
      <c r="V9117" s="5"/>
    </row>
    <row r="9118" spans="22:22" x14ac:dyDescent="0.2">
      <c r="V9118" s="5"/>
    </row>
    <row r="9119" spans="22:22" x14ac:dyDescent="0.2">
      <c r="V9119" s="5"/>
    </row>
    <row r="9120" spans="22:22" x14ac:dyDescent="0.2">
      <c r="V9120" s="5"/>
    </row>
    <row r="9121" spans="22:22" x14ac:dyDescent="0.2">
      <c r="V9121" s="5"/>
    </row>
    <row r="9122" spans="22:22" x14ac:dyDescent="0.2">
      <c r="V9122" s="5"/>
    </row>
    <row r="9123" spans="22:22" x14ac:dyDescent="0.2">
      <c r="V9123" s="5"/>
    </row>
    <row r="9124" spans="22:22" x14ac:dyDescent="0.2">
      <c r="V9124" s="5"/>
    </row>
    <row r="9125" spans="22:22" x14ac:dyDescent="0.2">
      <c r="V9125" s="5"/>
    </row>
    <row r="9126" spans="22:22" x14ac:dyDescent="0.2">
      <c r="V9126" s="5"/>
    </row>
    <row r="9127" spans="22:22" x14ac:dyDescent="0.2">
      <c r="V9127" s="5"/>
    </row>
    <row r="9128" spans="22:22" x14ac:dyDescent="0.2">
      <c r="V9128" s="5"/>
    </row>
    <row r="9129" spans="22:22" x14ac:dyDescent="0.2">
      <c r="V9129" s="5"/>
    </row>
    <row r="9130" spans="22:22" x14ac:dyDescent="0.2">
      <c r="V9130" s="5"/>
    </row>
    <row r="9131" spans="22:22" x14ac:dyDescent="0.2">
      <c r="V9131" s="5"/>
    </row>
    <row r="9132" spans="22:22" x14ac:dyDescent="0.2">
      <c r="V9132" s="5"/>
    </row>
    <row r="9133" spans="22:22" x14ac:dyDescent="0.2">
      <c r="V9133" s="5"/>
    </row>
    <row r="9134" spans="22:22" x14ac:dyDescent="0.2">
      <c r="V9134" s="5"/>
    </row>
    <row r="9135" spans="22:22" x14ac:dyDescent="0.2">
      <c r="V9135" s="5"/>
    </row>
    <row r="9136" spans="22:22" x14ac:dyDescent="0.2">
      <c r="V9136" s="5"/>
    </row>
    <row r="9137" spans="22:22" x14ac:dyDescent="0.2">
      <c r="V9137" s="5"/>
    </row>
    <row r="9138" spans="22:22" x14ac:dyDescent="0.2">
      <c r="V9138" s="5"/>
    </row>
    <row r="9139" spans="22:22" x14ac:dyDescent="0.2">
      <c r="V9139" s="5"/>
    </row>
    <row r="9140" spans="22:22" x14ac:dyDescent="0.2">
      <c r="V9140" s="5"/>
    </row>
    <row r="9141" spans="22:22" x14ac:dyDescent="0.2">
      <c r="V9141" s="5"/>
    </row>
    <row r="9142" spans="22:22" x14ac:dyDescent="0.2">
      <c r="V9142" s="5"/>
    </row>
    <row r="9143" spans="22:22" x14ac:dyDescent="0.2">
      <c r="V9143" s="5"/>
    </row>
    <row r="9144" spans="22:22" x14ac:dyDescent="0.2">
      <c r="V9144" s="5"/>
    </row>
    <row r="9145" spans="22:22" x14ac:dyDescent="0.2">
      <c r="V9145" s="5"/>
    </row>
    <row r="9146" spans="22:22" x14ac:dyDescent="0.2">
      <c r="V9146" s="5"/>
    </row>
    <row r="9147" spans="22:22" x14ac:dyDescent="0.2">
      <c r="V9147" s="5"/>
    </row>
    <row r="9148" spans="22:22" x14ac:dyDescent="0.2">
      <c r="V9148" s="5"/>
    </row>
    <row r="9149" spans="22:22" x14ac:dyDescent="0.2">
      <c r="V9149" s="5"/>
    </row>
    <row r="9150" spans="22:22" x14ac:dyDescent="0.2">
      <c r="V9150" s="5"/>
    </row>
    <row r="9151" spans="22:22" x14ac:dyDescent="0.2">
      <c r="V9151" s="5"/>
    </row>
    <row r="9152" spans="22:22" x14ac:dyDescent="0.2">
      <c r="V9152" s="5"/>
    </row>
    <row r="9153" spans="22:22" x14ac:dyDescent="0.2">
      <c r="V9153" s="5"/>
    </row>
    <row r="9154" spans="22:22" x14ac:dyDescent="0.2">
      <c r="V9154" s="5"/>
    </row>
    <row r="9155" spans="22:22" x14ac:dyDescent="0.2">
      <c r="V9155" s="5"/>
    </row>
    <row r="9156" spans="22:22" x14ac:dyDescent="0.2">
      <c r="V9156" s="5"/>
    </row>
    <row r="9157" spans="22:22" x14ac:dyDescent="0.2">
      <c r="V9157" s="5"/>
    </row>
    <row r="9158" spans="22:22" x14ac:dyDescent="0.2">
      <c r="V9158" s="5"/>
    </row>
    <row r="9159" spans="22:22" x14ac:dyDescent="0.2">
      <c r="V9159" s="5"/>
    </row>
    <row r="9160" spans="22:22" x14ac:dyDescent="0.2">
      <c r="V9160" s="5"/>
    </row>
    <row r="9161" spans="22:22" x14ac:dyDescent="0.2">
      <c r="V9161" s="5"/>
    </row>
    <row r="9162" spans="22:22" x14ac:dyDescent="0.2">
      <c r="V9162" s="5"/>
    </row>
    <row r="9163" spans="22:22" x14ac:dyDescent="0.2">
      <c r="V9163" s="5"/>
    </row>
    <row r="9164" spans="22:22" x14ac:dyDescent="0.2">
      <c r="V9164" s="5"/>
    </row>
    <row r="9165" spans="22:22" x14ac:dyDescent="0.2">
      <c r="V9165" s="5"/>
    </row>
    <row r="9166" spans="22:22" x14ac:dyDescent="0.2">
      <c r="V9166" s="5"/>
    </row>
    <row r="9167" spans="22:22" x14ac:dyDescent="0.2">
      <c r="V9167" s="5"/>
    </row>
    <row r="9168" spans="22:22" x14ac:dyDescent="0.2">
      <c r="V9168" s="5"/>
    </row>
    <row r="9169" spans="22:22" x14ac:dyDescent="0.2">
      <c r="V9169" s="5"/>
    </row>
    <row r="9170" spans="22:22" x14ac:dyDescent="0.2">
      <c r="V9170" s="5"/>
    </row>
    <row r="9171" spans="22:22" x14ac:dyDescent="0.2">
      <c r="V9171" s="5"/>
    </row>
    <row r="9172" spans="22:22" x14ac:dyDescent="0.2">
      <c r="V9172" s="5"/>
    </row>
    <row r="9173" spans="22:22" x14ac:dyDescent="0.2">
      <c r="V9173" s="5"/>
    </row>
    <row r="9174" spans="22:22" x14ac:dyDescent="0.2">
      <c r="V9174" s="5"/>
    </row>
    <row r="9175" spans="22:22" x14ac:dyDescent="0.2">
      <c r="V9175" s="5"/>
    </row>
    <row r="9176" spans="22:22" x14ac:dyDescent="0.2">
      <c r="V9176" s="5"/>
    </row>
    <row r="9177" spans="22:22" x14ac:dyDescent="0.2">
      <c r="V9177" s="5"/>
    </row>
    <row r="9178" spans="22:22" x14ac:dyDescent="0.2">
      <c r="V9178" s="5"/>
    </row>
    <row r="9179" spans="22:22" x14ac:dyDescent="0.2">
      <c r="V9179" s="5"/>
    </row>
    <row r="9180" spans="22:22" x14ac:dyDescent="0.2">
      <c r="V9180" s="5"/>
    </row>
    <row r="9181" spans="22:22" x14ac:dyDescent="0.2">
      <c r="V9181" s="5"/>
    </row>
    <row r="9182" spans="22:22" x14ac:dyDescent="0.2">
      <c r="V9182" s="5"/>
    </row>
    <row r="9183" spans="22:22" x14ac:dyDescent="0.2">
      <c r="V9183" s="5"/>
    </row>
    <row r="9184" spans="22:22" x14ac:dyDescent="0.2">
      <c r="V9184" s="5"/>
    </row>
    <row r="9185" spans="22:22" x14ac:dyDescent="0.2">
      <c r="V9185" s="5"/>
    </row>
    <row r="9186" spans="22:22" x14ac:dyDescent="0.2">
      <c r="V9186" s="5"/>
    </row>
    <row r="9187" spans="22:22" x14ac:dyDescent="0.2">
      <c r="V9187" s="5"/>
    </row>
    <row r="9188" spans="22:22" x14ac:dyDescent="0.2">
      <c r="V9188" s="5"/>
    </row>
    <row r="9189" spans="22:22" x14ac:dyDescent="0.2">
      <c r="V9189" s="5"/>
    </row>
    <row r="9190" spans="22:22" x14ac:dyDescent="0.2">
      <c r="V9190" s="5"/>
    </row>
    <row r="9191" spans="22:22" x14ac:dyDescent="0.2">
      <c r="V9191" s="5"/>
    </row>
    <row r="9192" spans="22:22" x14ac:dyDescent="0.2">
      <c r="V9192" s="5"/>
    </row>
    <row r="9193" spans="22:22" x14ac:dyDescent="0.2">
      <c r="V9193" s="5"/>
    </row>
    <row r="9194" spans="22:22" x14ac:dyDescent="0.2">
      <c r="V9194" s="5"/>
    </row>
    <row r="9195" spans="22:22" x14ac:dyDescent="0.2">
      <c r="V9195" s="5"/>
    </row>
    <row r="9196" spans="22:22" x14ac:dyDescent="0.2">
      <c r="V9196" s="5"/>
    </row>
    <row r="9197" spans="22:22" x14ac:dyDescent="0.2">
      <c r="V9197" s="5"/>
    </row>
    <row r="9198" spans="22:22" x14ac:dyDescent="0.2">
      <c r="V9198" s="5"/>
    </row>
    <row r="9199" spans="22:22" x14ac:dyDescent="0.2">
      <c r="V9199" s="5"/>
    </row>
    <row r="9200" spans="22:22" x14ac:dyDescent="0.2">
      <c r="V9200" s="5"/>
    </row>
    <row r="9201" spans="22:22" x14ac:dyDescent="0.2">
      <c r="V9201" s="5"/>
    </row>
    <row r="9202" spans="22:22" x14ac:dyDescent="0.2">
      <c r="V9202" s="5"/>
    </row>
    <row r="9203" spans="22:22" x14ac:dyDescent="0.2">
      <c r="V9203" s="5"/>
    </row>
    <row r="9204" spans="22:22" x14ac:dyDescent="0.2">
      <c r="V9204" s="5"/>
    </row>
    <row r="9205" spans="22:22" x14ac:dyDescent="0.2">
      <c r="V9205" s="5"/>
    </row>
    <row r="9206" spans="22:22" x14ac:dyDescent="0.2">
      <c r="V9206" s="5"/>
    </row>
    <row r="9207" spans="22:22" x14ac:dyDescent="0.2">
      <c r="V9207" s="5"/>
    </row>
    <row r="9208" spans="22:22" x14ac:dyDescent="0.2">
      <c r="V9208" s="5"/>
    </row>
    <row r="9209" spans="22:22" x14ac:dyDescent="0.2">
      <c r="V9209" s="5"/>
    </row>
    <row r="9210" spans="22:22" x14ac:dyDescent="0.2">
      <c r="V9210" s="5"/>
    </row>
    <row r="9211" spans="22:22" x14ac:dyDescent="0.2">
      <c r="V9211" s="5"/>
    </row>
    <row r="9212" spans="22:22" x14ac:dyDescent="0.2">
      <c r="V9212" s="5"/>
    </row>
    <row r="9213" spans="22:22" x14ac:dyDescent="0.2">
      <c r="V9213" s="5"/>
    </row>
    <row r="9214" spans="22:22" x14ac:dyDescent="0.2">
      <c r="V9214" s="5"/>
    </row>
    <row r="9215" spans="22:22" x14ac:dyDescent="0.2">
      <c r="V9215" s="5"/>
    </row>
    <row r="9216" spans="22:22" x14ac:dyDescent="0.2">
      <c r="V9216" s="5"/>
    </row>
    <row r="9217" spans="22:22" x14ac:dyDescent="0.2">
      <c r="V9217" s="5"/>
    </row>
    <row r="9218" spans="22:22" x14ac:dyDescent="0.2">
      <c r="V9218" s="5"/>
    </row>
    <row r="9219" spans="22:22" x14ac:dyDescent="0.2">
      <c r="V9219" s="5"/>
    </row>
    <row r="9220" spans="22:22" x14ac:dyDescent="0.2">
      <c r="V9220" s="5"/>
    </row>
    <row r="9221" spans="22:22" x14ac:dyDescent="0.2">
      <c r="V9221" s="5"/>
    </row>
    <row r="9222" spans="22:22" x14ac:dyDescent="0.2">
      <c r="V9222" s="5"/>
    </row>
    <row r="9223" spans="22:22" x14ac:dyDescent="0.2">
      <c r="V9223" s="5"/>
    </row>
    <row r="9224" spans="22:22" x14ac:dyDescent="0.2">
      <c r="V9224" s="5"/>
    </row>
    <row r="9225" spans="22:22" x14ac:dyDescent="0.2">
      <c r="V9225" s="5"/>
    </row>
    <row r="9226" spans="22:22" x14ac:dyDescent="0.2">
      <c r="V9226" s="5"/>
    </row>
    <row r="9227" spans="22:22" x14ac:dyDescent="0.2">
      <c r="V9227" s="5"/>
    </row>
    <row r="9228" spans="22:22" x14ac:dyDescent="0.2">
      <c r="V9228" s="5"/>
    </row>
    <row r="9229" spans="22:22" x14ac:dyDescent="0.2">
      <c r="V9229" s="5"/>
    </row>
    <row r="9230" spans="22:22" x14ac:dyDescent="0.2">
      <c r="V9230" s="5"/>
    </row>
    <row r="9231" spans="22:22" x14ac:dyDescent="0.2">
      <c r="V9231" s="5"/>
    </row>
    <row r="9232" spans="22:22" x14ac:dyDescent="0.2">
      <c r="V9232" s="5"/>
    </row>
    <row r="9233" spans="22:22" x14ac:dyDescent="0.2">
      <c r="V9233" s="5"/>
    </row>
    <row r="9234" spans="22:22" x14ac:dyDescent="0.2">
      <c r="V9234" s="5"/>
    </row>
    <row r="9235" spans="22:22" x14ac:dyDescent="0.2">
      <c r="V9235" s="5"/>
    </row>
    <row r="9236" spans="22:22" x14ac:dyDescent="0.2">
      <c r="V9236" s="5"/>
    </row>
    <row r="9237" spans="22:22" x14ac:dyDescent="0.2">
      <c r="V9237" s="5"/>
    </row>
    <row r="9238" spans="22:22" x14ac:dyDescent="0.2">
      <c r="V9238" s="5"/>
    </row>
    <row r="9239" spans="22:22" x14ac:dyDescent="0.2">
      <c r="V9239" s="5"/>
    </row>
    <row r="9240" spans="22:22" x14ac:dyDescent="0.2">
      <c r="V9240" s="5"/>
    </row>
    <row r="9241" spans="22:22" x14ac:dyDescent="0.2">
      <c r="V9241" s="5"/>
    </row>
    <row r="9242" spans="22:22" x14ac:dyDescent="0.2">
      <c r="V9242" s="5"/>
    </row>
    <row r="9243" spans="22:22" x14ac:dyDescent="0.2">
      <c r="V9243" s="5"/>
    </row>
    <row r="9244" spans="22:22" x14ac:dyDescent="0.2">
      <c r="V9244" s="5"/>
    </row>
    <row r="9245" spans="22:22" x14ac:dyDescent="0.2">
      <c r="V9245" s="5"/>
    </row>
    <row r="9246" spans="22:22" x14ac:dyDescent="0.2">
      <c r="V9246" s="5"/>
    </row>
    <row r="9247" spans="22:22" x14ac:dyDescent="0.2">
      <c r="V9247" s="5"/>
    </row>
    <row r="9248" spans="22:22" x14ac:dyDescent="0.2">
      <c r="V9248" s="5"/>
    </row>
    <row r="9249" spans="22:22" x14ac:dyDescent="0.2">
      <c r="V9249" s="5"/>
    </row>
    <row r="9250" spans="22:22" x14ac:dyDescent="0.2">
      <c r="V9250" s="5"/>
    </row>
    <row r="9251" spans="22:22" x14ac:dyDescent="0.2">
      <c r="V9251" s="5"/>
    </row>
    <row r="9252" spans="22:22" x14ac:dyDescent="0.2">
      <c r="V9252" s="5"/>
    </row>
    <row r="9253" spans="22:22" x14ac:dyDescent="0.2">
      <c r="V9253" s="5"/>
    </row>
    <row r="9254" spans="22:22" x14ac:dyDescent="0.2">
      <c r="V9254" s="5"/>
    </row>
    <row r="9255" spans="22:22" x14ac:dyDescent="0.2">
      <c r="V9255" s="5"/>
    </row>
    <row r="9256" spans="22:22" x14ac:dyDescent="0.2">
      <c r="V9256" s="5"/>
    </row>
    <row r="9257" spans="22:22" x14ac:dyDescent="0.2">
      <c r="V9257" s="5"/>
    </row>
    <row r="9258" spans="22:22" x14ac:dyDescent="0.2">
      <c r="V9258" s="5"/>
    </row>
    <row r="9259" spans="22:22" x14ac:dyDescent="0.2">
      <c r="V9259" s="5"/>
    </row>
    <row r="9260" spans="22:22" x14ac:dyDescent="0.2">
      <c r="V9260" s="5"/>
    </row>
    <row r="9261" spans="22:22" x14ac:dyDescent="0.2">
      <c r="V9261" s="5"/>
    </row>
    <row r="9262" spans="22:22" x14ac:dyDescent="0.2">
      <c r="V9262" s="5"/>
    </row>
    <row r="9263" spans="22:22" x14ac:dyDescent="0.2">
      <c r="V9263" s="5"/>
    </row>
    <row r="9264" spans="22:22" x14ac:dyDescent="0.2">
      <c r="V9264" s="5"/>
    </row>
    <row r="9265" spans="22:22" x14ac:dyDescent="0.2">
      <c r="V9265" s="5"/>
    </row>
    <row r="9266" spans="22:22" x14ac:dyDescent="0.2">
      <c r="V9266" s="5"/>
    </row>
    <row r="9267" spans="22:22" x14ac:dyDescent="0.2">
      <c r="V9267" s="5"/>
    </row>
    <row r="9268" spans="22:22" x14ac:dyDescent="0.2">
      <c r="V9268" s="5"/>
    </row>
    <row r="9269" spans="22:22" x14ac:dyDescent="0.2">
      <c r="V9269" s="5"/>
    </row>
    <row r="9270" spans="22:22" x14ac:dyDescent="0.2">
      <c r="V9270" s="5"/>
    </row>
    <row r="9271" spans="22:22" x14ac:dyDescent="0.2">
      <c r="V9271" s="5"/>
    </row>
    <row r="9272" spans="22:22" x14ac:dyDescent="0.2">
      <c r="V9272" s="5"/>
    </row>
    <row r="9273" spans="22:22" x14ac:dyDescent="0.2">
      <c r="V9273" s="5"/>
    </row>
    <row r="9274" spans="22:22" x14ac:dyDescent="0.2">
      <c r="V9274" s="5"/>
    </row>
    <row r="9275" spans="22:22" x14ac:dyDescent="0.2">
      <c r="V9275" s="5"/>
    </row>
    <row r="9276" spans="22:22" x14ac:dyDescent="0.2">
      <c r="V9276" s="5"/>
    </row>
    <row r="9277" spans="22:22" x14ac:dyDescent="0.2">
      <c r="V9277" s="5"/>
    </row>
    <row r="9278" spans="22:22" x14ac:dyDescent="0.2">
      <c r="V9278" s="5"/>
    </row>
    <row r="9279" spans="22:22" x14ac:dyDescent="0.2">
      <c r="V9279" s="5"/>
    </row>
    <row r="9280" spans="22:22" x14ac:dyDescent="0.2">
      <c r="V9280" s="5"/>
    </row>
    <row r="9281" spans="22:22" x14ac:dyDescent="0.2">
      <c r="V9281" s="5"/>
    </row>
    <row r="9282" spans="22:22" x14ac:dyDescent="0.2">
      <c r="V9282" s="5"/>
    </row>
    <row r="9283" spans="22:22" x14ac:dyDescent="0.2">
      <c r="V9283" s="5"/>
    </row>
    <row r="9284" spans="22:22" x14ac:dyDescent="0.2">
      <c r="V9284" s="5"/>
    </row>
    <row r="9285" spans="22:22" x14ac:dyDescent="0.2">
      <c r="V9285" s="5"/>
    </row>
    <row r="9286" spans="22:22" x14ac:dyDescent="0.2">
      <c r="V9286" s="5"/>
    </row>
    <row r="9287" spans="22:22" x14ac:dyDescent="0.2">
      <c r="V9287" s="5"/>
    </row>
    <row r="9288" spans="22:22" x14ac:dyDescent="0.2">
      <c r="V9288" s="5"/>
    </row>
    <row r="9289" spans="22:22" x14ac:dyDescent="0.2">
      <c r="V9289" s="5"/>
    </row>
    <row r="9290" spans="22:22" x14ac:dyDescent="0.2">
      <c r="V9290" s="5"/>
    </row>
    <row r="9291" spans="22:22" x14ac:dyDescent="0.2">
      <c r="V9291" s="5"/>
    </row>
    <row r="9292" spans="22:22" x14ac:dyDescent="0.2">
      <c r="V9292" s="5"/>
    </row>
    <row r="9293" spans="22:22" x14ac:dyDescent="0.2">
      <c r="V9293" s="5"/>
    </row>
    <row r="9294" spans="22:22" x14ac:dyDescent="0.2">
      <c r="V9294" s="5"/>
    </row>
    <row r="9295" spans="22:22" x14ac:dyDescent="0.2">
      <c r="V9295" s="5"/>
    </row>
    <row r="9296" spans="22:22" x14ac:dyDescent="0.2">
      <c r="V9296" s="5"/>
    </row>
    <row r="9297" spans="22:22" x14ac:dyDescent="0.2">
      <c r="V9297" s="5"/>
    </row>
    <row r="9298" spans="22:22" x14ac:dyDescent="0.2">
      <c r="V9298" s="5"/>
    </row>
    <row r="9299" spans="22:22" x14ac:dyDescent="0.2">
      <c r="V9299" s="5"/>
    </row>
    <row r="9300" spans="22:22" x14ac:dyDescent="0.2">
      <c r="V9300" s="5"/>
    </row>
    <row r="9301" spans="22:22" x14ac:dyDescent="0.2">
      <c r="V9301" s="5"/>
    </row>
    <row r="9302" spans="22:22" x14ac:dyDescent="0.2">
      <c r="V9302" s="5"/>
    </row>
    <row r="9303" spans="22:22" x14ac:dyDescent="0.2">
      <c r="V9303" s="5"/>
    </row>
    <row r="9304" spans="22:22" x14ac:dyDescent="0.2">
      <c r="V9304" s="5"/>
    </row>
    <row r="9305" spans="22:22" x14ac:dyDescent="0.2">
      <c r="V9305" s="5"/>
    </row>
    <row r="9306" spans="22:22" x14ac:dyDescent="0.2">
      <c r="V9306" s="5"/>
    </row>
    <row r="9307" spans="22:22" x14ac:dyDescent="0.2">
      <c r="V9307" s="5"/>
    </row>
    <row r="9308" spans="22:22" x14ac:dyDescent="0.2">
      <c r="V9308" s="5"/>
    </row>
    <row r="9309" spans="22:22" x14ac:dyDescent="0.2">
      <c r="V9309" s="5"/>
    </row>
    <row r="9310" spans="22:22" x14ac:dyDescent="0.2">
      <c r="V9310" s="5"/>
    </row>
    <row r="9311" spans="22:22" x14ac:dyDescent="0.2">
      <c r="V9311" s="5"/>
    </row>
    <row r="9312" spans="22:22" x14ac:dyDescent="0.2">
      <c r="V9312" s="5"/>
    </row>
    <row r="9313" spans="22:22" x14ac:dyDescent="0.2">
      <c r="V9313" s="5"/>
    </row>
    <row r="9314" spans="22:22" x14ac:dyDescent="0.2">
      <c r="V9314" s="5"/>
    </row>
    <row r="9315" spans="22:22" x14ac:dyDescent="0.2">
      <c r="V9315" s="5"/>
    </row>
    <row r="9316" spans="22:22" x14ac:dyDescent="0.2">
      <c r="V9316" s="5"/>
    </row>
    <row r="9317" spans="22:22" x14ac:dyDescent="0.2">
      <c r="V9317" s="5"/>
    </row>
    <row r="9318" spans="22:22" x14ac:dyDescent="0.2">
      <c r="V9318" s="5"/>
    </row>
    <row r="9319" spans="22:22" x14ac:dyDescent="0.2">
      <c r="V9319" s="5"/>
    </row>
    <row r="9320" spans="22:22" x14ac:dyDescent="0.2">
      <c r="V9320" s="5"/>
    </row>
    <row r="9321" spans="22:22" x14ac:dyDescent="0.2">
      <c r="V9321" s="5"/>
    </row>
    <row r="9322" spans="22:22" x14ac:dyDescent="0.2">
      <c r="V9322" s="5"/>
    </row>
    <row r="9323" spans="22:22" x14ac:dyDescent="0.2">
      <c r="V9323" s="5"/>
    </row>
    <row r="9324" spans="22:22" x14ac:dyDescent="0.2">
      <c r="V9324" s="5"/>
    </row>
    <row r="9325" spans="22:22" x14ac:dyDescent="0.2">
      <c r="V9325" s="5"/>
    </row>
    <row r="9326" spans="22:22" x14ac:dyDescent="0.2">
      <c r="V9326" s="5"/>
    </row>
    <row r="9327" spans="22:22" x14ac:dyDescent="0.2">
      <c r="V9327" s="5"/>
    </row>
    <row r="9328" spans="22:22" x14ac:dyDescent="0.2">
      <c r="V9328" s="5"/>
    </row>
    <row r="9329" spans="22:22" x14ac:dyDescent="0.2">
      <c r="V9329" s="5"/>
    </row>
    <row r="9330" spans="22:22" x14ac:dyDescent="0.2">
      <c r="V9330" s="5"/>
    </row>
    <row r="9331" spans="22:22" x14ac:dyDescent="0.2">
      <c r="V9331" s="5"/>
    </row>
    <row r="9332" spans="22:22" x14ac:dyDescent="0.2">
      <c r="V9332" s="5"/>
    </row>
    <row r="9333" spans="22:22" x14ac:dyDescent="0.2">
      <c r="V9333" s="5"/>
    </row>
    <row r="9334" spans="22:22" x14ac:dyDescent="0.2">
      <c r="V9334" s="5"/>
    </row>
    <row r="9335" spans="22:22" x14ac:dyDescent="0.2">
      <c r="V9335" s="5"/>
    </row>
    <row r="9336" spans="22:22" x14ac:dyDescent="0.2">
      <c r="V9336" s="5"/>
    </row>
    <row r="9337" spans="22:22" x14ac:dyDescent="0.2">
      <c r="V9337" s="5"/>
    </row>
    <row r="9338" spans="22:22" x14ac:dyDescent="0.2">
      <c r="V9338" s="5"/>
    </row>
    <row r="9339" spans="22:22" x14ac:dyDescent="0.2">
      <c r="V9339" s="5"/>
    </row>
    <row r="9340" spans="22:22" x14ac:dyDescent="0.2">
      <c r="V9340" s="5"/>
    </row>
    <row r="9341" spans="22:22" x14ac:dyDescent="0.2">
      <c r="V9341" s="5"/>
    </row>
    <row r="9342" spans="22:22" x14ac:dyDescent="0.2">
      <c r="V9342" s="5"/>
    </row>
    <row r="9343" spans="22:22" x14ac:dyDescent="0.2">
      <c r="V9343" s="5"/>
    </row>
    <row r="9344" spans="22:22" x14ac:dyDescent="0.2">
      <c r="V9344" s="5"/>
    </row>
    <row r="9345" spans="22:22" x14ac:dyDescent="0.2">
      <c r="V9345" s="5"/>
    </row>
    <row r="9346" spans="22:22" x14ac:dyDescent="0.2">
      <c r="V9346" s="5"/>
    </row>
    <row r="9347" spans="22:22" x14ac:dyDescent="0.2">
      <c r="V9347" s="5"/>
    </row>
    <row r="9348" spans="22:22" x14ac:dyDescent="0.2">
      <c r="V9348" s="5"/>
    </row>
    <row r="9349" spans="22:22" x14ac:dyDescent="0.2">
      <c r="V9349" s="5"/>
    </row>
    <row r="9350" spans="22:22" x14ac:dyDescent="0.2">
      <c r="V9350" s="5"/>
    </row>
    <row r="9351" spans="22:22" x14ac:dyDescent="0.2">
      <c r="V9351" s="5"/>
    </row>
    <row r="9352" spans="22:22" x14ac:dyDescent="0.2">
      <c r="V9352" s="5"/>
    </row>
    <row r="9353" spans="22:22" x14ac:dyDescent="0.2">
      <c r="V9353" s="5"/>
    </row>
    <row r="9354" spans="22:22" x14ac:dyDescent="0.2">
      <c r="V9354" s="5"/>
    </row>
    <row r="9355" spans="22:22" x14ac:dyDescent="0.2">
      <c r="V9355" s="5"/>
    </row>
    <row r="9356" spans="22:22" x14ac:dyDescent="0.2">
      <c r="V9356" s="5"/>
    </row>
    <row r="9357" spans="22:22" x14ac:dyDescent="0.2">
      <c r="V9357" s="5"/>
    </row>
    <row r="9358" spans="22:22" x14ac:dyDescent="0.2">
      <c r="V9358" s="5"/>
    </row>
    <row r="9359" spans="22:22" x14ac:dyDescent="0.2">
      <c r="V9359" s="5"/>
    </row>
    <row r="9360" spans="22:22" x14ac:dyDescent="0.2">
      <c r="V9360" s="5"/>
    </row>
    <row r="9361" spans="22:22" x14ac:dyDescent="0.2">
      <c r="V9361" s="5"/>
    </row>
    <row r="9362" spans="22:22" x14ac:dyDescent="0.2">
      <c r="V9362" s="5"/>
    </row>
    <row r="9363" spans="22:22" x14ac:dyDescent="0.2">
      <c r="V9363" s="5"/>
    </row>
    <row r="9364" spans="22:22" x14ac:dyDescent="0.2">
      <c r="V9364" s="5"/>
    </row>
    <row r="9365" spans="22:22" x14ac:dyDescent="0.2">
      <c r="V9365" s="5"/>
    </row>
    <row r="9366" spans="22:22" x14ac:dyDescent="0.2">
      <c r="V9366" s="5"/>
    </row>
    <row r="9367" spans="22:22" x14ac:dyDescent="0.2">
      <c r="V9367" s="5"/>
    </row>
    <row r="9368" spans="22:22" x14ac:dyDescent="0.2">
      <c r="V9368" s="5"/>
    </row>
    <row r="9369" spans="22:22" x14ac:dyDescent="0.2">
      <c r="V9369" s="5"/>
    </row>
    <row r="9370" spans="22:22" x14ac:dyDescent="0.2">
      <c r="V9370" s="5"/>
    </row>
    <row r="9371" spans="22:22" x14ac:dyDescent="0.2">
      <c r="V9371" s="5"/>
    </row>
    <row r="9372" spans="22:22" x14ac:dyDescent="0.2">
      <c r="V9372" s="5"/>
    </row>
    <row r="9373" spans="22:22" x14ac:dyDescent="0.2">
      <c r="V9373" s="5"/>
    </row>
    <row r="9374" spans="22:22" x14ac:dyDescent="0.2">
      <c r="V9374" s="5"/>
    </row>
    <row r="9375" spans="22:22" x14ac:dyDescent="0.2">
      <c r="V9375" s="5"/>
    </row>
    <row r="9376" spans="22:22" x14ac:dyDescent="0.2">
      <c r="V9376" s="5"/>
    </row>
    <row r="9377" spans="22:22" x14ac:dyDescent="0.2">
      <c r="V9377" s="5"/>
    </row>
    <row r="9378" spans="22:22" x14ac:dyDescent="0.2">
      <c r="V9378" s="5"/>
    </row>
    <row r="9379" spans="22:22" x14ac:dyDescent="0.2">
      <c r="V9379" s="5"/>
    </row>
    <row r="9380" spans="22:22" x14ac:dyDescent="0.2">
      <c r="V9380" s="5"/>
    </row>
    <row r="9381" spans="22:22" x14ac:dyDescent="0.2">
      <c r="V9381" s="5"/>
    </row>
    <row r="9382" spans="22:22" x14ac:dyDescent="0.2">
      <c r="V9382" s="5"/>
    </row>
    <row r="9383" spans="22:22" x14ac:dyDescent="0.2">
      <c r="V9383" s="5"/>
    </row>
    <row r="9384" spans="22:22" x14ac:dyDescent="0.2">
      <c r="V9384" s="5"/>
    </row>
    <row r="9385" spans="22:22" x14ac:dyDescent="0.2">
      <c r="V9385" s="5"/>
    </row>
    <row r="9386" spans="22:22" x14ac:dyDescent="0.2">
      <c r="V9386" s="5"/>
    </row>
    <row r="9387" spans="22:22" x14ac:dyDescent="0.2">
      <c r="V9387" s="5"/>
    </row>
    <row r="9388" spans="22:22" x14ac:dyDescent="0.2">
      <c r="V9388" s="5"/>
    </row>
    <row r="9389" spans="22:22" x14ac:dyDescent="0.2">
      <c r="V9389" s="5"/>
    </row>
    <row r="9390" spans="22:22" x14ac:dyDescent="0.2">
      <c r="V9390" s="5"/>
    </row>
    <row r="9391" spans="22:22" x14ac:dyDescent="0.2">
      <c r="V9391" s="5"/>
    </row>
    <row r="9392" spans="22:22" x14ac:dyDescent="0.2">
      <c r="V9392" s="5"/>
    </row>
    <row r="9393" spans="22:22" x14ac:dyDescent="0.2">
      <c r="V9393" s="5"/>
    </row>
    <row r="9394" spans="22:22" x14ac:dyDescent="0.2">
      <c r="V9394" s="5"/>
    </row>
    <row r="9395" spans="22:22" x14ac:dyDescent="0.2">
      <c r="V9395" s="5"/>
    </row>
    <row r="9396" spans="22:22" x14ac:dyDescent="0.2">
      <c r="V9396" s="5"/>
    </row>
    <row r="9397" spans="22:22" x14ac:dyDescent="0.2">
      <c r="V9397" s="5"/>
    </row>
    <row r="9398" spans="22:22" x14ac:dyDescent="0.2">
      <c r="V9398" s="5"/>
    </row>
    <row r="9399" spans="22:22" x14ac:dyDescent="0.2">
      <c r="V9399" s="5"/>
    </row>
    <row r="9400" spans="22:22" x14ac:dyDescent="0.2">
      <c r="V9400" s="5"/>
    </row>
    <row r="9401" spans="22:22" x14ac:dyDescent="0.2">
      <c r="V9401" s="5"/>
    </row>
    <row r="9402" spans="22:22" x14ac:dyDescent="0.2">
      <c r="V9402" s="5"/>
    </row>
    <row r="9403" spans="22:22" x14ac:dyDescent="0.2">
      <c r="V9403" s="5"/>
    </row>
    <row r="9404" spans="22:22" x14ac:dyDescent="0.2">
      <c r="V9404" s="5"/>
    </row>
    <row r="9405" spans="22:22" x14ac:dyDescent="0.2">
      <c r="V9405" s="5"/>
    </row>
    <row r="9406" spans="22:22" x14ac:dyDescent="0.2">
      <c r="V9406" s="5"/>
    </row>
    <row r="9407" spans="22:22" x14ac:dyDescent="0.2">
      <c r="V9407" s="5"/>
    </row>
    <row r="9408" spans="22:22" x14ac:dyDescent="0.2">
      <c r="V9408" s="5"/>
    </row>
    <row r="9409" spans="22:22" x14ac:dyDescent="0.2">
      <c r="V9409" s="5"/>
    </row>
    <row r="9410" spans="22:22" x14ac:dyDescent="0.2">
      <c r="V9410" s="5"/>
    </row>
    <row r="9411" spans="22:22" x14ac:dyDescent="0.2">
      <c r="V9411" s="5"/>
    </row>
    <row r="9412" spans="22:22" x14ac:dyDescent="0.2">
      <c r="V9412" s="5"/>
    </row>
    <row r="9413" spans="22:22" x14ac:dyDescent="0.2">
      <c r="V9413" s="5"/>
    </row>
    <row r="9414" spans="22:22" x14ac:dyDescent="0.2">
      <c r="V9414" s="5"/>
    </row>
    <row r="9415" spans="22:22" x14ac:dyDescent="0.2">
      <c r="V9415" s="5"/>
    </row>
    <row r="9416" spans="22:22" x14ac:dyDescent="0.2">
      <c r="V9416" s="5"/>
    </row>
    <row r="9417" spans="22:22" x14ac:dyDescent="0.2">
      <c r="V9417" s="5"/>
    </row>
    <row r="9418" spans="22:22" x14ac:dyDescent="0.2">
      <c r="V9418" s="5"/>
    </row>
    <row r="9419" spans="22:22" x14ac:dyDescent="0.2">
      <c r="V9419" s="5"/>
    </row>
    <row r="9420" spans="22:22" x14ac:dyDescent="0.2">
      <c r="V9420" s="5"/>
    </row>
    <row r="9421" spans="22:22" x14ac:dyDescent="0.2">
      <c r="V9421" s="5"/>
    </row>
    <row r="9422" spans="22:22" x14ac:dyDescent="0.2">
      <c r="V9422" s="5"/>
    </row>
    <row r="9423" spans="22:22" x14ac:dyDescent="0.2">
      <c r="V9423" s="5"/>
    </row>
    <row r="9424" spans="22:22" x14ac:dyDescent="0.2">
      <c r="V9424" s="5"/>
    </row>
    <row r="9425" spans="22:22" x14ac:dyDescent="0.2">
      <c r="V9425" s="5"/>
    </row>
    <row r="9426" spans="22:22" x14ac:dyDescent="0.2">
      <c r="V9426" s="5"/>
    </row>
    <row r="9427" spans="22:22" x14ac:dyDescent="0.2">
      <c r="V9427" s="5"/>
    </row>
    <row r="9428" spans="22:22" x14ac:dyDescent="0.2">
      <c r="V9428" s="5"/>
    </row>
    <row r="9429" spans="22:22" x14ac:dyDescent="0.2">
      <c r="V9429" s="5"/>
    </row>
    <row r="9430" spans="22:22" x14ac:dyDescent="0.2">
      <c r="V9430" s="5"/>
    </row>
    <row r="9431" spans="22:22" x14ac:dyDescent="0.2">
      <c r="V9431" s="5"/>
    </row>
    <row r="9432" spans="22:22" x14ac:dyDescent="0.2">
      <c r="V9432" s="5"/>
    </row>
    <row r="9433" spans="22:22" x14ac:dyDescent="0.2">
      <c r="V9433" s="5"/>
    </row>
    <row r="9434" spans="22:22" x14ac:dyDescent="0.2">
      <c r="V9434" s="5"/>
    </row>
    <row r="9435" spans="22:22" x14ac:dyDescent="0.2">
      <c r="V9435" s="5"/>
    </row>
    <row r="9436" spans="22:22" x14ac:dyDescent="0.2">
      <c r="V9436" s="5"/>
    </row>
    <row r="9437" spans="22:22" x14ac:dyDescent="0.2">
      <c r="V9437" s="5"/>
    </row>
    <row r="9438" spans="22:22" x14ac:dyDescent="0.2">
      <c r="V9438" s="5"/>
    </row>
    <row r="9439" spans="22:22" x14ac:dyDescent="0.2">
      <c r="V9439" s="5"/>
    </row>
    <row r="9440" spans="22:22" x14ac:dyDescent="0.2">
      <c r="V9440" s="5"/>
    </row>
    <row r="9441" spans="22:22" x14ac:dyDescent="0.2">
      <c r="V9441" s="5"/>
    </row>
    <row r="9442" spans="22:22" x14ac:dyDescent="0.2">
      <c r="V9442" s="5"/>
    </row>
    <row r="9443" spans="22:22" x14ac:dyDescent="0.2">
      <c r="V9443" s="5"/>
    </row>
    <row r="9444" spans="22:22" x14ac:dyDescent="0.2">
      <c r="V9444" s="5"/>
    </row>
    <row r="9445" spans="22:22" x14ac:dyDescent="0.2">
      <c r="V9445" s="5"/>
    </row>
    <row r="9446" spans="22:22" x14ac:dyDescent="0.2">
      <c r="V9446" s="5"/>
    </row>
    <row r="9447" spans="22:22" x14ac:dyDescent="0.2">
      <c r="V9447" s="5"/>
    </row>
    <row r="9448" spans="22:22" x14ac:dyDescent="0.2">
      <c r="V9448" s="5"/>
    </row>
    <row r="9449" spans="22:22" x14ac:dyDescent="0.2">
      <c r="V9449" s="5"/>
    </row>
    <row r="9450" spans="22:22" x14ac:dyDescent="0.2">
      <c r="V9450" s="5"/>
    </row>
    <row r="9451" spans="22:22" x14ac:dyDescent="0.2">
      <c r="V9451" s="5"/>
    </row>
    <row r="9452" spans="22:22" x14ac:dyDescent="0.2">
      <c r="V9452" s="5"/>
    </row>
    <row r="9453" spans="22:22" x14ac:dyDescent="0.2">
      <c r="V9453" s="5"/>
    </row>
    <row r="9454" spans="22:22" x14ac:dyDescent="0.2">
      <c r="V9454" s="5"/>
    </row>
    <row r="9455" spans="22:22" x14ac:dyDescent="0.2">
      <c r="V9455" s="5"/>
    </row>
    <row r="9456" spans="22:22" x14ac:dyDescent="0.2">
      <c r="V9456" s="5"/>
    </row>
    <row r="9457" spans="22:22" x14ac:dyDescent="0.2">
      <c r="V9457" s="5"/>
    </row>
    <row r="9458" spans="22:22" x14ac:dyDescent="0.2">
      <c r="V9458" s="5"/>
    </row>
    <row r="9459" spans="22:22" x14ac:dyDescent="0.2">
      <c r="V9459" s="5"/>
    </row>
    <row r="9460" spans="22:22" x14ac:dyDescent="0.2">
      <c r="V9460" s="5"/>
    </row>
    <row r="9461" spans="22:22" x14ac:dyDescent="0.2">
      <c r="V9461" s="5"/>
    </row>
    <row r="9462" spans="22:22" x14ac:dyDescent="0.2">
      <c r="V9462" s="5"/>
    </row>
    <row r="9463" spans="22:22" x14ac:dyDescent="0.2">
      <c r="V9463" s="5"/>
    </row>
    <row r="9464" spans="22:22" x14ac:dyDescent="0.2">
      <c r="V9464" s="5"/>
    </row>
    <row r="9465" spans="22:22" x14ac:dyDescent="0.2">
      <c r="V9465" s="5"/>
    </row>
    <row r="9466" spans="22:22" x14ac:dyDescent="0.2">
      <c r="V9466" s="5"/>
    </row>
    <row r="9467" spans="22:22" x14ac:dyDescent="0.2">
      <c r="V9467" s="5"/>
    </row>
    <row r="9468" spans="22:22" x14ac:dyDescent="0.2">
      <c r="V9468" s="5"/>
    </row>
    <row r="9469" spans="22:22" x14ac:dyDescent="0.2">
      <c r="V9469" s="5"/>
    </row>
    <row r="9470" spans="22:22" x14ac:dyDescent="0.2">
      <c r="V9470" s="5"/>
    </row>
    <row r="9471" spans="22:22" x14ac:dyDescent="0.2">
      <c r="V9471" s="5"/>
    </row>
    <row r="9472" spans="22:22" x14ac:dyDescent="0.2">
      <c r="V9472" s="5"/>
    </row>
    <row r="9473" spans="22:22" x14ac:dyDescent="0.2">
      <c r="V9473" s="5"/>
    </row>
    <row r="9474" spans="22:22" x14ac:dyDescent="0.2">
      <c r="V9474" s="5"/>
    </row>
    <row r="9475" spans="22:22" x14ac:dyDescent="0.2">
      <c r="V9475" s="5"/>
    </row>
    <row r="9476" spans="22:22" x14ac:dyDescent="0.2">
      <c r="V9476" s="5"/>
    </row>
    <row r="9477" spans="22:22" x14ac:dyDescent="0.2">
      <c r="V9477" s="5"/>
    </row>
    <row r="9478" spans="22:22" x14ac:dyDescent="0.2">
      <c r="V9478" s="5"/>
    </row>
    <row r="9479" spans="22:22" x14ac:dyDescent="0.2">
      <c r="V9479" s="5"/>
    </row>
    <row r="9480" spans="22:22" x14ac:dyDescent="0.2">
      <c r="V9480" s="5"/>
    </row>
    <row r="9481" spans="22:22" x14ac:dyDescent="0.2">
      <c r="V9481" s="5"/>
    </row>
    <row r="9482" spans="22:22" x14ac:dyDescent="0.2">
      <c r="V9482" s="5"/>
    </row>
    <row r="9483" spans="22:22" x14ac:dyDescent="0.2">
      <c r="V9483" s="5"/>
    </row>
    <row r="9484" spans="22:22" x14ac:dyDescent="0.2">
      <c r="V9484" s="5"/>
    </row>
    <row r="9485" spans="22:22" x14ac:dyDescent="0.2">
      <c r="V9485" s="5"/>
    </row>
    <row r="9486" spans="22:22" x14ac:dyDescent="0.2">
      <c r="V9486" s="5"/>
    </row>
    <row r="9487" spans="22:22" x14ac:dyDescent="0.2">
      <c r="V9487" s="5"/>
    </row>
    <row r="9488" spans="22:22" x14ac:dyDescent="0.2">
      <c r="V9488" s="5"/>
    </row>
    <row r="9489" spans="22:22" x14ac:dyDescent="0.2">
      <c r="V9489" s="5"/>
    </row>
    <row r="9490" spans="22:22" x14ac:dyDescent="0.2">
      <c r="V9490" s="5"/>
    </row>
    <row r="9491" spans="22:22" x14ac:dyDescent="0.2">
      <c r="V9491" s="5"/>
    </row>
    <row r="9492" spans="22:22" x14ac:dyDescent="0.2">
      <c r="V9492" s="5"/>
    </row>
    <row r="9493" spans="22:22" x14ac:dyDescent="0.2">
      <c r="V9493" s="5"/>
    </row>
    <row r="9494" spans="22:22" x14ac:dyDescent="0.2">
      <c r="V9494" s="5"/>
    </row>
    <row r="9495" spans="22:22" x14ac:dyDescent="0.2">
      <c r="V9495" s="5"/>
    </row>
    <row r="9496" spans="22:22" x14ac:dyDescent="0.2">
      <c r="V9496" s="5"/>
    </row>
    <row r="9497" spans="22:22" x14ac:dyDescent="0.2">
      <c r="V9497" s="5"/>
    </row>
    <row r="9498" spans="22:22" x14ac:dyDescent="0.2">
      <c r="V9498" s="5"/>
    </row>
    <row r="9499" spans="22:22" x14ac:dyDescent="0.2">
      <c r="V9499" s="5"/>
    </row>
    <row r="9500" spans="22:22" x14ac:dyDescent="0.2">
      <c r="V9500" s="5"/>
    </row>
    <row r="9501" spans="22:22" x14ac:dyDescent="0.2">
      <c r="V9501" s="5"/>
    </row>
    <row r="9502" spans="22:22" x14ac:dyDescent="0.2">
      <c r="V9502" s="5"/>
    </row>
    <row r="9503" spans="22:22" x14ac:dyDescent="0.2">
      <c r="V9503" s="5"/>
    </row>
    <row r="9504" spans="22:22" x14ac:dyDescent="0.2">
      <c r="V9504" s="5"/>
    </row>
    <row r="9505" spans="22:22" x14ac:dyDescent="0.2">
      <c r="V9505" s="5"/>
    </row>
    <row r="9506" spans="22:22" x14ac:dyDescent="0.2">
      <c r="V9506" s="5"/>
    </row>
    <row r="9507" spans="22:22" x14ac:dyDescent="0.2">
      <c r="V9507" s="5"/>
    </row>
    <row r="9508" spans="22:22" x14ac:dyDescent="0.2">
      <c r="V9508" s="5"/>
    </row>
    <row r="9509" spans="22:22" x14ac:dyDescent="0.2">
      <c r="V9509" s="5"/>
    </row>
    <row r="9510" spans="22:22" x14ac:dyDescent="0.2">
      <c r="V9510" s="5"/>
    </row>
    <row r="9511" spans="22:22" x14ac:dyDescent="0.2">
      <c r="V9511" s="5"/>
    </row>
    <row r="9512" spans="22:22" x14ac:dyDescent="0.2">
      <c r="V9512" s="5"/>
    </row>
    <row r="9513" spans="22:22" x14ac:dyDescent="0.2">
      <c r="V9513" s="5"/>
    </row>
    <row r="9514" spans="22:22" x14ac:dyDescent="0.2">
      <c r="V9514" s="5"/>
    </row>
    <row r="9515" spans="22:22" x14ac:dyDescent="0.2">
      <c r="V9515" s="5"/>
    </row>
    <row r="9516" spans="22:22" x14ac:dyDescent="0.2">
      <c r="V9516" s="5"/>
    </row>
    <row r="9517" spans="22:22" x14ac:dyDescent="0.2">
      <c r="V9517" s="5"/>
    </row>
    <row r="9518" spans="22:22" x14ac:dyDescent="0.2">
      <c r="V9518" s="5"/>
    </row>
    <row r="9519" spans="22:22" x14ac:dyDescent="0.2">
      <c r="V9519" s="5"/>
    </row>
    <row r="9520" spans="22:22" x14ac:dyDescent="0.2">
      <c r="V9520" s="5"/>
    </row>
    <row r="9521" spans="22:22" x14ac:dyDescent="0.2">
      <c r="V9521" s="5"/>
    </row>
    <row r="9522" spans="22:22" x14ac:dyDescent="0.2">
      <c r="V9522" s="5"/>
    </row>
    <row r="9523" spans="22:22" x14ac:dyDescent="0.2">
      <c r="V9523" s="5"/>
    </row>
    <row r="9524" spans="22:22" x14ac:dyDescent="0.2">
      <c r="V9524" s="5"/>
    </row>
    <row r="9525" spans="22:22" x14ac:dyDescent="0.2">
      <c r="V9525" s="5"/>
    </row>
    <row r="9526" spans="22:22" x14ac:dyDescent="0.2">
      <c r="V9526" s="5"/>
    </row>
    <row r="9527" spans="22:22" x14ac:dyDescent="0.2">
      <c r="V9527" s="5"/>
    </row>
    <row r="9528" spans="22:22" x14ac:dyDescent="0.2">
      <c r="V9528" s="5"/>
    </row>
    <row r="9529" spans="22:22" x14ac:dyDescent="0.2">
      <c r="V9529" s="5"/>
    </row>
    <row r="9530" spans="22:22" x14ac:dyDescent="0.2">
      <c r="V9530" s="5"/>
    </row>
    <row r="9531" spans="22:22" x14ac:dyDescent="0.2">
      <c r="V9531" s="5"/>
    </row>
    <row r="9532" spans="22:22" x14ac:dyDescent="0.2">
      <c r="V9532" s="5"/>
    </row>
    <row r="9533" spans="22:22" x14ac:dyDescent="0.2">
      <c r="V9533" s="5"/>
    </row>
    <row r="9534" spans="22:22" x14ac:dyDescent="0.2">
      <c r="V9534" s="5"/>
    </row>
    <row r="9535" spans="22:22" x14ac:dyDescent="0.2">
      <c r="V9535" s="5"/>
    </row>
    <row r="9536" spans="22:22" x14ac:dyDescent="0.2">
      <c r="V9536" s="5"/>
    </row>
    <row r="9537" spans="22:22" x14ac:dyDescent="0.2">
      <c r="V9537" s="5"/>
    </row>
    <row r="9538" spans="22:22" x14ac:dyDescent="0.2">
      <c r="V9538" s="5"/>
    </row>
    <row r="9539" spans="22:22" x14ac:dyDescent="0.2">
      <c r="V9539" s="5"/>
    </row>
    <row r="9540" spans="22:22" x14ac:dyDescent="0.2">
      <c r="V9540" s="5"/>
    </row>
    <row r="9541" spans="22:22" x14ac:dyDescent="0.2">
      <c r="V9541" s="5"/>
    </row>
    <row r="9542" spans="22:22" x14ac:dyDescent="0.2">
      <c r="V9542" s="5"/>
    </row>
    <row r="9543" spans="22:22" x14ac:dyDescent="0.2">
      <c r="V9543" s="5"/>
    </row>
    <row r="9544" spans="22:22" x14ac:dyDescent="0.2">
      <c r="V9544" s="5"/>
    </row>
    <row r="9545" spans="22:22" x14ac:dyDescent="0.2">
      <c r="V9545" s="5"/>
    </row>
    <row r="9546" spans="22:22" x14ac:dyDescent="0.2">
      <c r="V9546" s="5"/>
    </row>
    <row r="9547" spans="22:22" x14ac:dyDescent="0.2">
      <c r="V9547" s="5"/>
    </row>
    <row r="9548" spans="22:22" x14ac:dyDescent="0.2">
      <c r="V9548" s="5"/>
    </row>
    <row r="9549" spans="22:22" x14ac:dyDescent="0.2">
      <c r="V9549" s="5"/>
    </row>
    <row r="9550" spans="22:22" x14ac:dyDescent="0.2">
      <c r="V9550" s="5"/>
    </row>
    <row r="9551" spans="22:22" x14ac:dyDescent="0.2">
      <c r="V9551" s="5"/>
    </row>
    <row r="9552" spans="22:22" x14ac:dyDescent="0.2">
      <c r="V9552" s="5"/>
    </row>
    <row r="9553" spans="22:22" x14ac:dyDescent="0.2">
      <c r="V9553" s="5"/>
    </row>
    <row r="9554" spans="22:22" x14ac:dyDescent="0.2">
      <c r="V9554" s="5"/>
    </row>
    <row r="9555" spans="22:22" x14ac:dyDescent="0.2">
      <c r="V9555" s="5"/>
    </row>
    <row r="9556" spans="22:22" x14ac:dyDescent="0.2">
      <c r="V9556" s="5"/>
    </row>
    <row r="9557" spans="22:22" x14ac:dyDescent="0.2">
      <c r="V9557" s="5"/>
    </row>
    <row r="9558" spans="22:22" x14ac:dyDescent="0.2">
      <c r="V9558" s="5"/>
    </row>
    <row r="9559" spans="22:22" x14ac:dyDescent="0.2">
      <c r="V9559" s="5"/>
    </row>
    <row r="9560" spans="22:22" x14ac:dyDescent="0.2">
      <c r="V9560" s="5"/>
    </row>
    <row r="9561" spans="22:22" x14ac:dyDescent="0.2">
      <c r="V9561" s="5"/>
    </row>
    <row r="9562" spans="22:22" x14ac:dyDescent="0.2">
      <c r="V9562" s="5"/>
    </row>
    <row r="9563" spans="22:22" x14ac:dyDescent="0.2">
      <c r="V9563" s="5"/>
    </row>
    <row r="9564" spans="22:22" x14ac:dyDescent="0.2">
      <c r="V9564" s="5"/>
    </row>
    <row r="9565" spans="22:22" x14ac:dyDescent="0.2">
      <c r="V9565" s="5"/>
    </row>
    <row r="9566" spans="22:22" x14ac:dyDescent="0.2">
      <c r="V9566" s="5"/>
    </row>
    <row r="9567" spans="22:22" x14ac:dyDescent="0.2">
      <c r="V9567" s="5"/>
    </row>
    <row r="9568" spans="22:22" x14ac:dyDescent="0.2">
      <c r="V9568" s="5"/>
    </row>
    <row r="9569" spans="22:22" x14ac:dyDescent="0.2">
      <c r="V9569" s="5"/>
    </row>
    <row r="9570" spans="22:22" x14ac:dyDescent="0.2">
      <c r="V9570" s="5"/>
    </row>
    <row r="9571" spans="22:22" x14ac:dyDescent="0.2">
      <c r="V9571" s="5"/>
    </row>
    <row r="9572" spans="22:22" x14ac:dyDescent="0.2">
      <c r="V9572" s="5"/>
    </row>
    <row r="9573" spans="22:22" x14ac:dyDescent="0.2">
      <c r="V9573" s="5"/>
    </row>
    <row r="9574" spans="22:22" x14ac:dyDescent="0.2">
      <c r="V9574" s="5"/>
    </row>
    <row r="9575" spans="22:22" x14ac:dyDescent="0.2">
      <c r="V9575" s="5"/>
    </row>
    <row r="9576" spans="22:22" x14ac:dyDescent="0.2">
      <c r="V9576" s="5"/>
    </row>
    <row r="9577" spans="22:22" x14ac:dyDescent="0.2">
      <c r="V9577" s="5"/>
    </row>
    <row r="9578" spans="22:22" x14ac:dyDescent="0.2">
      <c r="V9578" s="5"/>
    </row>
    <row r="9579" spans="22:22" x14ac:dyDescent="0.2">
      <c r="V9579" s="5"/>
    </row>
    <row r="9580" spans="22:22" x14ac:dyDescent="0.2">
      <c r="V9580" s="5"/>
    </row>
    <row r="9581" spans="22:22" x14ac:dyDescent="0.2">
      <c r="V9581" s="5"/>
    </row>
    <row r="9582" spans="22:22" x14ac:dyDescent="0.2">
      <c r="V9582" s="5"/>
    </row>
    <row r="9583" spans="22:22" x14ac:dyDescent="0.2">
      <c r="V9583" s="5"/>
    </row>
    <row r="9584" spans="22:22" x14ac:dyDescent="0.2">
      <c r="V9584" s="5"/>
    </row>
    <row r="9585" spans="22:22" x14ac:dyDescent="0.2">
      <c r="V9585" s="5"/>
    </row>
    <row r="9586" spans="22:22" x14ac:dyDescent="0.2">
      <c r="V9586" s="5"/>
    </row>
    <row r="9587" spans="22:22" x14ac:dyDescent="0.2">
      <c r="V9587" s="5"/>
    </row>
    <row r="9588" spans="22:22" x14ac:dyDescent="0.2">
      <c r="V9588" s="5"/>
    </row>
    <row r="9589" spans="22:22" x14ac:dyDescent="0.2">
      <c r="V9589" s="5"/>
    </row>
    <row r="9590" spans="22:22" x14ac:dyDescent="0.2">
      <c r="V9590" s="5"/>
    </row>
    <row r="9591" spans="22:22" x14ac:dyDescent="0.2">
      <c r="V9591" s="5"/>
    </row>
    <row r="9592" spans="22:22" x14ac:dyDescent="0.2">
      <c r="V9592" s="5"/>
    </row>
    <row r="9593" spans="22:22" x14ac:dyDescent="0.2">
      <c r="V9593" s="5"/>
    </row>
    <row r="9594" spans="22:22" x14ac:dyDescent="0.2">
      <c r="V9594" s="5"/>
    </row>
    <row r="9595" spans="22:22" x14ac:dyDescent="0.2">
      <c r="V9595" s="5"/>
    </row>
    <row r="9596" spans="22:22" x14ac:dyDescent="0.2">
      <c r="V9596" s="5"/>
    </row>
    <row r="9597" spans="22:22" x14ac:dyDescent="0.2">
      <c r="V9597" s="5"/>
    </row>
    <row r="9598" spans="22:22" x14ac:dyDescent="0.2">
      <c r="V9598" s="5"/>
    </row>
    <row r="9599" spans="22:22" x14ac:dyDescent="0.2">
      <c r="V9599" s="5"/>
    </row>
    <row r="9600" spans="22:22" x14ac:dyDescent="0.2">
      <c r="V9600" s="5"/>
    </row>
    <row r="9601" spans="22:22" x14ac:dyDescent="0.2">
      <c r="V9601" s="5"/>
    </row>
    <row r="9602" spans="22:22" x14ac:dyDescent="0.2">
      <c r="V9602" s="5"/>
    </row>
    <row r="9603" spans="22:22" x14ac:dyDescent="0.2">
      <c r="V9603" s="5"/>
    </row>
    <row r="9604" spans="22:22" x14ac:dyDescent="0.2">
      <c r="V9604" s="5"/>
    </row>
    <row r="9605" spans="22:22" x14ac:dyDescent="0.2">
      <c r="V9605" s="5"/>
    </row>
    <row r="9606" spans="22:22" x14ac:dyDescent="0.2">
      <c r="V9606" s="5"/>
    </row>
    <row r="9607" spans="22:22" x14ac:dyDescent="0.2">
      <c r="V9607" s="5"/>
    </row>
    <row r="9608" spans="22:22" x14ac:dyDescent="0.2">
      <c r="V9608" s="5"/>
    </row>
    <row r="9609" spans="22:22" x14ac:dyDescent="0.2">
      <c r="V9609" s="5"/>
    </row>
    <row r="9610" spans="22:22" x14ac:dyDescent="0.2">
      <c r="V9610" s="5"/>
    </row>
    <row r="9611" spans="22:22" x14ac:dyDescent="0.2">
      <c r="V9611" s="5"/>
    </row>
    <row r="9612" spans="22:22" x14ac:dyDescent="0.2">
      <c r="V9612" s="5"/>
    </row>
    <row r="9613" spans="22:22" x14ac:dyDescent="0.2">
      <c r="V9613" s="5"/>
    </row>
    <row r="9614" spans="22:22" x14ac:dyDescent="0.2">
      <c r="V9614" s="5"/>
    </row>
    <row r="9615" spans="22:22" x14ac:dyDescent="0.2">
      <c r="V9615" s="5"/>
    </row>
    <row r="9616" spans="22:22" x14ac:dyDescent="0.2">
      <c r="V9616" s="5"/>
    </row>
    <row r="9617" spans="22:22" x14ac:dyDescent="0.2">
      <c r="V9617" s="5"/>
    </row>
    <row r="9618" spans="22:22" x14ac:dyDescent="0.2">
      <c r="V9618" s="5"/>
    </row>
    <row r="9619" spans="22:22" x14ac:dyDescent="0.2">
      <c r="V9619" s="5"/>
    </row>
    <row r="9620" spans="22:22" x14ac:dyDescent="0.2">
      <c r="V9620" s="5"/>
    </row>
    <row r="9621" spans="22:22" x14ac:dyDescent="0.2">
      <c r="V9621" s="5"/>
    </row>
    <row r="9622" spans="22:22" x14ac:dyDescent="0.2">
      <c r="V9622" s="5"/>
    </row>
    <row r="9623" spans="22:22" x14ac:dyDescent="0.2">
      <c r="V9623" s="5"/>
    </row>
    <row r="9624" spans="22:22" x14ac:dyDescent="0.2">
      <c r="V9624" s="5"/>
    </row>
    <row r="9625" spans="22:22" x14ac:dyDescent="0.2">
      <c r="V9625" s="5"/>
    </row>
    <row r="9626" spans="22:22" x14ac:dyDescent="0.2">
      <c r="V9626" s="5"/>
    </row>
    <row r="9627" spans="22:22" x14ac:dyDescent="0.2">
      <c r="V9627" s="5"/>
    </row>
    <row r="9628" spans="22:22" x14ac:dyDescent="0.2">
      <c r="V9628" s="5"/>
    </row>
    <row r="9629" spans="22:22" x14ac:dyDescent="0.2">
      <c r="V9629" s="5"/>
    </row>
    <row r="9630" spans="22:22" x14ac:dyDescent="0.2">
      <c r="V9630" s="5"/>
    </row>
    <row r="9631" spans="22:22" x14ac:dyDescent="0.2">
      <c r="V9631" s="5"/>
    </row>
    <row r="9632" spans="22:22" x14ac:dyDescent="0.2">
      <c r="V9632" s="5"/>
    </row>
    <row r="9633" spans="22:22" x14ac:dyDescent="0.2">
      <c r="V9633" s="5"/>
    </row>
    <row r="9634" spans="22:22" x14ac:dyDescent="0.2">
      <c r="V9634" s="5"/>
    </row>
    <row r="9635" spans="22:22" x14ac:dyDescent="0.2">
      <c r="V9635" s="5"/>
    </row>
    <row r="9636" spans="22:22" x14ac:dyDescent="0.2">
      <c r="V9636" s="5"/>
    </row>
    <row r="9637" spans="22:22" x14ac:dyDescent="0.2">
      <c r="V9637" s="5"/>
    </row>
    <row r="9638" spans="22:22" x14ac:dyDescent="0.2">
      <c r="V9638" s="5"/>
    </row>
    <row r="9639" spans="22:22" x14ac:dyDescent="0.2">
      <c r="V9639" s="5"/>
    </row>
    <row r="9640" spans="22:22" x14ac:dyDescent="0.2">
      <c r="V9640" s="5"/>
    </row>
    <row r="9641" spans="22:22" x14ac:dyDescent="0.2">
      <c r="V9641" s="5"/>
    </row>
    <row r="9642" spans="22:22" x14ac:dyDescent="0.2">
      <c r="V9642" s="5"/>
    </row>
    <row r="9643" spans="22:22" x14ac:dyDescent="0.2">
      <c r="V9643" s="5"/>
    </row>
    <row r="9644" spans="22:22" x14ac:dyDescent="0.2">
      <c r="V9644" s="5"/>
    </row>
    <row r="9645" spans="22:22" x14ac:dyDescent="0.2">
      <c r="V9645" s="5"/>
    </row>
    <row r="9646" spans="22:22" x14ac:dyDescent="0.2">
      <c r="V9646" s="5"/>
    </row>
    <row r="9647" spans="22:22" x14ac:dyDescent="0.2">
      <c r="V9647" s="5"/>
    </row>
    <row r="9648" spans="22:22" x14ac:dyDescent="0.2">
      <c r="V9648" s="5"/>
    </row>
    <row r="9649" spans="22:22" x14ac:dyDescent="0.2">
      <c r="V9649" s="5"/>
    </row>
    <row r="9650" spans="22:22" x14ac:dyDescent="0.2">
      <c r="V9650" s="5"/>
    </row>
    <row r="9651" spans="22:22" x14ac:dyDescent="0.2">
      <c r="V9651" s="5"/>
    </row>
    <row r="9652" spans="22:22" x14ac:dyDescent="0.2">
      <c r="V9652" s="5"/>
    </row>
    <row r="9653" spans="22:22" x14ac:dyDescent="0.2">
      <c r="V9653" s="5"/>
    </row>
    <row r="9654" spans="22:22" x14ac:dyDescent="0.2">
      <c r="V9654" s="5"/>
    </row>
    <row r="9655" spans="22:22" x14ac:dyDescent="0.2">
      <c r="V9655" s="5"/>
    </row>
    <row r="9656" spans="22:22" x14ac:dyDescent="0.2">
      <c r="V9656" s="5"/>
    </row>
    <row r="9657" spans="22:22" x14ac:dyDescent="0.2">
      <c r="V9657" s="5"/>
    </row>
    <row r="9658" spans="22:22" x14ac:dyDescent="0.2">
      <c r="V9658" s="5"/>
    </row>
    <row r="9659" spans="22:22" x14ac:dyDescent="0.2">
      <c r="V9659" s="5"/>
    </row>
    <row r="9660" spans="22:22" x14ac:dyDescent="0.2">
      <c r="V9660" s="5"/>
    </row>
    <row r="9661" spans="22:22" x14ac:dyDescent="0.2">
      <c r="V9661" s="5"/>
    </row>
    <row r="9662" spans="22:22" x14ac:dyDescent="0.2">
      <c r="V9662" s="5"/>
    </row>
    <row r="9663" spans="22:22" x14ac:dyDescent="0.2">
      <c r="V9663" s="5"/>
    </row>
    <row r="9664" spans="22:22" x14ac:dyDescent="0.2">
      <c r="V9664" s="5"/>
    </row>
    <row r="9665" spans="22:22" x14ac:dyDescent="0.2">
      <c r="V9665" s="5"/>
    </row>
    <row r="9666" spans="22:22" x14ac:dyDescent="0.2">
      <c r="V9666" s="5"/>
    </row>
    <row r="9667" spans="22:22" x14ac:dyDescent="0.2">
      <c r="V9667" s="5"/>
    </row>
    <row r="9668" spans="22:22" x14ac:dyDescent="0.2">
      <c r="V9668" s="5"/>
    </row>
    <row r="9669" spans="22:22" x14ac:dyDescent="0.2">
      <c r="V9669" s="5"/>
    </row>
    <row r="9670" spans="22:22" x14ac:dyDescent="0.2">
      <c r="V9670" s="5"/>
    </row>
    <row r="9671" spans="22:22" x14ac:dyDescent="0.2">
      <c r="V9671" s="5"/>
    </row>
    <row r="9672" spans="22:22" x14ac:dyDescent="0.2">
      <c r="V9672" s="5"/>
    </row>
    <row r="9673" spans="22:22" x14ac:dyDescent="0.2">
      <c r="V9673" s="5"/>
    </row>
    <row r="9674" spans="22:22" x14ac:dyDescent="0.2">
      <c r="V9674" s="5"/>
    </row>
    <row r="9675" spans="22:22" x14ac:dyDescent="0.2">
      <c r="V9675" s="5"/>
    </row>
    <row r="9676" spans="22:22" x14ac:dyDescent="0.2">
      <c r="V9676" s="5"/>
    </row>
    <row r="9677" spans="22:22" x14ac:dyDescent="0.2">
      <c r="V9677" s="5"/>
    </row>
    <row r="9678" spans="22:22" x14ac:dyDescent="0.2">
      <c r="V9678" s="5"/>
    </row>
    <row r="9679" spans="22:22" x14ac:dyDescent="0.2">
      <c r="V9679" s="5"/>
    </row>
    <row r="9680" spans="22:22" x14ac:dyDescent="0.2">
      <c r="V9680" s="5"/>
    </row>
    <row r="9681" spans="22:22" x14ac:dyDescent="0.2">
      <c r="V9681" s="5"/>
    </row>
    <row r="9682" spans="22:22" x14ac:dyDescent="0.2">
      <c r="V9682" s="5"/>
    </row>
    <row r="9683" spans="22:22" x14ac:dyDescent="0.2">
      <c r="V9683" s="5"/>
    </row>
    <row r="9684" spans="22:22" x14ac:dyDescent="0.2">
      <c r="V9684" s="5"/>
    </row>
    <row r="9685" spans="22:22" x14ac:dyDescent="0.2">
      <c r="V9685" s="5"/>
    </row>
    <row r="9686" spans="22:22" x14ac:dyDescent="0.2">
      <c r="V9686" s="5"/>
    </row>
    <row r="9687" spans="22:22" x14ac:dyDescent="0.2">
      <c r="V9687" s="5"/>
    </row>
    <row r="9688" spans="22:22" x14ac:dyDescent="0.2">
      <c r="V9688" s="5"/>
    </row>
    <row r="9689" spans="22:22" x14ac:dyDescent="0.2">
      <c r="V9689" s="5"/>
    </row>
    <row r="9690" spans="22:22" x14ac:dyDescent="0.2">
      <c r="V9690" s="5"/>
    </row>
    <row r="9691" spans="22:22" x14ac:dyDescent="0.2">
      <c r="V9691" s="5"/>
    </row>
    <row r="9692" spans="22:22" x14ac:dyDescent="0.2">
      <c r="V9692" s="5"/>
    </row>
    <row r="9693" spans="22:22" x14ac:dyDescent="0.2">
      <c r="V9693" s="5"/>
    </row>
    <row r="9694" spans="22:22" x14ac:dyDescent="0.2">
      <c r="V9694" s="5"/>
    </row>
    <row r="9695" spans="22:22" x14ac:dyDescent="0.2">
      <c r="V9695" s="5"/>
    </row>
    <row r="9696" spans="22:22" x14ac:dyDescent="0.2">
      <c r="V9696" s="5"/>
    </row>
    <row r="9697" spans="22:22" x14ac:dyDescent="0.2">
      <c r="V9697" s="5"/>
    </row>
    <row r="9698" spans="22:22" x14ac:dyDescent="0.2">
      <c r="V9698" s="5"/>
    </row>
    <row r="9699" spans="22:22" x14ac:dyDescent="0.2">
      <c r="V9699" s="5"/>
    </row>
    <row r="9700" spans="22:22" x14ac:dyDescent="0.2">
      <c r="V9700" s="5"/>
    </row>
    <row r="9701" spans="22:22" x14ac:dyDescent="0.2">
      <c r="V9701" s="5"/>
    </row>
    <row r="9702" spans="22:22" x14ac:dyDescent="0.2">
      <c r="V9702" s="5"/>
    </row>
    <row r="9703" spans="22:22" x14ac:dyDescent="0.2">
      <c r="V9703" s="5"/>
    </row>
    <row r="9704" spans="22:22" x14ac:dyDescent="0.2">
      <c r="V9704" s="5"/>
    </row>
    <row r="9705" spans="22:22" x14ac:dyDescent="0.2">
      <c r="V9705" s="5"/>
    </row>
    <row r="9706" spans="22:22" x14ac:dyDescent="0.2">
      <c r="V9706" s="5"/>
    </row>
    <row r="9707" spans="22:22" x14ac:dyDescent="0.2">
      <c r="V9707" s="5"/>
    </row>
    <row r="9708" spans="22:22" x14ac:dyDescent="0.2">
      <c r="V9708" s="5"/>
    </row>
    <row r="9709" spans="22:22" x14ac:dyDescent="0.2">
      <c r="V9709" s="5"/>
    </row>
    <row r="9710" spans="22:22" x14ac:dyDescent="0.2">
      <c r="V9710" s="5"/>
    </row>
    <row r="9711" spans="22:22" x14ac:dyDescent="0.2">
      <c r="V9711" s="5"/>
    </row>
    <row r="9712" spans="22:22" x14ac:dyDescent="0.2">
      <c r="V9712" s="5"/>
    </row>
    <row r="9713" spans="22:22" x14ac:dyDescent="0.2">
      <c r="V9713" s="5"/>
    </row>
    <row r="9714" spans="22:22" x14ac:dyDescent="0.2">
      <c r="V9714" s="5"/>
    </row>
    <row r="9715" spans="22:22" x14ac:dyDescent="0.2">
      <c r="V9715" s="5"/>
    </row>
    <row r="9716" spans="22:22" x14ac:dyDescent="0.2">
      <c r="V9716" s="5"/>
    </row>
    <row r="9717" spans="22:22" x14ac:dyDescent="0.2">
      <c r="V9717" s="5"/>
    </row>
    <row r="9718" spans="22:22" x14ac:dyDescent="0.2">
      <c r="V9718" s="5"/>
    </row>
    <row r="9719" spans="22:22" x14ac:dyDescent="0.2">
      <c r="V9719" s="5"/>
    </row>
    <row r="9720" spans="22:22" x14ac:dyDescent="0.2">
      <c r="V9720" s="5"/>
    </row>
    <row r="9721" spans="22:22" x14ac:dyDescent="0.2">
      <c r="V9721" s="5"/>
    </row>
    <row r="9722" spans="22:22" x14ac:dyDescent="0.2">
      <c r="V9722" s="5"/>
    </row>
    <row r="9723" spans="22:22" x14ac:dyDescent="0.2">
      <c r="V9723" s="5"/>
    </row>
    <row r="9724" spans="22:22" x14ac:dyDescent="0.2">
      <c r="V9724" s="5"/>
    </row>
    <row r="9725" spans="22:22" x14ac:dyDescent="0.2">
      <c r="V9725" s="5"/>
    </row>
    <row r="9726" spans="22:22" x14ac:dyDescent="0.2">
      <c r="V9726" s="5"/>
    </row>
    <row r="9727" spans="22:22" x14ac:dyDescent="0.2">
      <c r="V9727" s="5"/>
    </row>
    <row r="9728" spans="22:22" x14ac:dyDescent="0.2">
      <c r="V9728" s="5"/>
    </row>
    <row r="9729" spans="22:22" x14ac:dyDescent="0.2">
      <c r="V9729" s="5"/>
    </row>
    <row r="9730" spans="22:22" x14ac:dyDescent="0.2">
      <c r="V9730" s="5"/>
    </row>
    <row r="9731" spans="22:22" x14ac:dyDescent="0.2">
      <c r="V9731" s="5"/>
    </row>
    <row r="9732" spans="22:22" x14ac:dyDescent="0.2">
      <c r="V9732" s="5"/>
    </row>
    <row r="9733" spans="22:22" x14ac:dyDescent="0.2">
      <c r="V9733" s="5"/>
    </row>
    <row r="9734" spans="22:22" x14ac:dyDescent="0.2">
      <c r="V9734" s="5"/>
    </row>
    <row r="9735" spans="22:22" x14ac:dyDescent="0.2">
      <c r="V9735" s="5"/>
    </row>
    <row r="9736" spans="22:22" x14ac:dyDescent="0.2">
      <c r="V9736" s="5"/>
    </row>
    <row r="9737" spans="22:22" x14ac:dyDescent="0.2">
      <c r="V9737" s="5"/>
    </row>
    <row r="9738" spans="22:22" x14ac:dyDescent="0.2">
      <c r="V9738" s="5"/>
    </row>
    <row r="9739" spans="22:22" x14ac:dyDescent="0.2">
      <c r="V9739" s="5"/>
    </row>
    <row r="9740" spans="22:22" x14ac:dyDescent="0.2">
      <c r="V9740" s="5"/>
    </row>
    <row r="9741" spans="22:22" x14ac:dyDescent="0.2">
      <c r="V9741" s="5"/>
    </row>
    <row r="9742" spans="22:22" x14ac:dyDescent="0.2">
      <c r="V9742" s="5"/>
    </row>
    <row r="9743" spans="22:22" x14ac:dyDescent="0.2">
      <c r="V9743" s="5"/>
    </row>
    <row r="9744" spans="22:22" x14ac:dyDescent="0.2">
      <c r="V9744" s="5"/>
    </row>
    <row r="9745" spans="22:22" x14ac:dyDescent="0.2">
      <c r="V9745" s="5"/>
    </row>
    <row r="9746" spans="22:22" x14ac:dyDescent="0.2">
      <c r="V9746" s="5"/>
    </row>
    <row r="9747" spans="22:22" x14ac:dyDescent="0.2">
      <c r="V9747" s="5"/>
    </row>
    <row r="9748" spans="22:22" x14ac:dyDescent="0.2">
      <c r="V9748" s="5"/>
    </row>
    <row r="9749" spans="22:22" x14ac:dyDescent="0.2">
      <c r="V9749" s="5"/>
    </row>
    <row r="9750" spans="22:22" x14ac:dyDescent="0.2">
      <c r="V9750" s="5"/>
    </row>
    <row r="9751" spans="22:22" x14ac:dyDescent="0.2">
      <c r="V9751" s="5"/>
    </row>
    <row r="9752" spans="22:22" x14ac:dyDescent="0.2">
      <c r="V9752" s="5"/>
    </row>
    <row r="9753" spans="22:22" x14ac:dyDescent="0.2">
      <c r="V9753" s="5"/>
    </row>
    <row r="9754" spans="22:22" x14ac:dyDescent="0.2">
      <c r="V9754" s="5"/>
    </row>
    <row r="9755" spans="22:22" x14ac:dyDescent="0.2">
      <c r="V9755" s="5"/>
    </row>
    <row r="9756" spans="22:22" x14ac:dyDescent="0.2">
      <c r="V9756" s="5"/>
    </row>
    <row r="9757" spans="22:22" x14ac:dyDescent="0.2">
      <c r="V9757" s="5"/>
    </row>
    <row r="9758" spans="22:22" x14ac:dyDescent="0.2">
      <c r="V9758" s="5"/>
    </row>
    <row r="9759" spans="22:22" x14ac:dyDescent="0.2">
      <c r="V9759" s="5"/>
    </row>
    <row r="9760" spans="22:22" x14ac:dyDescent="0.2">
      <c r="V9760" s="5"/>
    </row>
    <row r="9761" spans="22:22" x14ac:dyDescent="0.2">
      <c r="V9761" s="5"/>
    </row>
    <row r="9762" spans="22:22" x14ac:dyDescent="0.2">
      <c r="V9762" s="5"/>
    </row>
    <row r="9763" spans="22:22" x14ac:dyDescent="0.2">
      <c r="V9763" s="5"/>
    </row>
    <row r="9764" spans="22:22" x14ac:dyDescent="0.2">
      <c r="V9764" s="5"/>
    </row>
    <row r="9765" spans="22:22" x14ac:dyDescent="0.2">
      <c r="V9765" s="5"/>
    </row>
    <row r="9766" spans="22:22" x14ac:dyDescent="0.2">
      <c r="V9766" s="5"/>
    </row>
    <row r="9767" spans="22:22" x14ac:dyDescent="0.2">
      <c r="V9767" s="5"/>
    </row>
    <row r="9768" spans="22:22" x14ac:dyDescent="0.2">
      <c r="V9768" s="5"/>
    </row>
    <row r="9769" spans="22:22" x14ac:dyDescent="0.2">
      <c r="V9769" s="5"/>
    </row>
    <row r="9770" spans="22:22" x14ac:dyDescent="0.2">
      <c r="V9770" s="5"/>
    </row>
    <row r="9771" spans="22:22" x14ac:dyDescent="0.2">
      <c r="V9771" s="5"/>
    </row>
    <row r="9772" spans="22:22" x14ac:dyDescent="0.2">
      <c r="V9772" s="5"/>
    </row>
    <row r="9773" spans="22:22" x14ac:dyDescent="0.2">
      <c r="V9773" s="5"/>
    </row>
    <row r="9774" spans="22:22" x14ac:dyDescent="0.2">
      <c r="V9774" s="5"/>
    </row>
    <row r="9775" spans="22:22" x14ac:dyDescent="0.2">
      <c r="V9775" s="5"/>
    </row>
    <row r="9776" spans="22:22" x14ac:dyDescent="0.2">
      <c r="V9776" s="5"/>
    </row>
    <row r="9777" spans="22:22" x14ac:dyDescent="0.2">
      <c r="V9777" s="5"/>
    </row>
    <row r="9778" spans="22:22" x14ac:dyDescent="0.2">
      <c r="V9778" s="5"/>
    </row>
    <row r="9779" spans="22:22" x14ac:dyDescent="0.2">
      <c r="V9779" s="5"/>
    </row>
    <row r="9780" spans="22:22" x14ac:dyDescent="0.2">
      <c r="V9780" s="5"/>
    </row>
    <row r="9781" spans="22:22" x14ac:dyDescent="0.2">
      <c r="V9781" s="5"/>
    </row>
    <row r="9782" spans="22:22" x14ac:dyDescent="0.2">
      <c r="V9782" s="5"/>
    </row>
    <row r="9783" spans="22:22" x14ac:dyDescent="0.2">
      <c r="V9783" s="5"/>
    </row>
    <row r="9784" spans="22:22" x14ac:dyDescent="0.2">
      <c r="V9784" s="5"/>
    </row>
    <row r="9785" spans="22:22" x14ac:dyDescent="0.2">
      <c r="V9785" s="5"/>
    </row>
    <row r="9786" spans="22:22" x14ac:dyDescent="0.2">
      <c r="V9786" s="5"/>
    </row>
    <row r="9787" spans="22:22" x14ac:dyDescent="0.2">
      <c r="V9787" s="5"/>
    </row>
    <row r="9788" spans="22:22" x14ac:dyDescent="0.2">
      <c r="V9788" s="5"/>
    </row>
    <row r="9789" spans="22:22" x14ac:dyDescent="0.2">
      <c r="V9789" s="5"/>
    </row>
    <row r="9790" spans="22:22" x14ac:dyDescent="0.2">
      <c r="V9790" s="5"/>
    </row>
    <row r="9791" spans="22:22" x14ac:dyDescent="0.2">
      <c r="V9791" s="5"/>
    </row>
    <row r="9792" spans="22:22" x14ac:dyDescent="0.2">
      <c r="V9792" s="5"/>
    </row>
    <row r="9793" spans="22:22" x14ac:dyDescent="0.2">
      <c r="V9793" s="5"/>
    </row>
    <row r="9794" spans="22:22" x14ac:dyDescent="0.2">
      <c r="V9794" s="5"/>
    </row>
    <row r="9795" spans="22:22" x14ac:dyDescent="0.2">
      <c r="V9795" s="5"/>
    </row>
    <row r="9796" spans="22:22" x14ac:dyDescent="0.2">
      <c r="V9796" s="5"/>
    </row>
    <row r="9797" spans="22:22" x14ac:dyDescent="0.2">
      <c r="V9797" s="5"/>
    </row>
    <row r="9798" spans="22:22" x14ac:dyDescent="0.2">
      <c r="V9798" s="5"/>
    </row>
    <row r="9799" spans="22:22" x14ac:dyDescent="0.2">
      <c r="V9799" s="5"/>
    </row>
    <row r="9800" spans="22:22" x14ac:dyDescent="0.2">
      <c r="V9800" s="5"/>
    </row>
    <row r="9801" spans="22:22" x14ac:dyDescent="0.2">
      <c r="V9801" s="5"/>
    </row>
    <row r="9802" spans="22:22" x14ac:dyDescent="0.2">
      <c r="V9802" s="5"/>
    </row>
    <row r="9803" spans="22:22" x14ac:dyDescent="0.2">
      <c r="V9803" s="5"/>
    </row>
    <row r="9804" spans="22:22" x14ac:dyDescent="0.2">
      <c r="V9804" s="5"/>
    </row>
    <row r="9805" spans="22:22" x14ac:dyDescent="0.2">
      <c r="V9805" s="5"/>
    </row>
    <row r="9806" spans="22:22" x14ac:dyDescent="0.2">
      <c r="V9806" s="5"/>
    </row>
    <row r="9807" spans="22:22" x14ac:dyDescent="0.2">
      <c r="V9807" s="5"/>
    </row>
    <row r="9808" spans="22:22" x14ac:dyDescent="0.2">
      <c r="V9808" s="5"/>
    </row>
    <row r="9809" spans="22:22" x14ac:dyDescent="0.2">
      <c r="V9809" s="5"/>
    </row>
    <row r="9810" spans="22:22" x14ac:dyDescent="0.2">
      <c r="V9810" s="5"/>
    </row>
    <row r="9811" spans="22:22" x14ac:dyDescent="0.2">
      <c r="V9811" s="5"/>
    </row>
    <row r="9812" spans="22:22" x14ac:dyDescent="0.2">
      <c r="V9812" s="5"/>
    </row>
    <row r="9813" spans="22:22" x14ac:dyDescent="0.2">
      <c r="V9813" s="5"/>
    </row>
    <row r="9814" spans="22:22" x14ac:dyDescent="0.2">
      <c r="V9814" s="5"/>
    </row>
    <row r="9815" spans="22:22" x14ac:dyDescent="0.2">
      <c r="V9815" s="5"/>
    </row>
    <row r="9816" spans="22:22" x14ac:dyDescent="0.2">
      <c r="V9816" s="5"/>
    </row>
    <row r="9817" spans="22:22" x14ac:dyDescent="0.2">
      <c r="V9817" s="5"/>
    </row>
    <row r="9818" spans="22:22" x14ac:dyDescent="0.2">
      <c r="V9818" s="5"/>
    </row>
    <row r="9819" spans="22:22" x14ac:dyDescent="0.2">
      <c r="V9819" s="5"/>
    </row>
    <row r="9820" spans="22:22" x14ac:dyDescent="0.2">
      <c r="V9820" s="5"/>
    </row>
    <row r="9821" spans="22:22" x14ac:dyDescent="0.2">
      <c r="V9821" s="5"/>
    </row>
    <row r="9822" spans="22:22" x14ac:dyDescent="0.2">
      <c r="V9822" s="5"/>
    </row>
    <row r="9823" spans="22:22" x14ac:dyDescent="0.2">
      <c r="V9823" s="5"/>
    </row>
    <row r="9824" spans="22:22" x14ac:dyDescent="0.2">
      <c r="V9824" s="5"/>
    </row>
    <row r="9825" spans="22:22" x14ac:dyDescent="0.2">
      <c r="V9825" s="5"/>
    </row>
    <row r="9826" spans="22:22" x14ac:dyDescent="0.2">
      <c r="V9826" s="5"/>
    </row>
    <row r="9827" spans="22:22" x14ac:dyDescent="0.2">
      <c r="V9827" s="5"/>
    </row>
    <row r="9828" spans="22:22" x14ac:dyDescent="0.2">
      <c r="V9828" s="5"/>
    </row>
    <row r="9829" spans="22:22" x14ac:dyDescent="0.2">
      <c r="V9829" s="5"/>
    </row>
    <row r="9830" spans="22:22" x14ac:dyDescent="0.2">
      <c r="V9830" s="5"/>
    </row>
    <row r="9831" spans="22:22" x14ac:dyDescent="0.2">
      <c r="V9831" s="5"/>
    </row>
    <row r="9832" spans="22:22" x14ac:dyDescent="0.2">
      <c r="V9832" s="5"/>
    </row>
    <row r="9833" spans="22:22" x14ac:dyDescent="0.2">
      <c r="V9833" s="5"/>
    </row>
    <row r="9834" spans="22:22" x14ac:dyDescent="0.2">
      <c r="V9834" s="5"/>
    </row>
    <row r="9835" spans="22:22" x14ac:dyDescent="0.2">
      <c r="V9835" s="5"/>
    </row>
    <row r="9836" spans="22:22" x14ac:dyDescent="0.2">
      <c r="V9836" s="5"/>
    </row>
    <row r="9837" spans="22:22" x14ac:dyDescent="0.2">
      <c r="V9837" s="5"/>
    </row>
    <row r="9838" spans="22:22" x14ac:dyDescent="0.2">
      <c r="V9838" s="5"/>
    </row>
    <row r="9839" spans="22:22" x14ac:dyDescent="0.2">
      <c r="V9839" s="5"/>
    </row>
    <row r="9840" spans="22:22" x14ac:dyDescent="0.2">
      <c r="V9840" s="5"/>
    </row>
    <row r="9841" spans="22:22" x14ac:dyDescent="0.2">
      <c r="V9841" s="5"/>
    </row>
    <row r="9842" spans="22:22" x14ac:dyDescent="0.2">
      <c r="V9842" s="5"/>
    </row>
    <row r="9843" spans="22:22" x14ac:dyDescent="0.2">
      <c r="V9843" s="5"/>
    </row>
    <row r="9844" spans="22:22" x14ac:dyDescent="0.2">
      <c r="V9844" s="5"/>
    </row>
    <row r="9845" spans="22:22" x14ac:dyDescent="0.2">
      <c r="V9845" s="5"/>
    </row>
    <row r="9846" spans="22:22" x14ac:dyDescent="0.2">
      <c r="V9846" s="5"/>
    </row>
    <row r="9847" spans="22:22" x14ac:dyDescent="0.2">
      <c r="V9847" s="5"/>
    </row>
    <row r="9848" spans="22:22" x14ac:dyDescent="0.2">
      <c r="V9848" s="5"/>
    </row>
    <row r="9849" spans="22:22" x14ac:dyDescent="0.2">
      <c r="V9849" s="5"/>
    </row>
    <row r="9850" spans="22:22" x14ac:dyDescent="0.2">
      <c r="V9850" s="5"/>
    </row>
    <row r="9851" spans="22:22" x14ac:dyDescent="0.2">
      <c r="V9851" s="5"/>
    </row>
    <row r="9852" spans="22:22" x14ac:dyDescent="0.2">
      <c r="V9852" s="5"/>
    </row>
    <row r="9853" spans="22:22" x14ac:dyDescent="0.2">
      <c r="V9853" s="5"/>
    </row>
    <row r="9854" spans="22:22" x14ac:dyDescent="0.2">
      <c r="V9854" s="5"/>
    </row>
    <row r="9855" spans="22:22" x14ac:dyDescent="0.2">
      <c r="V9855" s="5"/>
    </row>
    <row r="9856" spans="22:22" x14ac:dyDescent="0.2">
      <c r="V9856" s="5"/>
    </row>
    <row r="9857" spans="22:22" x14ac:dyDescent="0.2">
      <c r="V9857" s="5"/>
    </row>
    <row r="9858" spans="22:22" x14ac:dyDescent="0.2">
      <c r="V9858" s="5"/>
    </row>
    <row r="9859" spans="22:22" x14ac:dyDescent="0.2">
      <c r="V9859" s="5"/>
    </row>
    <row r="9860" spans="22:22" x14ac:dyDescent="0.2">
      <c r="V9860" s="5"/>
    </row>
    <row r="9861" spans="22:22" x14ac:dyDescent="0.2">
      <c r="V9861" s="5"/>
    </row>
    <row r="9862" spans="22:22" x14ac:dyDescent="0.2">
      <c r="V9862" s="5"/>
    </row>
    <row r="9863" spans="22:22" x14ac:dyDescent="0.2">
      <c r="V9863" s="5"/>
    </row>
    <row r="9864" spans="22:22" x14ac:dyDescent="0.2">
      <c r="V9864" s="5"/>
    </row>
    <row r="9865" spans="22:22" x14ac:dyDescent="0.2">
      <c r="V9865" s="5"/>
    </row>
    <row r="9866" spans="22:22" x14ac:dyDescent="0.2">
      <c r="V9866" s="5"/>
    </row>
    <row r="9867" spans="22:22" x14ac:dyDescent="0.2">
      <c r="V9867" s="5"/>
    </row>
    <row r="9868" spans="22:22" x14ac:dyDescent="0.2">
      <c r="V9868" s="5"/>
    </row>
    <row r="9869" spans="22:22" x14ac:dyDescent="0.2">
      <c r="V9869" s="5"/>
    </row>
    <row r="9870" spans="22:22" x14ac:dyDescent="0.2">
      <c r="V9870" s="5"/>
    </row>
    <row r="9871" spans="22:22" x14ac:dyDescent="0.2">
      <c r="V9871" s="5"/>
    </row>
    <row r="9872" spans="22:22" x14ac:dyDescent="0.2">
      <c r="V9872" s="5"/>
    </row>
    <row r="9873" spans="22:22" x14ac:dyDescent="0.2">
      <c r="V9873" s="5"/>
    </row>
    <row r="9874" spans="22:22" x14ac:dyDescent="0.2">
      <c r="V9874" s="5"/>
    </row>
    <row r="9875" spans="22:22" x14ac:dyDescent="0.2">
      <c r="V9875" s="5"/>
    </row>
    <row r="9876" spans="22:22" x14ac:dyDescent="0.2">
      <c r="V9876" s="5"/>
    </row>
    <row r="9877" spans="22:22" x14ac:dyDescent="0.2">
      <c r="V9877" s="5"/>
    </row>
    <row r="9878" spans="22:22" x14ac:dyDescent="0.2">
      <c r="V9878" s="5"/>
    </row>
    <row r="9879" spans="22:22" x14ac:dyDescent="0.2">
      <c r="V9879" s="5"/>
    </row>
    <row r="9880" spans="22:22" x14ac:dyDescent="0.2">
      <c r="V9880" s="5"/>
    </row>
    <row r="9881" spans="22:22" x14ac:dyDescent="0.2">
      <c r="V9881" s="5"/>
    </row>
    <row r="9882" spans="22:22" x14ac:dyDescent="0.2">
      <c r="V9882" s="5"/>
    </row>
    <row r="9883" spans="22:22" x14ac:dyDescent="0.2">
      <c r="V9883" s="5"/>
    </row>
    <row r="9884" spans="22:22" x14ac:dyDescent="0.2">
      <c r="V9884" s="5"/>
    </row>
    <row r="9885" spans="22:22" x14ac:dyDescent="0.2">
      <c r="V9885" s="5"/>
    </row>
    <row r="9886" spans="22:22" x14ac:dyDescent="0.2">
      <c r="V9886" s="5"/>
    </row>
    <row r="9887" spans="22:22" x14ac:dyDescent="0.2">
      <c r="V9887" s="5"/>
    </row>
    <row r="9888" spans="22:22" x14ac:dyDescent="0.2">
      <c r="V9888" s="5"/>
    </row>
    <row r="9889" spans="22:22" x14ac:dyDescent="0.2">
      <c r="V9889" s="5"/>
    </row>
    <row r="9890" spans="22:22" x14ac:dyDescent="0.2">
      <c r="V9890" s="5"/>
    </row>
    <row r="9891" spans="22:22" x14ac:dyDescent="0.2">
      <c r="V9891" s="5"/>
    </row>
    <row r="9892" spans="22:22" x14ac:dyDescent="0.2">
      <c r="V9892" s="5"/>
    </row>
    <row r="9893" spans="22:22" x14ac:dyDescent="0.2">
      <c r="V9893" s="5"/>
    </row>
    <row r="9894" spans="22:22" x14ac:dyDescent="0.2">
      <c r="V9894" s="5"/>
    </row>
    <row r="9895" spans="22:22" x14ac:dyDescent="0.2">
      <c r="V9895" s="5"/>
    </row>
    <row r="9896" spans="22:22" x14ac:dyDescent="0.2">
      <c r="V9896" s="5"/>
    </row>
    <row r="9897" spans="22:22" x14ac:dyDescent="0.2">
      <c r="V9897" s="5"/>
    </row>
    <row r="9898" spans="22:22" x14ac:dyDescent="0.2">
      <c r="V9898" s="5"/>
    </row>
    <row r="9899" spans="22:22" x14ac:dyDescent="0.2">
      <c r="V9899" s="5"/>
    </row>
    <row r="9900" spans="22:22" x14ac:dyDescent="0.2">
      <c r="V9900" s="5"/>
    </row>
    <row r="9901" spans="22:22" x14ac:dyDescent="0.2">
      <c r="V9901" s="5"/>
    </row>
    <row r="9902" spans="22:22" x14ac:dyDescent="0.2">
      <c r="V9902" s="5"/>
    </row>
    <row r="9903" spans="22:22" x14ac:dyDescent="0.2">
      <c r="V9903" s="5"/>
    </row>
    <row r="9904" spans="22:22" x14ac:dyDescent="0.2">
      <c r="V9904" s="5"/>
    </row>
    <row r="9905" spans="22:22" x14ac:dyDescent="0.2">
      <c r="V9905" s="5"/>
    </row>
    <row r="9906" spans="22:22" x14ac:dyDescent="0.2">
      <c r="V9906" s="5"/>
    </row>
    <row r="9907" spans="22:22" x14ac:dyDescent="0.2">
      <c r="V9907" s="5"/>
    </row>
    <row r="9908" spans="22:22" x14ac:dyDescent="0.2">
      <c r="V9908" s="5"/>
    </row>
    <row r="9909" spans="22:22" x14ac:dyDescent="0.2">
      <c r="V9909" s="5"/>
    </row>
    <row r="9910" spans="22:22" x14ac:dyDescent="0.2">
      <c r="V9910" s="5"/>
    </row>
    <row r="9911" spans="22:22" x14ac:dyDescent="0.2">
      <c r="V9911" s="5"/>
    </row>
    <row r="9912" spans="22:22" x14ac:dyDescent="0.2">
      <c r="V9912" s="5"/>
    </row>
    <row r="9913" spans="22:22" x14ac:dyDescent="0.2">
      <c r="V9913" s="5"/>
    </row>
    <row r="9914" spans="22:22" x14ac:dyDescent="0.2">
      <c r="V9914" s="5"/>
    </row>
    <row r="9915" spans="22:22" x14ac:dyDescent="0.2">
      <c r="V9915" s="5"/>
    </row>
    <row r="9916" spans="22:22" x14ac:dyDescent="0.2">
      <c r="V9916" s="5"/>
    </row>
    <row r="9917" spans="22:22" x14ac:dyDescent="0.2">
      <c r="V9917" s="5"/>
    </row>
    <row r="9918" spans="22:22" x14ac:dyDescent="0.2">
      <c r="V9918" s="5"/>
    </row>
    <row r="9919" spans="22:22" x14ac:dyDescent="0.2">
      <c r="V9919" s="5"/>
    </row>
    <row r="9920" spans="22:22" x14ac:dyDescent="0.2">
      <c r="V9920" s="5"/>
    </row>
    <row r="9921" spans="22:22" x14ac:dyDescent="0.2">
      <c r="V9921" s="5"/>
    </row>
    <row r="9922" spans="22:22" x14ac:dyDescent="0.2">
      <c r="V9922" s="5"/>
    </row>
    <row r="9923" spans="22:22" x14ac:dyDescent="0.2">
      <c r="V9923" s="5"/>
    </row>
    <row r="9924" spans="22:22" x14ac:dyDescent="0.2">
      <c r="V9924" s="5"/>
    </row>
    <row r="9925" spans="22:22" x14ac:dyDescent="0.2">
      <c r="V9925" s="5"/>
    </row>
    <row r="9926" spans="22:22" x14ac:dyDescent="0.2">
      <c r="V9926" s="5"/>
    </row>
    <row r="9927" spans="22:22" x14ac:dyDescent="0.2">
      <c r="V9927" s="5"/>
    </row>
    <row r="9928" spans="22:22" x14ac:dyDescent="0.2">
      <c r="V9928" s="5"/>
    </row>
    <row r="9929" spans="22:22" x14ac:dyDescent="0.2">
      <c r="V9929" s="5"/>
    </row>
    <row r="9930" spans="22:22" x14ac:dyDescent="0.2">
      <c r="V9930" s="5"/>
    </row>
    <row r="9931" spans="22:22" x14ac:dyDescent="0.2">
      <c r="V9931" s="5"/>
    </row>
    <row r="9932" spans="22:22" x14ac:dyDescent="0.2">
      <c r="V9932" s="5"/>
    </row>
    <row r="9933" spans="22:22" x14ac:dyDescent="0.2">
      <c r="V9933" s="5"/>
    </row>
    <row r="9934" spans="22:22" x14ac:dyDescent="0.2">
      <c r="V9934" s="5"/>
    </row>
    <row r="9935" spans="22:22" x14ac:dyDescent="0.2">
      <c r="V9935" s="5"/>
    </row>
    <row r="9936" spans="22:22" x14ac:dyDescent="0.2">
      <c r="V9936" s="5"/>
    </row>
    <row r="9937" spans="22:22" x14ac:dyDescent="0.2">
      <c r="V9937" s="5"/>
    </row>
    <row r="9938" spans="22:22" x14ac:dyDescent="0.2">
      <c r="V9938" s="5"/>
    </row>
    <row r="9939" spans="22:22" x14ac:dyDescent="0.2">
      <c r="V9939" s="5"/>
    </row>
    <row r="9940" spans="22:22" x14ac:dyDescent="0.2">
      <c r="V9940" s="5"/>
    </row>
    <row r="9941" spans="22:22" x14ac:dyDescent="0.2">
      <c r="V9941" s="5"/>
    </row>
    <row r="9942" spans="22:22" x14ac:dyDescent="0.2">
      <c r="V9942" s="5"/>
    </row>
    <row r="9943" spans="22:22" x14ac:dyDescent="0.2">
      <c r="V9943" s="5"/>
    </row>
    <row r="9944" spans="22:22" x14ac:dyDescent="0.2">
      <c r="V9944" s="5"/>
    </row>
    <row r="9945" spans="22:22" x14ac:dyDescent="0.2">
      <c r="V9945" s="5"/>
    </row>
    <row r="9946" spans="22:22" x14ac:dyDescent="0.2">
      <c r="V9946" s="5"/>
    </row>
    <row r="9947" spans="22:22" x14ac:dyDescent="0.2">
      <c r="V9947" s="5"/>
    </row>
    <row r="9948" spans="22:22" x14ac:dyDescent="0.2">
      <c r="V9948" s="5"/>
    </row>
    <row r="9949" spans="22:22" x14ac:dyDescent="0.2">
      <c r="V9949" s="5"/>
    </row>
    <row r="9950" spans="22:22" x14ac:dyDescent="0.2">
      <c r="V9950" s="5"/>
    </row>
    <row r="9951" spans="22:22" x14ac:dyDescent="0.2">
      <c r="V9951" s="5"/>
    </row>
    <row r="9952" spans="22:22" x14ac:dyDescent="0.2">
      <c r="V9952" s="5"/>
    </row>
    <row r="9953" spans="22:22" x14ac:dyDescent="0.2">
      <c r="V9953" s="5"/>
    </row>
    <row r="9954" spans="22:22" x14ac:dyDescent="0.2">
      <c r="V9954" s="5"/>
    </row>
    <row r="9955" spans="22:22" x14ac:dyDescent="0.2">
      <c r="V9955" s="5"/>
    </row>
    <row r="9956" spans="22:22" x14ac:dyDescent="0.2">
      <c r="V9956" s="5"/>
    </row>
    <row r="9957" spans="22:22" x14ac:dyDescent="0.2">
      <c r="V9957" s="5"/>
    </row>
    <row r="9958" spans="22:22" x14ac:dyDescent="0.2">
      <c r="V9958" s="5"/>
    </row>
    <row r="9959" spans="22:22" x14ac:dyDescent="0.2">
      <c r="V9959" s="5"/>
    </row>
    <row r="9960" spans="22:22" x14ac:dyDescent="0.2">
      <c r="V9960" s="5"/>
    </row>
    <row r="9961" spans="22:22" x14ac:dyDescent="0.2">
      <c r="V9961" s="5"/>
    </row>
    <row r="9962" spans="22:22" x14ac:dyDescent="0.2">
      <c r="V9962" s="5"/>
    </row>
    <row r="9963" spans="22:22" x14ac:dyDescent="0.2">
      <c r="V9963" s="5"/>
    </row>
    <row r="9964" spans="22:22" x14ac:dyDescent="0.2">
      <c r="V9964" s="5"/>
    </row>
    <row r="9965" spans="22:22" x14ac:dyDescent="0.2">
      <c r="V9965" s="5"/>
    </row>
    <row r="9966" spans="22:22" x14ac:dyDescent="0.2">
      <c r="V9966" s="5"/>
    </row>
    <row r="9967" spans="22:22" x14ac:dyDescent="0.2">
      <c r="V9967" s="5"/>
    </row>
    <row r="9968" spans="22:22" x14ac:dyDescent="0.2">
      <c r="V9968" s="5"/>
    </row>
    <row r="9969" spans="22:22" x14ac:dyDescent="0.2">
      <c r="V9969" s="5"/>
    </row>
    <row r="9970" spans="22:22" x14ac:dyDescent="0.2">
      <c r="V9970" s="5"/>
    </row>
    <row r="9971" spans="22:22" x14ac:dyDescent="0.2">
      <c r="V9971" s="5"/>
    </row>
    <row r="9972" spans="22:22" x14ac:dyDescent="0.2">
      <c r="V9972" s="5"/>
    </row>
    <row r="9973" spans="22:22" x14ac:dyDescent="0.2">
      <c r="V9973" s="5"/>
    </row>
    <row r="9974" spans="22:22" x14ac:dyDescent="0.2">
      <c r="V9974" s="5"/>
    </row>
    <row r="9975" spans="22:22" x14ac:dyDescent="0.2">
      <c r="V9975" s="5"/>
    </row>
    <row r="9976" spans="22:22" x14ac:dyDescent="0.2">
      <c r="V9976" s="5"/>
    </row>
    <row r="9977" spans="22:22" x14ac:dyDescent="0.2">
      <c r="V9977" s="5"/>
    </row>
    <row r="9978" spans="22:22" x14ac:dyDescent="0.2">
      <c r="V9978" s="5"/>
    </row>
    <row r="9979" spans="22:22" x14ac:dyDescent="0.2">
      <c r="V9979" s="5"/>
    </row>
    <row r="9980" spans="22:22" x14ac:dyDescent="0.2">
      <c r="V9980" s="5"/>
    </row>
    <row r="9981" spans="22:22" x14ac:dyDescent="0.2">
      <c r="V9981" s="5"/>
    </row>
    <row r="9982" spans="22:22" x14ac:dyDescent="0.2">
      <c r="V9982" s="5"/>
    </row>
    <row r="9983" spans="22:22" x14ac:dyDescent="0.2">
      <c r="V9983" s="5"/>
    </row>
    <row r="9984" spans="22:22" x14ac:dyDescent="0.2">
      <c r="V9984" s="5"/>
    </row>
    <row r="9985" spans="22:22" x14ac:dyDescent="0.2">
      <c r="V9985" s="5"/>
    </row>
    <row r="9986" spans="22:22" x14ac:dyDescent="0.2">
      <c r="V9986" s="5"/>
    </row>
    <row r="9987" spans="22:22" x14ac:dyDescent="0.2">
      <c r="V9987" s="5"/>
    </row>
    <row r="9988" spans="22:22" x14ac:dyDescent="0.2">
      <c r="V9988" s="5"/>
    </row>
    <row r="9989" spans="22:22" x14ac:dyDescent="0.2">
      <c r="V9989" s="5"/>
    </row>
    <row r="9990" spans="22:22" x14ac:dyDescent="0.2">
      <c r="V9990" s="5"/>
    </row>
    <row r="9991" spans="22:22" x14ac:dyDescent="0.2">
      <c r="V9991" s="5"/>
    </row>
    <row r="9992" spans="22:22" x14ac:dyDescent="0.2">
      <c r="V9992" s="5"/>
    </row>
    <row r="9993" spans="22:22" x14ac:dyDescent="0.2">
      <c r="V9993" s="5"/>
    </row>
    <row r="9994" spans="22:22" x14ac:dyDescent="0.2">
      <c r="V9994" s="5"/>
    </row>
    <row r="9995" spans="22:22" x14ac:dyDescent="0.2">
      <c r="V9995" s="5"/>
    </row>
    <row r="9996" spans="22:22" x14ac:dyDescent="0.2">
      <c r="V9996" s="5"/>
    </row>
    <row r="9997" spans="22:22" x14ac:dyDescent="0.2">
      <c r="V9997" s="5"/>
    </row>
    <row r="9998" spans="22:22" x14ac:dyDescent="0.2">
      <c r="V9998" s="5"/>
    </row>
    <row r="9999" spans="22:22" x14ac:dyDescent="0.2">
      <c r="V9999" s="5"/>
    </row>
    <row r="10000" spans="22:22" x14ac:dyDescent="0.2">
      <c r="V10000" s="5"/>
    </row>
    <row r="10001" spans="22:22" x14ac:dyDescent="0.2">
      <c r="V10001" s="5"/>
    </row>
    <row r="10002" spans="22:22" x14ac:dyDescent="0.2">
      <c r="V10002" s="5"/>
    </row>
    <row r="10003" spans="22:22" x14ac:dyDescent="0.2">
      <c r="V10003" s="5"/>
    </row>
    <row r="10004" spans="22:22" x14ac:dyDescent="0.2">
      <c r="V10004" s="5"/>
    </row>
    <row r="10005" spans="22:22" x14ac:dyDescent="0.2">
      <c r="V10005" s="5"/>
    </row>
    <row r="10006" spans="22:22" x14ac:dyDescent="0.2">
      <c r="V10006" s="5"/>
    </row>
    <row r="10007" spans="22:22" x14ac:dyDescent="0.2">
      <c r="V10007" s="5"/>
    </row>
    <row r="10008" spans="22:22" x14ac:dyDescent="0.2">
      <c r="V10008" s="5"/>
    </row>
    <row r="10009" spans="22:22" x14ac:dyDescent="0.2">
      <c r="V10009" s="5"/>
    </row>
    <row r="10010" spans="22:22" x14ac:dyDescent="0.2">
      <c r="V10010" s="5"/>
    </row>
    <row r="10011" spans="22:22" x14ac:dyDescent="0.2">
      <c r="V10011" s="5"/>
    </row>
    <row r="10012" spans="22:22" x14ac:dyDescent="0.2">
      <c r="V10012" s="5"/>
    </row>
    <row r="10013" spans="22:22" x14ac:dyDescent="0.2">
      <c r="V10013" s="5"/>
    </row>
    <row r="10014" spans="22:22" x14ac:dyDescent="0.2">
      <c r="V10014" s="5"/>
    </row>
    <row r="10015" spans="22:22" x14ac:dyDescent="0.2">
      <c r="V10015" s="5"/>
    </row>
    <row r="10016" spans="22:22" x14ac:dyDescent="0.2">
      <c r="V10016" s="5"/>
    </row>
    <row r="10017" spans="22:22" x14ac:dyDescent="0.2">
      <c r="V10017" s="5"/>
    </row>
    <row r="10018" spans="22:22" x14ac:dyDescent="0.2">
      <c r="V10018" s="5"/>
    </row>
    <row r="10019" spans="22:22" x14ac:dyDescent="0.2">
      <c r="V10019" s="5"/>
    </row>
    <row r="10020" spans="22:22" x14ac:dyDescent="0.2">
      <c r="V10020" s="5"/>
    </row>
    <row r="10021" spans="22:22" x14ac:dyDescent="0.2">
      <c r="V10021" s="5"/>
    </row>
    <row r="10022" spans="22:22" x14ac:dyDescent="0.2">
      <c r="V10022" s="5"/>
    </row>
    <row r="10023" spans="22:22" x14ac:dyDescent="0.2">
      <c r="V10023" s="5"/>
    </row>
    <row r="10024" spans="22:22" x14ac:dyDescent="0.2">
      <c r="V10024" s="5"/>
    </row>
    <row r="10025" spans="22:22" x14ac:dyDescent="0.2">
      <c r="V10025" s="5"/>
    </row>
    <row r="10026" spans="22:22" x14ac:dyDescent="0.2">
      <c r="V10026" s="5"/>
    </row>
    <row r="10027" spans="22:22" x14ac:dyDescent="0.2">
      <c r="V10027" s="5"/>
    </row>
    <row r="10028" spans="22:22" x14ac:dyDescent="0.2">
      <c r="V10028" s="5"/>
    </row>
    <row r="10029" spans="22:22" x14ac:dyDescent="0.2">
      <c r="V10029" s="5"/>
    </row>
    <row r="10030" spans="22:22" x14ac:dyDescent="0.2">
      <c r="V10030" s="5"/>
    </row>
    <row r="10031" spans="22:22" x14ac:dyDescent="0.2">
      <c r="V10031" s="5"/>
    </row>
    <row r="10032" spans="22:22" x14ac:dyDescent="0.2">
      <c r="V10032" s="5"/>
    </row>
    <row r="10033" spans="22:22" x14ac:dyDescent="0.2">
      <c r="V10033" s="5"/>
    </row>
    <row r="10034" spans="22:22" x14ac:dyDescent="0.2">
      <c r="V10034" s="5"/>
    </row>
    <row r="10035" spans="22:22" x14ac:dyDescent="0.2">
      <c r="V10035" s="5"/>
    </row>
    <row r="10036" spans="22:22" x14ac:dyDescent="0.2">
      <c r="V10036" s="5"/>
    </row>
    <row r="10037" spans="22:22" x14ac:dyDescent="0.2">
      <c r="V10037" s="5"/>
    </row>
    <row r="10038" spans="22:22" x14ac:dyDescent="0.2">
      <c r="V10038" s="5"/>
    </row>
    <row r="10039" spans="22:22" x14ac:dyDescent="0.2">
      <c r="V10039" s="5"/>
    </row>
    <row r="10040" spans="22:22" x14ac:dyDescent="0.2">
      <c r="V10040" s="5"/>
    </row>
    <row r="10041" spans="22:22" x14ac:dyDescent="0.2">
      <c r="V10041" s="5"/>
    </row>
    <row r="10042" spans="22:22" x14ac:dyDescent="0.2">
      <c r="V10042" s="5"/>
    </row>
    <row r="10043" spans="22:22" x14ac:dyDescent="0.2">
      <c r="V10043" s="5"/>
    </row>
    <row r="10044" spans="22:22" x14ac:dyDescent="0.2">
      <c r="V10044" s="5"/>
    </row>
    <row r="10045" spans="22:22" x14ac:dyDescent="0.2">
      <c r="V10045" s="5"/>
    </row>
    <row r="10046" spans="22:22" x14ac:dyDescent="0.2">
      <c r="V10046" s="5"/>
    </row>
    <row r="10047" spans="22:22" x14ac:dyDescent="0.2">
      <c r="V10047" s="5"/>
    </row>
    <row r="10048" spans="22:22" x14ac:dyDescent="0.2">
      <c r="V10048" s="5"/>
    </row>
    <row r="10049" spans="22:22" x14ac:dyDescent="0.2">
      <c r="V10049" s="5"/>
    </row>
    <row r="10050" spans="22:22" x14ac:dyDescent="0.2">
      <c r="V10050" s="5"/>
    </row>
    <row r="10051" spans="22:22" x14ac:dyDescent="0.2">
      <c r="V10051" s="5"/>
    </row>
    <row r="10052" spans="22:22" x14ac:dyDescent="0.2">
      <c r="V10052" s="5"/>
    </row>
    <row r="10053" spans="22:22" x14ac:dyDescent="0.2">
      <c r="V10053" s="5"/>
    </row>
    <row r="10054" spans="22:22" x14ac:dyDescent="0.2">
      <c r="V10054" s="5"/>
    </row>
    <row r="10055" spans="22:22" x14ac:dyDescent="0.2">
      <c r="V10055" s="5"/>
    </row>
    <row r="10056" spans="22:22" x14ac:dyDescent="0.2">
      <c r="V10056" s="5"/>
    </row>
    <row r="10057" spans="22:22" x14ac:dyDescent="0.2">
      <c r="V10057" s="5"/>
    </row>
    <row r="10058" spans="22:22" x14ac:dyDescent="0.2">
      <c r="V10058" s="5"/>
    </row>
    <row r="10059" spans="22:22" x14ac:dyDescent="0.2">
      <c r="V10059" s="5"/>
    </row>
    <row r="10060" spans="22:22" x14ac:dyDescent="0.2">
      <c r="V10060" s="5"/>
    </row>
    <row r="10061" spans="22:22" x14ac:dyDescent="0.2">
      <c r="V10061" s="5"/>
    </row>
    <row r="10062" spans="22:22" x14ac:dyDescent="0.2">
      <c r="V10062" s="5"/>
    </row>
    <row r="10063" spans="22:22" x14ac:dyDescent="0.2">
      <c r="V10063" s="5"/>
    </row>
    <row r="10064" spans="22:22" x14ac:dyDescent="0.2">
      <c r="V10064" s="5"/>
    </row>
    <row r="10065" spans="22:22" x14ac:dyDescent="0.2">
      <c r="V10065" s="5"/>
    </row>
    <row r="10066" spans="22:22" x14ac:dyDescent="0.2">
      <c r="V10066" s="5"/>
    </row>
    <row r="10067" spans="22:22" x14ac:dyDescent="0.2">
      <c r="V10067" s="5"/>
    </row>
    <row r="10068" spans="22:22" x14ac:dyDescent="0.2">
      <c r="V10068" s="5"/>
    </row>
    <row r="10069" spans="22:22" x14ac:dyDescent="0.2">
      <c r="V10069" s="5"/>
    </row>
    <row r="10070" spans="22:22" x14ac:dyDescent="0.2">
      <c r="V10070" s="5"/>
    </row>
    <row r="10071" spans="22:22" x14ac:dyDescent="0.2">
      <c r="V10071" s="5"/>
    </row>
    <row r="10072" spans="22:22" x14ac:dyDescent="0.2">
      <c r="V10072" s="5"/>
    </row>
    <row r="10073" spans="22:22" x14ac:dyDescent="0.2">
      <c r="V10073" s="5"/>
    </row>
    <row r="10074" spans="22:22" x14ac:dyDescent="0.2">
      <c r="V10074" s="5"/>
    </row>
    <row r="10075" spans="22:22" x14ac:dyDescent="0.2">
      <c r="V10075" s="5"/>
    </row>
    <row r="10076" spans="22:22" x14ac:dyDescent="0.2">
      <c r="V10076" s="5"/>
    </row>
    <row r="10077" spans="22:22" x14ac:dyDescent="0.2">
      <c r="V10077" s="5"/>
    </row>
    <row r="10078" spans="22:22" x14ac:dyDescent="0.2">
      <c r="V10078" s="5"/>
    </row>
    <row r="10079" spans="22:22" x14ac:dyDescent="0.2">
      <c r="V10079" s="5"/>
    </row>
    <row r="10080" spans="22:22" x14ac:dyDescent="0.2">
      <c r="V10080" s="5"/>
    </row>
    <row r="10081" spans="22:22" x14ac:dyDescent="0.2">
      <c r="V10081" s="5"/>
    </row>
    <row r="10082" spans="22:22" x14ac:dyDescent="0.2">
      <c r="V10082" s="5"/>
    </row>
    <row r="10083" spans="22:22" x14ac:dyDescent="0.2">
      <c r="V10083" s="5"/>
    </row>
    <row r="10084" spans="22:22" x14ac:dyDescent="0.2">
      <c r="V10084" s="5"/>
    </row>
    <row r="10085" spans="22:22" x14ac:dyDescent="0.2">
      <c r="V10085" s="5"/>
    </row>
    <row r="10086" spans="22:22" x14ac:dyDescent="0.2">
      <c r="V10086" s="5"/>
    </row>
    <row r="10087" spans="22:22" x14ac:dyDescent="0.2">
      <c r="V10087" s="5"/>
    </row>
    <row r="10088" spans="22:22" x14ac:dyDescent="0.2">
      <c r="V10088" s="5"/>
    </row>
    <row r="10089" spans="22:22" x14ac:dyDescent="0.2">
      <c r="V10089" s="5"/>
    </row>
    <row r="10090" spans="22:22" x14ac:dyDescent="0.2">
      <c r="V10090" s="5"/>
    </row>
    <row r="10091" spans="22:22" x14ac:dyDescent="0.2">
      <c r="V10091" s="5"/>
    </row>
    <row r="10092" spans="22:22" x14ac:dyDescent="0.2">
      <c r="V10092" s="5"/>
    </row>
    <row r="10093" spans="22:22" x14ac:dyDescent="0.2">
      <c r="V10093" s="5"/>
    </row>
    <row r="10094" spans="22:22" x14ac:dyDescent="0.2">
      <c r="V10094" s="5"/>
    </row>
    <row r="10095" spans="22:22" x14ac:dyDescent="0.2">
      <c r="V10095" s="5"/>
    </row>
    <row r="10096" spans="22:22" x14ac:dyDescent="0.2">
      <c r="V10096" s="5"/>
    </row>
    <row r="10097" spans="22:22" x14ac:dyDescent="0.2">
      <c r="V10097" s="5"/>
    </row>
    <row r="10098" spans="22:22" x14ac:dyDescent="0.2">
      <c r="V10098" s="5"/>
    </row>
    <row r="10099" spans="22:22" x14ac:dyDescent="0.2">
      <c r="V10099" s="5"/>
    </row>
    <row r="10100" spans="22:22" x14ac:dyDescent="0.2">
      <c r="V10100" s="5"/>
    </row>
    <row r="10101" spans="22:22" x14ac:dyDescent="0.2">
      <c r="V10101" s="5"/>
    </row>
    <row r="10102" spans="22:22" x14ac:dyDescent="0.2">
      <c r="V10102" s="5"/>
    </row>
    <row r="10103" spans="22:22" x14ac:dyDescent="0.2">
      <c r="V10103" s="5"/>
    </row>
    <row r="10104" spans="22:22" x14ac:dyDescent="0.2">
      <c r="V10104" s="5"/>
    </row>
    <row r="10105" spans="22:22" x14ac:dyDescent="0.2">
      <c r="V10105" s="5"/>
    </row>
    <row r="10106" spans="22:22" x14ac:dyDescent="0.2">
      <c r="V10106" s="5"/>
    </row>
    <row r="10107" spans="22:22" x14ac:dyDescent="0.2">
      <c r="V10107" s="5"/>
    </row>
    <row r="10108" spans="22:22" x14ac:dyDescent="0.2">
      <c r="V10108" s="5"/>
    </row>
    <row r="10109" spans="22:22" x14ac:dyDescent="0.2">
      <c r="V10109" s="5"/>
    </row>
    <row r="10110" spans="22:22" x14ac:dyDescent="0.2">
      <c r="V10110" s="5"/>
    </row>
    <row r="10111" spans="22:22" x14ac:dyDescent="0.2">
      <c r="V10111" s="5"/>
    </row>
    <row r="10112" spans="22:22" x14ac:dyDescent="0.2">
      <c r="V10112" s="5"/>
    </row>
    <row r="10113" spans="22:22" x14ac:dyDescent="0.2">
      <c r="V10113" s="5"/>
    </row>
    <row r="10114" spans="22:22" x14ac:dyDescent="0.2">
      <c r="V10114" s="5"/>
    </row>
    <row r="10115" spans="22:22" x14ac:dyDescent="0.2">
      <c r="V10115" s="5"/>
    </row>
    <row r="10116" spans="22:22" x14ac:dyDescent="0.2">
      <c r="V10116" s="5"/>
    </row>
    <row r="10117" spans="22:22" x14ac:dyDescent="0.2">
      <c r="V10117" s="5"/>
    </row>
    <row r="10118" spans="22:22" x14ac:dyDescent="0.2">
      <c r="V10118" s="5"/>
    </row>
    <row r="10119" spans="22:22" x14ac:dyDescent="0.2">
      <c r="V10119" s="5"/>
    </row>
    <row r="10120" spans="22:22" x14ac:dyDescent="0.2">
      <c r="V10120" s="5"/>
    </row>
    <row r="10121" spans="22:22" x14ac:dyDescent="0.2">
      <c r="V10121" s="5"/>
    </row>
    <row r="10122" spans="22:22" x14ac:dyDescent="0.2">
      <c r="V10122" s="5"/>
    </row>
    <row r="10123" spans="22:22" x14ac:dyDescent="0.2">
      <c r="V10123" s="5"/>
    </row>
    <row r="10124" spans="22:22" x14ac:dyDescent="0.2">
      <c r="V10124" s="5"/>
    </row>
    <row r="10125" spans="22:22" x14ac:dyDescent="0.2">
      <c r="V10125" s="5"/>
    </row>
    <row r="10126" spans="22:22" x14ac:dyDescent="0.2">
      <c r="V10126" s="5"/>
    </row>
    <row r="10127" spans="22:22" x14ac:dyDescent="0.2">
      <c r="V10127" s="5"/>
    </row>
    <row r="10128" spans="22:22" x14ac:dyDescent="0.2">
      <c r="V10128" s="5"/>
    </row>
    <row r="10129" spans="22:22" x14ac:dyDescent="0.2">
      <c r="V10129" s="5"/>
    </row>
    <row r="10130" spans="22:22" x14ac:dyDescent="0.2">
      <c r="V10130" s="5"/>
    </row>
    <row r="10131" spans="22:22" x14ac:dyDescent="0.2">
      <c r="V10131" s="5"/>
    </row>
    <row r="10132" spans="22:22" x14ac:dyDescent="0.2">
      <c r="V10132" s="5"/>
    </row>
    <row r="10133" spans="22:22" x14ac:dyDescent="0.2">
      <c r="V10133" s="5"/>
    </row>
    <row r="10134" spans="22:22" x14ac:dyDescent="0.2">
      <c r="V10134" s="5"/>
    </row>
    <row r="10135" spans="22:22" x14ac:dyDescent="0.2">
      <c r="V10135" s="5"/>
    </row>
    <row r="10136" spans="22:22" x14ac:dyDescent="0.2">
      <c r="V10136" s="5"/>
    </row>
    <row r="10137" spans="22:22" x14ac:dyDescent="0.2">
      <c r="V10137" s="5"/>
    </row>
    <row r="10138" spans="22:22" x14ac:dyDescent="0.2">
      <c r="V10138" s="5"/>
    </row>
    <row r="10139" spans="22:22" x14ac:dyDescent="0.2">
      <c r="V10139" s="5"/>
    </row>
    <row r="10140" spans="22:22" x14ac:dyDescent="0.2">
      <c r="V10140" s="5"/>
    </row>
    <row r="10141" spans="22:22" x14ac:dyDescent="0.2">
      <c r="V10141" s="5"/>
    </row>
    <row r="10142" spans="22:22" x14ac:dyDescent="0.2">
      <c r="V10142" s="5"/>
    </row>
    <row r="10143" spans="22:22" x14ac:dyDescent="0.2">
      <c r="V10143" s="5"/>
    </row>
    <row r="10144" spans="22:22" x14ac:dyDescent="0.2">
      <c r="V10144" s="5"/>
    </row>
    <row r="10145" spans="22:22" x14ac:dyDescent="0.2">
      <c r="V10145" s="5"/>
    </row>
    <row r="10146" spans="22:22" x14ac:dyDescent="0.2">
      <c r="V10146" s="5"/>
    </row>
    <row r="10147" spans="22:22" x14ac:dyDescent="0.2">
      <c r="V10147" s="5"/>
    </row>
    <row r="10148" spans="22:22" x14ac:dyDescent="0.2">
      <c r="V10148" s="5"/>
    </row>
    <row r="10149" spans="22:22" x14ac:dyDescent="0.2">
      <c r="V10149" s="5"/>
    </row>
    <row r="10150" spans="22:22" x14ac:dyDescent="0.2">
      <c r="V10150" s="5"/>
    </row>
    <row r="10151" spans="22:22" x14ac:dyDescent="0.2">
      <c r="V10151" s="5"/>
    </row>
    <row r="10152" spans="22:22" x14ac:dyDescent="0.2">
      <c r="V10152" s="5"/>
    </row>
    <row r="10153" spans="22:22" x14ac:dyDescent="0.2">
      <c r="V10153" s="5"/>
    </row>
    <row r="10154" spans="22:22" x14ac:dyDescent="0.2">
      <c r="V10154" s="5"/>
    </row>
    <row r="10155" spans="22:22" x14ac:dyDescent="0.2">
      <c r="V10155" s="5"/>
    </row>
    <row r="10156" spans="22:22" x14ac:dyDescent="0.2">
      <c r="V10156" s="5"/>
    </row>
    <row r="10157" spans="22:22" x14ac:dyDescent="0.2">
      <c r="V10157" s="5"/>
    </row>
    <row r="10158" spans="22:22" x14ac:dyDescent="0.2">
      <c r="V10158" s="5"/>
    </row>
    <row r="10159" spans="22:22" x14ac:dyDescent="0.2">
      <c r="V10159" s="5"/>
    </row>
    <row r="10160" spans="22:22" x14ac:dyDescent="0.2">
      <c r="V10160" s="5"/>
    </row>
    <row r="10161" spans="22:22" x14ac:dyDescent="0.2">
      <c r="V10161" s="5"/>
    </row>
    <row r="10162" spans="22:22" x14ac:dyDescent="0.2">
      <c r="V10162" s="5"/>
    </row>
    <row r="10163" spans="22:22" x14ac:dyDescent="0.2">
      <c r="V10163" s="5"/>
    </row>
    <row r="10164" spans="22:22" x14ac:dyDescent="0.2">
      <c r="V10164" s="5"/>
    </row>
    <row r="10165" spans="22:22" x14ac:dyDescent="0.2">
      <c r="V10165" s="5"/>
    </row>
    <row r="10166" spans="22:22" x14ac:dyDescent="0.2">
      <c r="V10166" s="5"/>
    </row>
    <row r="10167" spans="22:22" x14ac:dyDescent="0.2">
      <c r="V10167" s="5"/>
    </row>
    <row r="10168" spans="22:22" x14ac:dyDescent="0.2">
      <c r="V10168" s="5"/>
    </row>
    <row r="10169" spans="22:22" x14ac:dyDescent="0.2">
      <c r="V10169" s="5"/>
    </row>
    <row r="10170" spans="22:22" x14ac:dyDescent="0.2">
      <c r="V10170" s="5"/>
    </row>
    <row r="10171" spans="22:22" x14ac:dyDescent="0.2">
      <c r="V10171" s="5"/>
    </row>
    <row r="10172" spans="22:22" x14ac:dyDescent="0.2">
      <c r="V10172" s="5"/>
    </row>
    <row r="10173" spans="22:22" x14ac:dyDescent="0.2">
      <c r="V10173" s="5"/>
    </row>
    <row r="10174" spans="22:22" x14ac:dyDescent="0.2">
      <c r="V10174" s="5"/>
    </row>
    <row r="10175" spans="22:22" x14ac:dyDescent="0.2">
      <c r="V10175" s="5"/>
    </row>
    <row r="10176" spans="22:22" x14ac:dyDescent="0.2">
      <c r="V10176" s="5"/>
    </row>
    <row r="10177" spans="22:22" x14ac:dyDescent="0.2">
      <c r="V10177" s="5"/>
    </row>
    <row r="10178" spans="22:22" x14ac:dyDescent="0.2">
      <c r="V10178" s="5"/>
    </row>
    <row r="10179" spans="22:22" x14ac:dyDescent="0.2">
      <c r="V10179" s="5"/>
    </row>
    <row r="10180" spans="22:22" x14ac:dyDescent="0.2">
      <c r="V10180" s="5"/>
    </row>
    <row r="10181" spans="22:22" x14ac:dyDescent="0.2">
      <c r="V10181" s="5"/>
    </row>
    <row r="10182" spans="22:22" x14ac:dyDescent="0.2">
      <c r="V10182" s="5"/>
    </row>
    <row r="10183" spans="22:22" x14ac:dyDescent="0.2">
      <c r="V10183" s="5"/>
    </row>
    <row r="10184" spans="22:22" x14ac:dyDescent="0.2">
      <c r="V10184" s="5"/>
    </row>
    <row r="10185" spans="22:22" x14ac:dyDescent="0.2">
      <c r="V10185" s="5"/>
    </row>
    <row r="10186" spans="22:22" x14ac:dyDescent="0.2">
      <c r="V10186" s="5"/>
    </row>
    <row r="10187" spans="22:22" x14ac:dyDescent="0.2">
      <c r="V10187" s="5"/>
    </row>
    <row r="10188" spans="22:22" x14ac:dyDescent="0.2">
      <c r="V10188" s="5"/>
    </row>
    <row r="10189" spans="22:22" x14ac:dyDescent="0.2">
      <c r="V10189" s="5"/>
    </row>
    <row r="10190" spans="22:22" x14ac:dyDescent="0.2">
      <c r="V10190" s="5"/>
    </row>
    <row r="10191" spans="22:22" x14ac:dyDescent="0.2">
      <c r="V10191" s="5"/>
    </row>
    <row r="10192" spans="22:22" x14ac:dyDescent="0.2">
      <c r="V10192" s="5"/>
    </row>
    <row r="10193" spans="22:22" x14ac:dyDescent="0.2">
      <c r="V10193" s="5"/>
    </row>
    <row r="10194" spans="22:22" x14ac:dyDescent="0.2">
      <c r="V10194" s="5"/>
    </row>
    <row r="10195" spans="22:22" x14ac:dyDescent="0.2">
      <c r="V10195" s="5"/>
    </row>
    <row r="10196" spans="22:22" x14ac:dyDescent="0.2">
      <c r="V10196" s="5"/>
    </row>
    <row r="10197" spans="22:22" x14ac:dyDescent="0.2">
      <c r="V10197" s="5"/>
    </row>
    <row r="10198" spans="22:22" x14ac:dyDescent="0.2">
      <c r="V10198" s="5"/>
    </row>
    <row r="10199" spans="22:22" x14ac:dyDescent="0.2">
      <c r="V10199" s="5"/>
    </row>
    <row r="10200" spans="22:22" x14ac:dyDescent="0.2">
      <c r="V10200" s="5"/>
    </row>
    <row r="10201" spans="22:22" x14ac:dyDescent="0.2">
      <c r="V10201" s="5"/>
    </row>
    <row r="10202" spans="22:22" x14ac:dyDescent="0.2">
      <c r="V10202" s="5"/>
    </row>
    <row r="10203" spans="22:22" x14ac:dyDescent="0.2">
      <c r="V10203" s="5"/>
    </row>
    <row r="10204" spans="22:22" x14ac:dyDescent="0.2">
      <c r="V10204" s="5"/>
    </row>
    <row r="10205" spans="22:22" x14ac:dyDescent="0.2">
      <c r="V10205" s="5"/>
    </row>
    <row r="10206" spans="22:22" x14ac:dyDescent="0.2">
      <c r="V10206" s="5"/>
    </row>
    <row r="10207" spans="22:22" x14ac:dyDescent="0.2">
      <c r="V10207" s="5"/>
    </row>
    <row r="10208" spans="22:22" x14ac:dyDescent="0.2">
      <c r="V10208" s="5"/>
    </row>
    <row r="10209" spans="22:22" x14ac:dyDescent="0.2">
      <c r="V10209" s="5"/>
    </row>
    <row r="10210" spans="22:22" x14ac:dyDescent="0.2">
      <c r="V10210" s="5"/>
    </row>
    <row r="10211" spans="22:22" x14ac:dyDescent="0.2">
      <c r="V10211" s="5"/>
    </row>
    <row r="10212" spans="22:22" x14ac:dyDescent="0.2">
      <c r="V10212" s="5"/>
    </row>
    <row r="10213" spans="22:22" x14ac:dyDescent="0.2">
      <c r="V10213" s="5"/>
    </row>
    <row r="10214" spans="22:22" x14ac:dyDescent="0.2">
      <c r="V10214" s="5"/>
    </row>
    <row r="10215" spans="22:22" x14ac:dyDescent="0.2">
      <c r="V10215" s="5"/>
    </row>
    <row r="10216" spans="22:22" x14ac:dyDescent="0.2">
      <c r="V10216" s="5"/>
    </row>
    <row r="10217" spans="22:22" x14ac:dyDescent="0.2">
      <c r="V10217" s="5"/>
    </row>
    <row r="10218" spans="22:22" x14ac:dyDescent="0.2">
      <c r="V10218" s="5"/>
    </row>
    <row r="10219" spans="22:22" x14ac:dyDescent="0.2">
      <c r="V10219" s="5"/>
    </row>
    <row r="10220" spans="22:22" x14ac:dyDescent="0.2">
      <c r="V10220" s="5"/>
    </row>
    <row r="10221" spans="22:22" x14ac:dyDescent="0.2">
      <c r="V10221" s="5"/>
    </row>
    <row r="10222" spans="22:22" x14ac:dyDescent="0.2">
      <c r="V10222" s="5"/>
    </row>
    <row r="10223" spans="22:22" x14ac:dyDescent="0.2">
      <c r="V10223" s="5"/>
    </row>
    <row r="10224" spans="22:22" x14ac:dyDescent="0.2">
      <c r="V10224" s="5"/>
    </row>
    <row r="10225" spans="22:22" x14ac:dyDescent="0.2">
      <c r="V10225" s="5"/>
    </row>
    <row r="10226" spans="22:22" x14ac:dyDescent="0.2">
      <c r="V10226" s="5"/>
    </row>
    <row r="10227" spans="22:22" x14ac:dyDescent="0.2">
      <c r="V10227" s="5"/>
    </row>
    <row r="10228" spans="22:22" x14ac:dyDescent="0.2">
      <c r="V10228" s="5"/>
    </row>
    <row r="10229" spans="22:22" x14ac:dyDescent="0.2">
      <c r="V10229" s="5"/>
    </row>
    <row r="10230" spans="22:22" x14ac:dyDescent="0.2">
      <c r="V10230" s="5"/>
    </row>
    <row r="10231" spans="22:22" x14ac:dyDescent="0.2">
      <c r="V10231" s="5"/>
    </row>
    <row r="10232" spans="22:22" x14ac:dyDescent="0.2">
      <c r="V10232" s="5"/>
    </row>
    <row r="10233" spans="22:22" x14ac:dyDescent="0.2">
      <c r="V10233" s="5"/>
    </row>
    <row r="10234" spans="22:22" x14ac:dyDescent="0.2">
      <c r="V10234" s="5"/>
    </row>
    <row r="10235" spans="22:22" x14ac:dyDescent="0.2">
      <c r="V10235" s="5"/>
    </row>
    <row r="10236" spans="22:22" x14ac:dyDescent="0.2">
      <c r="V10236" s="5"/>
    </row>
    <row r="10237" spans="22:22" x14ac:dyDescent="0.2">
      <c r="V10237" s="5"/>
    </row>
    <row r="10238" spans="22:22" x14ac:dyDescent="0.2">
      <c r="V10238" s="5"/>
    </row>
    <row r="10239" spans="22:22" x14ac:dyDescent="0.2">
      <c r="V10239" s="5"/>
    </row>
    <row r="10240" spans="22:22" x14ac:dyDescent="0.2">
      <c r="V10240" s="5"/>
    </row>
    <row r="10241" spans="22:22" x14ac:dyDescent="0.2">
      <c r="V10241" s="5"/>
    </row>
    <row r="10242" spans="22:22" x14ac:dyDescent="0.2">
      <c r="V10242" s="5"/>
    </row>
    <row r="10243" spans="22:22" x14ac:dyDescent="0.2">
      <c r="V10243" s="5"/>
    </row>
    <row r="10244" spans="22:22" x14ac:dyDescent="0.2">
      <c r="V10244" s="5"/>
    </row>
    <row r="10245" spans="22:22" x14ac:dyDescent="0.2">
      <c r="V10245" s="5"/>
    </row>
    <row r="10246" spans="22:22" x14ac:dyDescent="0.2">
      <c r="V10246" s="5"/>
    </row>
    <row r="10247" spans="22:22" x14ac:dyDescent="0.2">
      <c r="V10247" s="5"/>
    </row>
    <row r="10248" spans="22:22" x14ac:dyDescent="0.2">
      <c r="V10248" s="5"/>
    </row>
    <row r="10249" spans="22:22" x14ac:dyDescent="0.2">
      <c r="V10249" s="5"/>
    </row>
    <row r="10250" spans="22:22" x14ac:dyDescent="0.2">
      <c r="V10250" s="5"/>
    </row>
    <row r="10251" spans="22:22" x14ac:dyDescent="0.2">
      <c r="V10251" s="5"/>
    </row>
    <row r="10252" spans="22:22" x14ac:dyDescent="0.2">
      <c r="V10252" s="5"/>
    </row>
    <row r="10253" spans="22:22" x14ac:dyDescent="0.2">
      <c r="V10253" s="5"/>
    </row>
    <row r="10254" spans="22:22" x14ac:dyDescent="0.2">
      <c r="V10254" s="5"/>
    </row>
    <row r="10255" spans="22:22" x14ac:dyDescent="0.2">
      <c r="V10255" s="5"/>
    </row>
    <row r="10256" spans="22:22" x14ac:dyDescent="0.2">
      <c r="V10256" s="5"/>
    </row>
    <row r="10257" spans="22:22" x14ac:dyDescent="0.2">
      <c r="V10257" s="5"/>
    </row>
    <row r="10258" spans="22:22" x14ac:dyDescent="0.2">
      <c r="V10258" s="5"/>
    </row>
    <row r="10259" spans="22:22" x14ac:dyDescent="0.2">
      <c r="V10259" s="5"/>
    </row>
    <row r="10260" spans="22:22" x14ac:dyDescent="0.2">
      <c r="V10260" s="5"/>
    </row>
    <row r="10261" spans="22:22" x14ac:dyDescent="0.2">
      <c r="V10261" s="5"/>
    </row>
    <row r="10262" spans="22:22" x14ac:dyDescent="0.2">
      <c r="V10262" s="5"/>
    </row>
    <row r="10263" spans="22:22" x14ac:dyDescent="0.2">
      <c r="V10263" s="5"/>
    </row>
    <row r="10264" spans="22:22" x14ac:dyDescent="0.2">
      <c r="V10264" s="5"/>
    </row>
    <row r="10265" spans="22:22" x14ac:dyDescent="0.2">
      <c r="V10265" s="5"/>
    </row>
    <row r="10266" spans="22:22" x14ac:dyDescent="0.2">
      <c r="V10266" s="5"/>
    </row>
    <row r="10267" spans="22:22" x14ac:dyDescent="0.2">
      <c r="V10267" s="5"/>
    </row>
    <row r="10268" spans="22:22" x14ac:dyDescent="0.2">
      <c r="V10268" s="5"/>
    </row>
    <row r="10269" spans="22:22" x14ac:dyDescent="0.2">
      <c r="V10269" s="5"/>
    </row>
    <row r="10270" spans="22:22" x14ac:dyDescent="0.2">
      <c r="V10270" s="5"/>
    </row>
    <row r="10271" spans="22:22" x14ac:dyDescent="0.2">
      <c r="V10271" s="5"/>
    </row>
    <row r="10272" spans="22:22" x14ac:dyDescent="0.2">
      <c r="V10272" s="5"/>
    </row>
    <row r="10273" spans="22:22" x14ac:dyDescent="0.2">
      <c r="V10273" s="5"/>
    </row>
    <row r="10274" spans="22:22" x14ac:dyDescent="0.2">
      <c r="V10274" s="5"/>
    </row>
    <row r="10275" spans="22:22" x14ac:dyDescent="0.2">
      <c r="V10275" s="5"/>
    </row>
    <row r="10276" spans="22:22" x14ac:dyDescent="0.2">
      <c r="V10276" s="5"/>
    </row>
    <row r="10277" spans="22:22" x14ac:dyDescent="0.2">
      <c r="V10277" s="5"/>
    </row>
    <row r="10278" spans="22:22" x14ac:dyDescent="0.2">
      <c r="V10278" s="5"/>
    </row>
    <row r="10279" spans="22:22" x14ac:dyDescent="0.2">
      <c r="V10279" s="5"/>
    </row>
    <row r="10280" spans="22:22" x14ac:dyDescent="0.2">
      <c r="V10280" s="5"/>
    </row>
    <row r="10281" spans="22:22" x14ac:dyDescent="0.2">
      <c r="V10281" s="5"/>
    </row>
    <row r="10282" spans="22:22" x14ac:dyDescent="0.2">
      <c r="V10282" s="5"/>
    </row>
    <row r="10283" spans="22:22" x14ac:dyDescent="0.2">
      <c r="V10283" s="5"/>
    </row>
    <row r="10284" spans="22:22" x14ac:dyDescent="0.2">
      <c r="V10284" s="5"/>
    </row>
    <row r="10285" spans="22:22" x14ac:dyDescent="0.2">
      <c r="V10285" s="5"/>
    </row>
    <row r="10286" spans="22:22" x14ac:dyDescent="0.2">
      <c r="V10286" s="5"/>
    </row>
    <row r="10287" spans="22:22" x14ac:dyDescent="0.2">
      <c r="V10287" s="5"/>
    </row>
    <row r="10288" spans="22:22" x14ac:dyDescent="0.2">
      <c r="V10288" s="5"/>
    </row>
    <row r="10289" spans="22:22" x14ac:dyDescent="0.2">
      <c r="V10289" s="5"/>
    </row>
    <row r="10290" spans="22:22" x14ac:dyDescent="0.2">
      <c r="V10290" s="5"/>
    </row>
    <row r="10291" spans="22:22" x14ac:dyDescent="0.2">
      <c r="V10291" s="5"/>
    </row>
    <row r="10292" spans="22:22" x14ac:dyDescent="0.2">
      <c r="V10292" s="5"/>
    </row>
    <row r="10293" spans="22:22" x14ac:dyDescent="0.2">
      <c r="V10293" s="5"/>
    </row>
    <row r="10294" spans="22:22" x14ac:dyDescent="0.2">
      <c r="V10294" s="5"/>
    </row>
    <row r="10295" spans="22:22" x14ac:dyDescent="0.2">
      <c r="V10295" s="5"/>
    </row>
    <row r="10296" spans="22:22" x14ac:dyDescent="0.2">
      <c r="V10296" s="5"/>
    </row>
    <row r="10297" spans="22:22" x14ac:dyDescent="0.2">
      <c r="V10297" s="5"/>
    </row>
    <row r="10298" spans="22:22" x14ac:dyDescent="0.2">
      <c r="V10298" s="5"/>
    </row>
    <row r="10299" spans="22:22" x14ac:dyDescent="0.2">
      <c r="V10299" s="5"/>
    </row>
    <row r="10300" spans="22:22" x14ac:dyDescent="0.2">
      <c r="V10300" s="5"/>
    </row>
    <row r="10301" spans="22:22" x14ac:dyDescent="0.2">
      <c r="V10301" s="5"/>
    </row>
    <row r="10302" spans="22:22" x14ac:dyDescent="0.2">
      <c r="V10302" s="5"/>
    </row>
    <row r="10303" spans="22:22" x14ac:dyDescent="0.2">
      <c r="V10303" s="5"/>
    </row>
    <row r="10304" spans="22:22" x14ac:dyDescent="0.2">
      <c r="V10304" s="5"/>
    </row>
    <row r="10305" spans="22:22" x14ac:dyDescent="0.2">
      <c r="V10305" s="5"/>
    </row>
    <row r="10306" spans="22:22" x14ac:dyDescent="0.2">
      <c r="V10306" s="5"/>
    </row>
    <row r="10307" spans="22:22" x14ac:dyDescent="0.2">
      <c r="V10307" s="5"/>
    </row>
    <row r="10308" spans="22:22" x14ac:dyDescent="0.2">
      <c r="V10308" s="5"/>
    </row>
    <row r="10309" spans="22:22" x14ac:dyDescent="0.2">
      <c r="V10309" s="5"/>
    </row>
    <row r="10310" spans="22:22" x14ac:dyDescent="0.2">
      <c r="V10310" s="5"/>
    </row>
    <row r="10311" spans="22:22" x14ac:dyDescent="0.2">
      <c r="V10311" s="5"/>
    </row>
    <row r="10312" spans="22:22" x14ac:dyDescent="0.2">
      <c r="V10312" s="5"/>
    </row>
    <row r="10313" spans="22:22" x14ac:dyDescent="0.2">
      <c r="V10313" s="5"/>
    </row>
    <row r="10314" spans="22:22" x14ac:dyDescent="0.2">
      <c r="V10314" s="5"/>
    </row>
    <row r="10315" spans="22:22" x14ac:dyDescent="0.2">
      <c r="V10315" s="5"/>
    </row>
    <row r="10316" spans="22:22" x14ac:dyDescent="0.2">
      <c r="V10316" s="5"/>
    </row>
    <row r="10317" spans="22:22" x14ac:dyDescent="0.2">
      <c r="V10317" s="5"/>
    </row>
    <row r="10318" spans="22:22" x14ac:dyDescent="0.2">
      <c r="V10318" s="5"/>
    </row>
    <row r="10319" spans="22:22" x14ac:dyDescent="0.2">
      <c r="V10319" s="5"/>
    </row>
    <row r="10320" spans="22:22" x14ac:dyDescent="0.2">
      <c r="V10320" s="5"/>
    </row>
    <row r="10321" spans="22:22" x14ac:dyDescent="0.2">
      <c r="V10321" s="5"/>
    </row>
    <row r="10322" spans="22:22" x14ac:dyDescent="0.2">
      <c r="V10322" s="5"/>
    </row>
    <row r="10323" spans="22:22" x14ac:dyDescent="0.2">
      <c r="V10323" s="5"/>
    </row>
    <row r="10324" spans="22:22" x14ac:dyDescent="0.2">
      <c r="V10324" s="5"/>
    </row>
    <row r="10325" spans="22:22" x14ac:dyDescent="0.2">
      <c r="V10325" s="5"/>
    </row>
    <row r="10326" spans="22:22" x14ac:dyDescent="0.2">
      <c r="V10326" s="5"/>
    </row>
    <row r="10327" spans="22:22" x14ac:dyDescent="0.2">
      <c r="V10327" s="5"/>
    </row>
    <row r="10328" spans="22:22" x14ac:dyDescent="0.2">
      <c r="V10328" s="5"/>
    </row>
    <row r="10329" spans="22:22" x14ac:dyDescent="0.2">
      <c r="V10329" s="5"/>
    </row>
    <row r="10330" spans="22:22" x14ac:dyDescent="0.2">
      <c r="V10330" s="5"/>
    </row>
    <row r="10331" spans="22:22" x14ac:dyDescent="0.2">
      <c r="V10331" s="5"/>
    </row>
    <row r="10332" spans="22:22" x14ac:dyDescent="0.2">
      <c r="V10332" s="5"/>
    </row>
    <row r="10333" spans="22:22" x14ac:dyDescent="0.2">
      <c r="V10333" s="5"/>
    </row>
    <row r="10334" spans="22:22" x14ac:dyDescent="0.2">
      <c r="V10334" s="5"/>
    </row>
    <row r="10335" spans="22:22" x14ac:dyDescent="0.2">
      <c r="V10335" s="5"/>
    </row>
    <row r="10336" spans="22:22" x14ac:dyDescent="0.2">
      <c r="V10336" s="5"/>
    </row>
    <row r="10337" spans="22:22" x14ac:dyDescent="0.2">
      <c r="V10337" s="5"/>
    </row>
    <row r="10338" spans="22:22" x14ac:dyDescent="0.2">
      <c r="V10338" s="5"/>
    </row>
    <row r="10339" spans="22:22" x14ac:dyDescent="0.2">
      <c r="V10339" s="5"/>
    </row>
    <row r="10340" spans="22:22" x14ac:dyDescent="0.2">
      <c r="V10340" s="5"/>
    </row>
    <row r="10341" spans="22:22" x14ac:dyDescent="0.2">
      <c r="V10341" s="5"/>
    </row>
    <row r="10342" spans="22:22" x14ac:dyDescent="0.2">
      <c r="V10342" s="5"/>
    </row>
    <row r="10343" spans="22:22" x14ac:dyDescent="0.2">
      <c r="V10343" s="5"/>
    </row>
    <row r="10344" spans="22:22" x14ac:dyDescent="0.2">
      <c r="V10344" s="5"/>
    </row>
    <row r="10345" spans="22:22" x14ac:dyDescent="0.2">
      <c r="V10345" s="5"/>
    </row>
    <row r="10346" spans="22:22" x14ac:dyDescent="0.2">
      <c r="V10346" s="5"/>
    </row>
    <row r="10347" spans="22:22" x14ac:dyDescent="0.2">
      <c r="V10347" s="5"/>
    </row>
    <row r="10348" spans="22:22" x14ac:dyDescent="0.2">
      <c r="V10348" s="5"/>
    </row>
    <row r="10349" spans="22:22" x14ac:dyDescent="0.2">
      <c r="V10349" s="5"/>
    </row>
    <row r="10350" spans="22:22" x14ac:dyDescent="0.2">
      <c r="V10350" s="5"/>
    </row>
    <row r="10351" spans="22:22" x14ac:dyDescent="0.2">
      <c r="V10351" s="5"/>
    </row>
    <row r="10352" spans="22:22" x14ac:dyDescent="0.2">
      <c r="V10352" s="5"/>
    </row>
    <row r="10353" spans="22:22" x14ac:dyDescent="0.2">
      <c r="V10353" s="5"/>
    </row>
    <row r="10354" spans="22:22" x14ac:dyDescent="0.2">
      <c r="V10354" s="5"/>
    </row>
    <row r="10355" spans="22:22" x14ac:dyDescent="0.2">
      <c r="V10355" s="5"/>
    </row>
    <row r="10356" spans="22:22" x14ac:dyDescent="0.2">
      <c r="V10356" s="5"/>
    </row>
    <row r="10357" spans="22:22" x14ac:dyDescent="0.2">
      <c r="V10357" s="5"/>
    </row>
    <row r="10358" spans="22:22" x14ac:dyDescent="0.2">
      <c r="V10358" s="5"/>
    </row>
    <row r="10359" spans="22:22" x14ac:dyDescent="0.2">
      <c r="V10359" s="5"/>
    </row>
    <row r="10360" spans="22:22" x14ac:dyDescent="0.2">
      <c r="V10360" s="5"/>
    </row>
    <row r="10361" spans="22:22" x14ac:dyDescent="0.2">
      <c r="V10361" s="5"/>
    </row>
    <row r="10362" spans="22:22" x14ac:dyDescent="0.2">
      <c r="V10362" s="5"/>
    </row>
    <row r="10363" spans="22:22" x14ac:dyDescent="0.2">
      <c r="V10363" s="5"/>
    </row>
    <row r="10364" spans="22:22" x14ac:dyDescent="0.2">
      <c r="V10364" s="5"/>
    </row>
    <row r="10365" spans="22:22" x14ac:dyDescent="0.2">
      <c r="V10365" s="5"/>
    </row>
    <row r="10366" spans="22:22" x14ac:dyDescent="0.2">
      <c r="V10366" s="5"/>
    </row>
    <row r="10367" spans="22:22" x14ac:dyDescent="0.2">
      <c r="V10367" s="5"/>
    </row>
    <row r="10368" spans="22:22" x14ac:dyDescent="0.2">
      <c r="V10368" s="5"/>
    </row>
    <row r="10369" spans="22:22" x14ac:dyDescent="0.2">
      <c r="V10369" s="5"/>
    </row>
    <row r="10370" spans="22:22" x14ac:dyDescent="0.2">
      <c r="V10370" s="5"/>
    </row>
    <row r="10371" spans="22:22" x14ac:dyDescent="0.2">
      <c r="V10371" s="5"/>
    </row>
    <row r="10372" spans="22:22" x14ac:dyDescent="0.2">
      <c r="V10372" s="5"/>
    </row>
    <row r="10373" spans="22:22" x14ac:dyDescent="0.2">
      <c r="V10373" s="5"/>
    </row>
    <row r="10374" spans="22:22" x14ac:dyDescent="0.2">
      <c r="V10374" s="5"/>
    </row>
    <row r="10375" spans="22:22" x14ac:dyDescent="0.2">
      <c r="V10375" s="5"/>
    </row>
    <row r="10376" spans="22:22" x14ac:dyDescent="0.2">
      <c r="V10376" s="5"/>
    </row>
    <row r="10377" spans="22:22" x14ac:dyDescent="0.2">
      <c r="V10377" s="5"/>
    </row>
    <row r="10378" spans="22:22" x14ac:dyDescent="0.2">
      <c r="V10378" s="5"/>
    </row>
    <row r="10379" spans="22:22" x14ac:dyDescent="0.2">
      <c r="V10379" s="5"/>
    </row>
    <row r="10380" spans="22:22" x14ac:dyDescent="0.2">
      <c r="V10380" s="5"/>
    </row>
    <row r="10381" spans="22:22" x14ac:dyDescent="0.2">
      <c r="V10381" s="5"/>
    </row>
    <row r="10382" spans="22:22" x14ac:dyDescent="0.2">
      <c r="V10382" s="5"/>
    </row>
    <row r="10383" spans="22:22" x14ac:dyDescent="0.2">
      <c r="V10383" s="5"/>
    </row>
    <row r="10384" spans="22:22" x14ac:dyDescent="0.2">
      <c r="V10384" s="5"/>
    </row>
    <row r="10385" spans="22:22" x14ac:dyDescent="0.2">
      <c r="V10385" s="5"/>
    </row>
    <row r="10386" spans="22:22" x14ac:dyDescent="0.2">
      <c r="V10386" s="5"/>
    </row>
    <row r="10387" spans="22:22" x14ac:dyDescent="0.2">
      <c r="V10387" s="5"/>
    </row>
    <row r="10388" spans="22:22" x14ac:dyDescent="0.2">
      <c r="V10388" s="5"/>
    </row>
    <row r="10389" spans="22:22" x14ac:dyDescent="0.2">
      <c r="V10389" s="5"/>
    </row>
    <row r="10390" spans="22:22" x14ac:dyDescent="0.2">
      <c r="V10390" s="5"/>
    </row>
    <row r="10391" spans="22:22" x14ac:dyDescent="0.2">
      <c r="V10391" s="5"/>
    </row>
    <row r="10392" spans="22:22" x14ac:dyDescent="0.2">
      <c r="V10392" s="5"/>
    </row>
    <row r="10393" spans="22:22" x14ac:dyDescent="0.2">
      <c r="V10393" s="5"/>
    </row>
    <row r="10394" spans="22:22" x14ac:dyDescent="0.2">
      <c r="V10394" s="5"/>
    </row>
    <row r="10395" spans="22:22" x14ac:dyDescent="0.2">
      <c r="V10395" s="5"/>
    </row>
    <row r="10396" spans="22:22" x14ac:dyDescent="0.2">
      <c r="V10396" s="5"/>
    </row>
    <row r="10397" spans="22:22" x14ac:dyDescent="0.2">
      <c r="V10397" s="5"/>
    </row>
    <row r="10398" spans="22:22" x14ac:dyDescent="0.2">
      <c r="V10398" s="5"/>
    </row>
    <row r="10399" spans="22:22" x14ac:dyDescent="0.2">
      <c r="V10399" s="5"/>
    </row>
    <row r="10400" spans="22:22" x14ac:dyDescent="0.2">
      <c r="V10400" s="5"/>
    </row>
    <row r="10401" spans="22:22" x14ac:dyDescent="0.2">
      <c r="V10401" s="5"/>
    </row>
    <row r="10402" spans="22:22" x14ac:dyDescent="0.2">
      <c r="V10402" s="5"/>
    </row>
    <row r="10403" spans="22:22" x14ac:dyDescent="0.2">
      <c r="V10403" s="5"/>
    </row>
    <row r="10404" spans="22:22" x14ac:dyDescent="0.2">
      <c r="V10404" s="5"/>
    </row>
    <row r="10405" spans="22:22" x14ac:dyDescent="0.2">
      <c r="V10405" s="5"/>
    </row>
    <row r="10406" spans="22:22" x14ac:dyDescent="0.2">
      <c r="V10406" s="5"/>
    </row>
    <row r="10407" spans="22:22" x14ac:dyDescent="0.2">
      <c r="V10407" s="5"/>
    </row>
    <row r="10408" spans="22:22" x14ac:dyDescent="0.2">
      <c r="V10408" s="5"/>
    </row>
    <row r="10409" spans="22:22" x14ac:dyDescent="0.2">
      <c r="V10409" s="5"/>
    </row>
    <row r="10410" spans="22:22" x14ac:dyDescent="0.2">
      <c r="V10410" s="5"/>
    </row>
    <row r="10411" spans="22:22" x14ac:dyDescent="0.2">
      <c r="V10411" s="5"/>
    </row>
    <row r="10412" spans="22:22" x14ac:dyDescent="0.2">
      <c r="V10412" s="5"/>
    </row>
    <row r="10413" spans="22:22" x14ac:dyDescent="0.2">
      <c r="V10413" s="5"/>
    </row>
    <row r="10414" spans="22:22" x14ac:dyDescent="0.2">
      <c r="V10414" s="5"/>
    </row>
    <row r="10415" spans="22:22" x14ac:dyDescent="0.2">
      <c r="V10415" s="5"/>
    </row>
    <row r="10416" spans="22:22" x14ac:dyDescent="0.2">
      <c r="V10416" s="5"/>
    </row>
    <row r="10417" spans="22:22" x14ac:dyDescent="0.2">
      <c r="V10417" s="5"/>
    </row>
    <row r="10418" spans="22:22" x14ac:dyDescent="0.2">
      <c r="V10418" s="5"/>
    </row>
    <row r="10419" spans="22:22" x14ac:dyDescent="0.2">
      <c r="V10419" s="5"/>
    </row>
    <row r="10420" spans="22:22" x14ac:dyDescent="0.2">
      <c r="V10420" s="5"/>
    </row>
    <row r="10421" spans="22:22" x14ac:dyDescent="0.2">
      <c r="V10421" s="5"/>
    </row>
    <row r="10422" spans="22:22" x14ac:dyDescent="0.2">
      <c r="V10422" s="5"/>
    </row>
    <row r="10423" spans="22:22" x14ac:dyDescent="0.2">
      <c r="V10423" s="5"/>
    </row>
    <row r="10424" spans="22:22" x14ac:dyDescent="0.2">
      <c r="V10424" s="5"/>
    </row>
    <row r="10425" spans="22:22" x14ac:dyDescent="0.2">
      <c r="V10425" s="5"/>
    </row>
    <row r="10426" spans="22:22" x14ac:dyDescent="0.2">
      <c r="V10426" s="5"/>
    </row>
    <row r="10427" spans="22:22" x14ac:dyDescent="0.2">
      <c r="V10427" s="5"/>
    </row>
    <row r="10428" spans="22:22" x14ac:dyDescent="0.2">
      <c r="V10428" s="5"/>
    </row>
    <row r="10429" spans="22:22" x14ac:dyDescent="0.2">
      <c r="V10429" s="5"/>
    </row>
    <row r="10430" spans="22:22" x14ac:dyDescent="0.2">
      <c r="V10430" s="5"/>
    </row>
    <row r="10431" spans="22:22" x14ac:dyDescent="0.2">
      <c r="V10431" s="5"/>
    </row>
    <row r="10432" spans="22:22" x14ac:dyDescent="0.2">
      <c r="V10432" s="5"/>
    </row>
    <row r="10433" spans="22:22" x14ac:dyDescent="0.2">
      <c r="V10433" s="5"/>
    </row>
    <row r="10434" spans="22:22" x14ac:dyDescent="0.2">
      <c r="V10434" s="5"/>
    </row>
    <row r="10435" spans="22:22" x14ac:dyDescent="0.2">
      <c r="V10435" s="5"/>
    </row>
    <row r="10436" spans="22:22" x14ac:dyDescent="0.2">
      <c r="V10436" s="5"/>
    </row>
    <row r="10437" spans="22:22" x14ac:dyDescent="0.2">
      <c r="V10437" s="5"/>
    </row>
    <row r="10438" spans="22:22" x14ac:dyDescent="0.2">
      <c r="V10438" s="5"/>
    </row>
    <row r="10439" spans="22:22" x14ac:dyDescent="0.2">
      <c r="V10439" s="5"/>
    </row>
    <row r="10440" spans="22:22" x14ac:dyDescent="0.2">
      <c r="V10440" s="5"/>
    </row>
    <row r="10441" spans="22:22" x14ac:dyDescent="0.2">
      <c r="V10441" s="5"/>
    </row>
    <row r="10442" spans="22:22" x14ac:dyDescent="0.2">
      <c r="V10442" s="5"/>
    </row>
    <row r="10443" spans="22:22" x14ac:dyDescent="0.2">
      <c r="V10443" s="5"/>
    </row>
    <row r="10444" spans="22:22" x14ac:dyDescent="0.2">
      <c r="V10444" s="5"/>
    </row>
    <row r="10445" spans="22:22" x14ac:dyDescent="0.2">
      <c r="V10445" s="5"/>
    </row>
    <row r="10446" spans="22:22" x14ac:dyDescent="0.2">
      <c r="V10446" s="5"/>
    </row>
    <row r="10447" spans="22:22" x14ac:dyDescent="0.2">
      <c r="V10447" s="5"/>
    </row>
    <row r="10448" spans="22:22" x14ac:dyDescent="0.2">
      <c r="V10448" s="5"/>
    </row>
    <row r="10449" spans="22:22" x14ac:dyDescent="0.2">
      <c r="V10449" s="5"/>
    </row>
    <row r="10450" spans="22:22" x14ac:dyDescent="0.2">
      <c r="V10450" s="5"/>
    </row>
    <row r="10451" spans="22:22" x14ac:dyDescent="0.2">
      <c r="V10451" s="5"/>
    </row>
    <row r="10452" spans="22:22" x14ac:dyDescent="0.2">
      <c r="V10452" s="5"/>
    </row>
    <row r="10453" spans="22:22" x14ac:dyDescent="0.2">
      <c r="V10453" s="5"/>
    </row>
    <row r="10454" spans="22:22" x14ac:dyDescent="0.2">
      <c r="V10454" s="5"/>
    </row>
    <row r="10455" spans="22:22" x14ac:dyDescent="0.2">
      <c r="V10455" s="5"/>
    </row>
    <row r="10456" spans="22:22" x14ac:dyDescent="0.2">
      <c r="V10456" s="5"/>
    </row>
    <row r="10457" spans="22:22" x14ac:dyDescent="0.2">
      <c r="V10457" s="5"/>
    </row>
    <row r="10458" spans="22:22" x14ac:dyDescent="0.2">
      <c r="V10458" s="5"/>
    </row>
    <row r="10459" spans="22:22" x14ac:dyDescent="0.2">
      <c r="V10459" s="5"/>
    </row>
    <row r="10460" spans="22:22" x14ac:dyDescent="0.2">
      <c r="V10460" s="5"/>
    </row>
    <row r="10461" spans="22:22" x14ac:dyDescent="0.2">
      <c r="V10461" s="5"/>
    </row>
    <row r="10462" spans="22:22" x14ac:dyDescent="0.2">
      <c r="V10462" s="5"/>
    </row>
    <row r="10463" spans="22:22" x14ac:dyDescent="0.2">
      <c r="V10463" s="5"/>
    </row>
    <row r="10464" spans="22:22" x14ac:dyDescent="0.2">
      <c r="V10464" s="5"/>
    </row>
    <row r="10465" spans="22:22" x14ac:dyDescent="0.2">
      <c r="V10465" s="5"/>
    </row>
    <row r="10466" spans="22:22" x14ac:dyDescent="0.2">
      <c r="V10466" s="5"/>
    </row>
    <row r="10467" spans="22:22" x14ac:dyDescent="0.2">
      <c r="V10467" s="5"/>
    </row>
    <row r="10468" spans="22:22" x14ac:dyDescent="0.2">
      <c r="V10468" s="5"/>
    </row>
    <row r="10469" spans="22:22" x14ac:dyDescent="0.2">
      <c r="V10469" s="5"/>
    </row>
    <row r="10470" spans="22:22" x14ac:dyDescent="0.2">
      <c r="V10470" s="5"/>
    </row>
    <row r="10471" spans="22:22" x14ac:dyDescent="0.2">
      <c r="V10471" s="5"/>
    </row>
    <row r="10472" spans="22:22" x14ac:dyDescent="0.2">
      <c r="V10472" s="5"/>
    </row>
    <row r="10473" spans="22:22" x14ac:dyDescent="0.2">
      <c r="V10473" s="5"/>
    </row>
    <row r="10474" spans="22:22" x14ac:dyDescent="0.2">
      <c r="V10474" s="5"/>
    </row>
    <row r="10475" spans="22:22" x14ac:dyDescent="0.2">
      <c r="V10475" s="5"/>
    </row>
    <row r="10476" spans="22:22" x14ac:dyDescent="0.2">
      <c r="V10476" s="5"/>
    </row>
    <row r="10477" spans="22:22" x14ac:dyDescent="0.2">
      <c r="V10477" s="5"/>
    </row>
    <row r="10478" spans="22:22" x14ac:dyDescent="0.2">
      <c r="V10478" s="5"/>
    </row>
    <row r="10479" spans="22:22" x14ac:dyDescent="0.2">
      <c r="V10479" s="5"/>
    </row>
    <row r="10480" spans="22:22" x14ac:dyDescent="0.2">
      <c r="V10480" s="5"/>
    </row>
    <row r="10481" spans="22:22" x14ac:dyDescent="0.2">
      <c r="V10481" s="5"/>
    </row>
    <row r="10482" spans="22:22" x14ac:dyDescent="0.2">
      <c r="V10482" s="5"/>
    </row>
    <row r="10483" spans="22:22" x14ac:dyDescent="0.2">
      <c r="V10483" s="5"/>
    </row>
    <row r="10484" spans="22:22" x14ac:dyDescent="0.2">
      <c r="V10484" s="5"/>
    </row>
    <row r="10485" spans="22:22" x14ac:dyDescent="0.2">
      <c r="V10485" s="5"/>
    </row>
    <row r="10486" spans="22:22" x14ac:dyDescent="0.2">
      <c r="V10486" s="5"/>
    </row>
    <row r="10487" spans="22:22" x14ac:dyDescent="0.2">
      <c r="V10487" s="5"/>
    </row>
    <row r="10488" spans="22:22" x14ac:dyDescent="0.2">
      <c r="V10488" s="5"/>
    </row>
    <row r="10489" spans="22:22" x14ac:dyDescent="0.2">
      <c r="V10489" s="5"/>
    </row>
    <row r="10490" spans="22:22" x14ac:dyDescent="0.2">
      <c r="V10490" s="5"/>
    </row>
    <row r="10491" spans="22:22" x14ac:dyDescent="0.2">
      <c r="V10491" s="5"/>
    </row>
    <row r="10492" spans="22:22" x14ac:dyDescent="0.2">
      <c r="V10492" s="5"/>
    </row>
    <row r="10493" spans="22:22" x14ac:dyDescent="0.2">
      <c r="V10493" s="5"/>
    </row>
    <row r="10494" spans="22:22" x14ac:dyDescent="0.2">
      <c r="V10494" s="5"/>
    </row>
    <row r="10495" spans="22:22" x14ac:dyDescent="0.2">
      <c r="V10495" s="5"/>
    </row>
    <row r="10496" spans="22:22" x14ac:dyDescent="0.2">
      <c r="V10496" s="5"/>
    </row>
    <row r="10497" spans="22:22" x14ac:dyDescent="0.2">
      <c r="V10497" s="5"/>
    </row>
    <row r="10498" spans="22:22" x14ac:dyDescent="0.2">
      <c r="V10498" s="5"/>
    </row>
    <row r="10499" spans="22:22" x14ac:dyDescent="0.2">
      <c r="V10499" s="5"/>
    </row>
    <row r="10500" spans="22:22" x14ac:dyDescent="0.2">
      <c r="V10500" s="5"/>
    </row>
    <row r="10501" spans="22:22" x14ac:dyDescent="0.2">
      <c r="V10501" s="5"/>
    </row>
    <row r="10502" spans="22:22" x14ac:dyDescent="0.2">
      <c r="V10502" s="5"/>
    </row>
    <row r="10503" spans="22:22" x14ac:dyDescent="0.2">
      <c r="V10503" s="5"/>
    </row>
    <row r="10504" spans="22:22" x14ac:dyDescent="0.2">
      <c r="V10504" s="5"/>
    </row>
    <row r="10505" spans="22:22" x14ac:dyDescent="0.2">
      <c r="V10505" s="5"/>
    </row>
    <row r="10506" spans="22:22" x14ac:dyDescent="0.2">
      <c r="V10506" s="5"/>
    </row>
    <row r="10507" spans="22:22" x14ac:dyDescent="0.2">
      <c r="V10507" s="5"/>
    </row>
    <row r="10508" spans="22:22" x14ac:dyDescent="0.2">
      <c r="V10508" s="5"/>
    </row>
    <row r="10509" spans="22:22" x14ac:dyDescent="0.2">
      <c r="V10509" s="5"/>
    </row>
    <row r="10510" spans="22:22" x14ac:dyDescent="0.2">
      <c r="V10510" s="5"/>
    </row>
    <row r="10511" spans="22:22" x14ac:dyDescent="0.2">
      <c r="V10511" s="5"/>
    </row>
    <row r="10512" spans="22:22" x14ac:dyDescent="0.2">
      <c r="V10512" s="5"/>
    </row>
    <row r="10513" spans="22:22" x14ac:dyDescent="0.2">
      <c r="V10513" s="5"/>
    </row>
    <row r="10514" spans="22:22" x14ac:dyDescent="0.2">
      <c r="V10514" s="5"/>
    </row>
    <row r="10515" spans="22:22" x14ac:dyDescent="0.2">
      <c r="V10515" s="5"/>
    </row>
    <row r="10516" spans="22:22" x14ac:dyDescent="0.2">
      <c r="V10516" s="5"/>
    </row>
    <row r="10517" spans="22:22" x14ac:dyDescent="0.2">
      <c r="V10517" s="5"/>
    </row>
    <row r="10518" spans="22:22" x14ac:dyDescent="0.2">
      <c r="V10518" s="5"/>
    </row>
    <row r="10519" spans="22:22" x14ac:dyDescent="0.2">
      <c r="V10519" s="5"/>
    </row>
    <row r="10520" spans="22:22" x14ac:dyDescent="0.2">
      <c r="V10520" s="5"/>
    </row>
    <row r="10521" spans="22:22" x14ac:dyDescent="0.2">
      <c r="V10521" s="5"/>
    </row>
    <row r="10522" spans="22:22" x14ac:dyDescent="0.2">
      <c r="V10522" s="5"/>
    </row>
    <row r="10523" spans="22:22" x14ac:dyDescent="0.2">
      <c r="V10523" s="5"/>
    </row>
    <row r="10524" spans="22:22" x14ac:dyDescent="0.2">
      <c r="V10524" s="5"/>
    </row>
    <row r="10525" spans="22:22" x14ac:dyDescent="0.2">
      <c r="V10525" s="5"/>
    </row>
    <row r="10526" spans="22:22" x14ac:dyDescent="0.2">
      <c r="V10526" s="5"/>
    </row>
    <row r="10527" spans="22:22" x14ac:dyDescent="0.2">
      <c r="V10527" s="5"/>
    </row>
    <row r="10528" spans="22:22" x14ac:dyDescent="0.2">
      <c r="V10528" s="5"/>
    </row>
    <row r="10529" spans="22:22" x14ac:dyDescent="0.2">
      <c r="V10529" s="5"/>
    </row>
    <row r="10530" spans="22:22" x14ac:dyDescent="0.2">
      <c r="V10530" s="5"/>
    </row>
    <row r="10531" spans="22:22" x14ac:dyDescent="0.2">
      <c r="V10531" s="5"/>
    </row>
    <row r="10532" spans="22:22" x14ac:dyDescent="0.2">
      <c r="V10532" s="5"/>
    </row>
    <row r="10533" spans="22:22" x14ac:dyDescent="0.2">
      <c r="V10533" s="5"/>
    </row>
    <row r="10534" spans="22:22" x14ac:dyDescent="0.2">
      <c r="V10534" s="5"/>
    </row>
    <row r="10535" spans="22:22" x14ac:dyDescent="0.2">
      <c r="V10535" s="5"/>
    </row>
    <row r="10536" spans="22:22" x14ac:dyDescent="0.2">
      <c r="V10536" s="5"/>
    </row>
    <row r="10537" spans="22:22" x14ac:dyDescent="0.2">
      <c r="V10537" s="5"/>
    </row>
    <row r="10538" spans="22:22" x14ac:dyDescent="0.2">
      <c r="V10538" s="5"/>
    </row>
    <row r="10539" spans="22:22" x14ac:dyDescent="0.2">
      <c r="V10539" s="5"/>
    </row>
    <row r="10540" spans="22:22" x14ac:dyDescent="0.2">
      <c r="V10540" s="5"/>
    </row>
    <row r="10541" spans="22:22" x14ac:dyDescent="0.2">
      <c r="V10541" s="5"/>
    </row>
    <row r="10542" spans="22:22" x14ac:dyDescent="0.2">
      <c r="V10542" s="5"/>
    </row>
    <row r="10543" spans="22:22" x14ac:dyDescent="0.2">
      <c r="V10543" s="5"/>
    </row>
    <row r="10544" spans="22:22" x14ac:dyDescent="0.2">
      <c r="V10544" s="5"/>
    </row>
    <row r="10545" spans="22:22" x14ac:dyDescent="0.2">
      <c r="V10545" s="5"/>
    </row>
    <row r="10546" spans="22:22" x14ac:dyDescent="0.2">
      <c r="V10546" s="5"/>
    </row>
    <row r="10547" spans="22:22" x14ac:dyDescent="0.2">
      <c r="V10547" s="5"/>
    </row>
    <row r="10548" spans="22:22" x14ac:dyDescent="0.2">
      <c r="V10548" s="5"/>
    </row>
    <row r="10549" spans="22:22" x14ac:dyDescent="0.2">
      <c r="V10549" s="5"/>
    </row>
    <row r="10550" spans="22:22" x14ac:dyDescent="0.2">
      <c r="V10550" s="5"/>
    </row>
    <row r="10551" spans="22:22" x14ac:dyDescent="0.2">
      <c r="V10551" s="5"/>
    </row>
    <row r="10552" spans="22:22" x14ac:dyDescent="0.2">
      <c r="V10552" s="5"/>
    </row>
    <row r="10553" spans="22:22" x14ac:dyDescent="0.2">
      <c r="V10553" s="5"/>
    </row>
    <row r="10554" spans="22:22" x14ac:dyDescent="0.2">
      <c r="V10554" s="5"/>
    </row>
    <row r="10555" spans="22:22" x14ac:dyDescent="0.2">
      <c r="V10555" s="5"/>
    </row>
    <row r="10556" spans="22:22" x14ac:dyDescent="0.2">
      <c r="V10556" s="5"/>
    </row>
    <row r="10557" spans="22:22" x14ac:dyDescent="0.2">
      <c r="V10557" s="5"/>
    </row>
    <row r="10558" spans="22:22" x14ac:dyDescent="0.2">
      <c r="V10558" s="5"/>
    </row>
    <row r="10559" spans="22:22" x14ac:dyDescent="0.2">
      <c r="V10559" s="5"/>
    </row>
    <row r="10560" spans="22:22" x14ac:dyDescent="0.2">
      <c r="V10560" s="5"/>
    </row>
    <row r="10561" spans="22:22" x14ac:dyDescent="0.2">
      <c r="V10561" s="5"/>
    </row>
    <row r="10562" spans="22:22" x14ac:dyDescent="0.2">
      <c r="V10562" s="5"/>
    </row>
    <row r="10563" spans="22:22" x14ac:dyDescent="0.2">
      <c r="V10563" s="5"/>
    </row>
    <row r="10564" spans="22:22" x14ac:dyDescent="0.2">
      <c r="V10564" s="5"/>
    </row>
    <row r="10565" spans="22:22" x14ac:dyDescent="0.2">
      <c r="V10565" s="5"/>
    </row>
    <row r="10566" spans="22:22" x14ac:dyDescent="0.2">
      <c r="V10566" s="5"/>
    </row>
    <row r="10567" spans="22:22" x14ac:dyDescent="0.2">
      <c r="V10567" s="5"/>
    </row>
    <row r="10568" spans="22:22" x14ac:dyDescent="0.2">
      <c r="V10568" s="5"/>
    </row>
    <row r="10569" spans="22:22" x14ac:dyDescent="0.2">
      <c r="V10569" s="5"/>
    </row>
    <row r="10570" spans="22:22" x14ac:dyDescent="0.2">
      <c r="V10570" s="5"/>
    </row>
    <row r="10571" spans="22:22" x14ac:dyDescent="0.2">
      <c r="V10571" s="5"/>
    </row>
    <row r="10572" spans="22:22" x14ac:dyDescent="0.2">
      <c r="V10572" s="5"/>
    </row>
    <row r="10573" spans="22:22" x14ac:dyDescent="0.2">
      <c r="V10573" s="5"/>
    </row>
    <row r="10574" spans="22:22" x14ac:dyDescent="0.2">
      <c r="V10574" s="5"/>
    </row>
    <row r="10575" spans="22:22" x14ac:dyDescent="0.2">
      <c r="V10575" s="5"/>
    </row>
    <row r="10576" spans="22:22" x14ac:dyDescent="0.2">
      <c r="V10576" s="5"/>
    </row>
    <row r="10577" spans="22:22" x14ac:dyDescent="0.2">
      <c r="V10577" s="5"/>
    </row>
    <row r="10578" spans="22:22" x14ac:dyDescent="0.2">
      <c r="V10578" s="5"/>
    </row>
    <row r="10579" spans="22:22" x14ac:dyDescent="0.2">
      <c r="V10579" s="5"/>
    </row>
    <row r="10580" spans="22:22" x14ac:dyDescent="0.2">
      <c r="V10580" s="5"/>
    </row>
    <row r="10581" spans="22:22" x14ac:dyDescent="0.2">
      <c r="V10581" s="5"/>
    </row>
    <row r="10582" spans="22:22" x14ac:dyDescent="0.2">
      <c r="V10582" s="5"/>
    </row>
    <row r="10583" spans="22:22" x14ac:dyDescent="0.2">
      <c r="V10583" s="5"/>
    </row>
    <row r="10584" spans="22:22" x14ac:dyDescent="0.2">
      <c r="V10584" s="5"/>
    </row>
    <row r="10585" spans="22:22" x14ac:dyDescent="0.2">
      <c r="V10585" s="5"/>
    </row>
    <row r="10586" spans="22:22" x14ac:dyDescent="0.2">
      <c r="V10586" s="5"/>
    </row>
    <row r="10587" spans="22:22" x14ac:dyDescent="0.2">
      <c r="V10587" s="5"/>
    </row>
    <row r="10588" spans="22:22" x14ac:dyDescent="0.2">
      <c r="V10588" s="5"/>
    </row>
    <row r="10589" spans="22:22" x14ac:dyDescent="0.2">
      <c r="V10589" s="5"/>
    </row>
    <row r="10590" spans="22:22" x14ac:dyDescent="0.2">
      <c r="V10590" s="5"/>
    </row>
    <row r="10591" spans="22:22" x14ac:dyDescent="0.2">
      <c r="V10591" s="5"/>
    </row>
    <row r="10592" spans="22:22" x14ac:dyDescent="0.2">
      <c r="V10592" s="5"/>
    </row>
    <row r="10593" spans="22:22" x14ac:dyDescent="0.2">
      <c r="V10593" s="5"/>
    </row>
    <row r="10594" spans="22:22" x14ac:dyDescent="0.2">
      <c r="V10594" s="5"/>
    </row>
    <row r="10595" spans="22:22" x14ac:dyDescent="0.2">
      <c r="V10595" s="5"/>
    </row>
    <row r="10596" spans="22:22" x14ac:dyDescent="0.2">
      <c r="V10596" s="5"/>
    </row>
    <row r="10597" spans="22:22" x14ac:dyDescent="0.2">
      <c r="V10597" s="5"/>
    </row>
    <row r="10598" spans="22:22" x14ac:dyDescent="0.2">
      <c r="V10598" s="5"/>
    </row>
    <row r="10599" spans="22:22" x14ac:dyDescent="0.2">
      <c r="V10599" s="5"/>
    </row>
    <row r="10600" spans="22:22" x14ac:dyDescent="0.2">
      <c r="V10600" s="5"/>
    </row>
    <row r="10601" spans="22:22" x14ac:dyDescent="0.2">
      <c r="V10601" s="5"/>
    </row>
    <row r="10602" spans="22:22" x14ac:dyDescent="0.2">
      <c r="V10602" s="5"/>
    </row>
    <row r="10603" spans="22:22" x14ac:dyDescent="0.2">
      <c r="V10603" s="5"/>
    </row>
    <row r="10604" spans="22:22" x14ac:dyDescent="0.2">
      <c r="V10604" s="5"/>
    </row>
    <row r="10605" spans="22:22" x14ac:dyDescent="0.2">
      <c r="V10605" s="5"/>
    </row>
    <row r="10606" spans="22:22" x14ac:dyDescent="0.2">
      <c r="V10606" s="5"/>
    </row>
    <row r="10607" spans="22:22" x14ac:dyDescent="0.2">
      <c r="V10607" s="5"/>
    </row>
    <row r="10608" spans="22:22" x14ac:dyDescent="0.2">
      <c r="V10608" s="5"/>
    </row>
    <row r="10609" spans="22:22" x14ac:dyDescent="0.2">
      <c r="V10609" s="5"/>
    </row>
    <row r="10610" spans="22:22" x14ac:dyDescent="0.2">
      <c r="V10610" s="5"/>
    </row>
    <row r="10611" spans="22:22" x14ac:dyDescent="0.2">
      <c r="V10611" s="5"/>
    </row>
    <row r="10612" spans="22:22" x14ac:dyDescent="0.2">
      <c r="V10612" s="5"/>
    </row>
    <row r="10613" spans="22:22" x14ac:dyDescent="0.2">
      <c r="V10613" s="5"/>
    </row>
    <row r="10614" spans="22:22" x14ac:dyDescent="0.2">
      <c r="V10614" s="5"/>
    </row>
    <row r="10615" spans="22:22" x14ac:dyDescent="0.2">
      <c r="V10615" s="5"/>
    </row>
    <row r="10616" spans="22:22" x14ac:dyDescent="0.2">
      <c r="V10616" s="5"/>
    </row>
    <row r="10617" spans="22:22" x14ac:dyDescent="0.2">
      <c r="V10617" s="5"/>
    </row>
    <row r="10618" spans="22:22" x14ac:dyDescent="0.2">
      <c r="V10618" s="5"/>
    </row>
    <row r="10619" spans="22:22" x14ac:dyDescent="0.2">
      <c r="V10619" s="5"/>
    </row>
    <row r="10620" spans="22:22" x14ac:dyDescent="0.2">
      <c r="V10620" s="5"/>
    </row>
    <row r="10621" spans="22:22" x14ac:dyDescent="0.2">
      <c r="V10621" s="5"/>
    </row>
    <row r="10622" spans="22:22" x14ac:dyDescent="0.2">
      <c r="V10622" s="5"/>
    </row>
    <row r="10623" spans="22:22" x14ac:dyDescent="0.2">
      <c r="V10623" s="5"/>
    </row>
    <row r="10624" spans="22:22" x14ac:dyDescent="0.2">
      <c r="V10624" s="5"/>
    </row>
    <row r="10625" spans="22:22" x14ac:dyDescent="0.2">
      <c r="V10625" s="5"/>
    </row>
    <row r="10626" spans="22:22" x14ac:dyDescent="0.2">
      <c r="V10626" s="5"/>
    </row>
    <row r="10627" spans="22:22" x14ac:dyDescent="0.2">
      <c r="V10627" s="5"/>
    </row>
    <row r="10628" spans="22:22" x14ac:dyDescent="0.2">
      <c r="V10628" s="5"/>
    </row>
    <row r="10629" spans="22:22" x14ac:dyDescent="0.2">
      <c r="V10629" s="5"/>
    </row>
    <row r="10630" spans="22:22" x14ac:dyDescent="0.2">
      <c r="V10630" s="5"/>
    </row>
    <row r="10631" spans="22:22" x14ac:dyDescent="0.2">
      <c r="V10631" s="5"/>
    </row>
    <row r="10632" spans="22:22" x14ac:dyDescent="0.2">
      <c r="V10632" s="5"/>
    </row>
    <row r="10633" spans="22:22" x14ac:dyDescent="0.2">
      <c r="V10633" s="5"/>
    </row>
    <row r="10634" spans="22:22" x14ac:dyDescent="0.2">
      <c r="V10634" s="5"/>
    </row>
    <row r="10635" spans="22:22" x14ac:dyDescent="0.2">
      <c r="V10635" s="5"/>
    </row>
    <row r="10636" spans="22:22" x14ac:dyDescent="0.2">
      <c r="V10636" s="5"/>
    </row>
    <row r="10637" spans="22:22" x14ac:dyDescent="0.2">
      <c r="V10637" s="5"/>
    </row>
    <row r="10638" spans="22:22" x14ac:dyDescent="0.2">
      <c r="V10638" s="5"/>
    </row>
    <row r="10639" spans="22:22" x14ac:dyDescent="0.2">
      <c r="V10639" s="5"/>
    </row>
    <row r="10640" spans="22:22" x14ac:dyDescent="0.2">
      <c r="V10640" s="5"/>
    </row>
    <row r="10641" spans="22:22" x14ac:dyDescent="0.2">
      <c r="V10641" s="5"/>
    </row>
    <row r="10642" spans="22:22" x14ac:dyDescent="0.2">
      <c r="V10642" s="5"/>
    </row>
    <row r="10643" spans="22:22" x14ac:dyDescent="0.2">
      <c r="V10643" s="5"/>
    </row>
    <row r="10644" spans="22:22" x14ac:dyDescent="0.2">
      <c r="V10644" s="5"/>
    </row>
    <row r="10645" spans="22:22" x14ac:dyDescent="0.2">
      <c r="V10645" s="5"/>
    </row>
    <row r="10646" spans="22:22" x14ac:dyDescent="0.2">
      <c r="V10646" s="5"/>
    </row>
    <row r="10647" spans="22:22" x14ac:dyDescent="0.2">
      <c r="V10647" s="5"/>
    </row>
    <row r="10648" spans="22:22" x14ac:dyDescent="0.2">
      <c r="V10648" s="5"/>
    </row>
    <row r="10649" spans="22:22" x14ac:dyDescent="0.2">
      <c r="V10649" s="5"/>
    </row>
    <row r="10650" spans="22:22" x14ac:dyDescent="0.2">
      <c r="V10650" s="5"/>
    </row>
    <row r="10651" spans="22:22" x14ac:dyDescent="0.2">
      <c r="V10651" s="5"/>
    </row>
    <row r="10652" spans="22:22" x14ac:dyDescent="0.2">
      <c r="V10652" s="5"/>
    </row>
    <row r="10653" spans="22:22" x14ac:dyDescent="0.2">
      <c r="V10653" s="5"/>
    </row>
    <row r="10654" spans="22:22" x14ac:dyDescent="0.2">
      <c r="V10654" s="5"/>
    </row>
    <row r="10655" spans="22:22" x14ac:dyDescent="0.2">
      <c r="V10655" s="5"/>
    </row>
    <row r="10656" spans="22:22" x14ac:dyDescent="0.2">
      <c r="V10656" s="5"/>
    </row>
    <row r="10657" spans="22:22" x14ac:dyDescent="0.2">
      <c r="V10657" s="5"/>
    </row>
    <row r="10658" spans="22:22" x14ac:dyDescent="0.2">
      <c r="V10658" s="5"/>
    </row>
    <row r="10659" spans="22:22" x14ac:dyDescent="0.2">
      <c r="V10659" s="5"/>
    </row>
    <row r="10660" spans="22:22" x14ac:dyDescent="0.2">
      <c r="V10660" s="5"/>
    </row>
    <row r="10661" spans="22:22" x14ac:dyDescent="0.2">
      <c r="V10661" s="5"/>
    </row>
    <row r="10662" spans="22:22" x14ac:dyDescent="0.2">
      <c r="V10662" s="5"/>
    </row>
    <row r="10663" spans="22:22" x14ac:dyDescent="0.2">
      <c r="V10663" s="5"/>
    </row>
    <row r="10664" spans="22:22" x14ac:dyDescent="0.2">
      <c r="V10664" s="5"/>
    </row>
    <row r="10665" spans="22:22" x14ac:dyDescent="0.2">
      <c r="V10665" s="5"/>
    </row>
    <row r="10666" spans="22:22" x14ac:dyDescent="0.2">
      <c r="V10666" s="5"/>
    </row>
    <row r="10667" spans="22:22" x14ac:dyDescent="0.2">
      <c r="V10667" s="5"/>
    </row>
    <row r="10668" spans="22:22" x14ac:dyDescent="0.2">
      <c r="V10668" s="5"/>
    </row>
    <row r="10669" spans="22:22" x14ac:dyDescent="0.2">
      <c r="V10669" s="5"/>
    </row>
    <row r="10670" spans="22:22" x14ac:dyDescent="0.2">
      <c r="V10670" s="5"/>
    </row>
    <row r="10671" spans="22:22" x14ac:dyDescent="0.2">
      <c r="V10671" s="5"/>
    </row>
    <row r="10672" spans="22:22" x14ac:dyDescent="0.2">
      <c r="V10672" s="5"/>
    </row>
    <row r="10673" spans="22:22" x14ac:dyDescent="0.2">
      <c r="V10673" s="5"/>
    </row>
    <row r="10674" spans="22:22" x14ac:dyDescent="0.2">
      <c r="V10674" s="5"/>
    </row>
    <row r="10675" spans="22:22" x14ac:dyDescent="0.2">
      <c r="V10675" s="5"/>
    </row>
    <row r="10676" spans="22:22" x14ac:dyDescent="0.2">
      <c r="V10676" s="5"/>
    </row>
    <row r="10677" spans="22:22" x14ac:dyDescent="0.2">
      <c r="V10677" s="5"/>
    </row>
    <row r="10678" spans="22:22" x14ac:dyDescent="0.2">
      <c r="V10678" s="5"/>
    </row>
    <row r="10679" spans="22:22" x14ac:dyDescent="0.2">
      <c r="V10679" s="5"/>
    </row>
    <row r="10680" spans="22:22" x14ac:dyDescent="0.2">
      <c r="V10680" s="5"/>
    </row>
    <row r="10681" spans="22:22" x14ac:dyDescent="0.2">
      <c r="V10681" s="5"/>
    </row>
    <row r="10682" spans="22:22" x14ac:dyDescent="0.2">
      <c r="V10682" s="5"/>
    </row>
    <row r="10683" spans="22:22" x14ac:dyDescent="0.2">
      <c r="V10683" s="5"/>
    </row>
    <row r="10684" spans="22:22" x14ac:dyDescent="0.2">
      <c r="V10684" s="5"/>
    </row>
    <row r="10685" spans="22:22" x14ac:dyDescent="0.2">
      <c r="V10685" s="5"/>
    </row>
    <row r="10686" spans="22:22" x14ac:dyDescent="0.2">
      <c r="V10686" s="5"/>
    </row>
    <row r="10687" spans="22:22" x14ac:dyDescent="0.2">
      <c r="V10687" s="5"/>
    </row>
    <row r="10688" spans="22:22" x14ac:dyDescent="0.2">
      <c r="V10688" s="5"/>
    </row>
    <row r="10689" spans="22:22" x14ac:dyDescent="0.2">
      <c r="V10689" s="5"/>
    </row>
    <row r="10690" spans="22:22" x14ac:dyDescent="0.2">
      <c r="V10690" s="5"/>
    </row>
    <row r="10691" spans="22:22" x14ac:dyDescent="0.2">
      <c r="V10691" s="5"/>
    </row>
    <row r="10692" spans="22:22" x14ac:dyDescent="0.2">
      <c r="V10692" s="5"/>
    </row>
    <row r="10693" spans="22:22" x14ac:dyDescent="0.2">
      <c r="V10693" s="5"/>
    </row>
    <row r="10694" spans="22:22" x14ac:dyDescent="0.2">
      <c r="V10694" s="5"/>
    </row>
    <row r="10695" spans="22:22" x14ac:dyDescent="0.2">
      <c r="V10695" s="5"/>
    </row>
    <row r="10696" spans="22:22" x14ac:dyDescent="0.2">
      <c r="V10696" s="5"/>
    </row>
    <row r="10697" spans="22:22" x14ac:dyDescent="0.2">
      <c r="V10697" s="5"/>
    </row>
    <row r="10698" spans="22:22" x14ac:dyDescent="0.2">
      <c r="V10698" s="5"/>
    </row>
    <row r="10699" spans="22:22" x14ac:dyDescent="0.2">
      <c r="V10699" s="5"/>
    </row>
    <row r="10700" spans="22:22" x14ac:dyDescent="0.2">
      <c r="V10700" s="5"/>
    </row>
    <row r="10701" spans="22:22" x14ac:dyDescent="0.2">
      <c r="V10701" s="5"/>
    </row>
    <row r="10702" spans="22:22" x14ac:dyDescent="0.2">
      <c r="V10702" s="5"/>
    </row>
    <row r="10703" spans="22:22" x14ac:dyDescent="0.2">
      <c r="V10703" s="5"/>
    </row>
    <row r="10704" spans="22:22" x14ac:dyDescent="0.2">
      <c r="V10704" s="5"/>
    </row>
    <row r="10705" spans="22:22" x14ac:dyDescent="0.2">
      <c r="V10705" s="5"/>
    </row>
    <row r="10706" spans="22:22" x14ac:dyDescent="0.2">
      <c r="V10706" s="5"/>
    </row>
    <row r="10707" spans="22:22" x14ac:dyDescent="0.2">
      <c r="V10707" s="5"/>
    </row>
    <row r="10708" spans="22:22" x14ac:dyDescent="0.2">
      <c r="V10708" s="5"/>
    </row>
    <row r="10709" spans="22:22" x14ac:dyDescent="0.2">
      <c r="V10709" s="5"/>
    </row>
    <row r="10710" spans="22:22" x14ac:dyDescent="0.2">
      <c r="V10710" s="5"/>
    </row>
    <row r="10711" spans="22:22" x14ac:dyDescent="0.2">
      <c r="V10711" s="5"/>
    </row>
    <row r="10712" spans="22:22" x14ac:dyDescent="0.2">
      <c r="V10712" s="5"/>
    </row>
    <row r="10713" spans="22:22" x14ac:dyDescent="0.2">
      <c r="V10713" s="5"/>
    </row>
    <row r="10714" spans="22:22" x14ac:dyDescent="0.2">
      <c r="V10714" s="5"/>
    </row>
    <row r="10715" spans="22:22" x14ac:dyDescent="0.2">
      <c r="V10715" s="5"/>
    </row>
    <row r="10716" spans="22:22" x14ac:dyDescent="0.2">
      <c r="V10716" s="5"/>
    </row>
    <row r="10717" spans="22:22" x14ac:dyDescent="0.2">
      <c r="V10717" s="5"/>
    </row>
    <row r="10718" spans="22:22" x14ac:dyDescent="0.2">
      <c r="V10718" s="5"/>
    </row>
    <row r="10719" spans="22:22" x14ac:dyDescent="0.2">
      <c r="V10719" s="5"/>
    </row>
    <row r="10720" spans="22:22" x14ac:dyDescent="0.2">
      <c r="V10720" s="5"/>
    </row>
    <row r="10721" spans="22:22" x14ac:dyDescent="0.2">
      <c r="V10721" s="5"/>
    </row>
    <row r="10722" spans="22:22" x14ac:dyDescent="0.2">
      <c r="V10722" s="5"/>
    </row>
    <row r="10723" spans="22:22" x14ac:dyDescent="0.2">
      <c r="V10723" s="5"/>
    </row>
    <row r="10724" spans="22:22" x14ac:dyDescent="0.2">
      <c r="V10724" s="5"/>
    </row>
    <row r="10725" spans="22:22" x14ac:dyDescent="0.2">
      <c r="V10725" s="5"/>
    </row>
    <row r="10726" spans="22:22" x14ac:dyDescent="0.2">
      <c r="V10726" s="5"/>
    </row>
    <row r="10727" spans="22:22" x14ac:dyDescent="0.2">
      <c r="V10727" s="5"/>
    </row>
    <row r="10728" spans="22:22" x14ac:dyDescent="0.2">
      <c r="V10728" s="5"/>
    </row>
    <row r="10729" spans="22:22" x14ac:dyDescent="0.2">
      <c r="V10729" s="5"/>
    </row>
    <row r="10730" spans="22:22" x14ac:dyDescent="0.2">
      <c r="V10730" s="5"/>
    </row>
    <row r="10731" spans="22:22" x14ac:dyDescent="0.2">
      <c r="V10731" s="5"/>
    </row>
    <row r="10732" spans="22:22" x14ac:dyDescent="0.2">
      <c r="V10732" s="5"/>
    </row>
    <row r="10733" spans="22:22" x14ac:dyDescent="0.2">
      <c r="V10733" s="5"/>
    </row>
    <row r="10734" spans="22:22" x14ac:dyDescent="0.2">
      <c r="V10734" s="5"/>
    </row>
    <row r="10735" spans="22:22" x14ac:dyDescent="0.2">
      <c r="V10735" s="5"/>
    </row>
    <row r="10736" spans="22:22" x14ac:dyDescent="0.2">
      <c r="V10736" s="5"/>
    </row>
    <row r="10737" spans="22:22" x14ac:dyDescent="0.2">
      <c r="V10737" s="5"/>
    </row>
    <row r="10738" spans="22:22" x14ac:dyDescent="0.2">
      <c r="V10738" s="5"/>
    </row>
    <row r="10739" spans="22:22" x14ac:dyDescent="0.2">
      <c r="V10739" s="5"/>
    </row>
    <row r="10740" spans="22:22" x14ac:dyDescent="0.2">
      <c r="V10740" s="5"/>
    </row>
    <row r="10741" spans="22:22" x14ac:dyDescent="0.2">
      <c r="V10741" s="5"/>
    </row>
    <row r="10742" spans="22:22" x14ac:dyDescent="0.2">
      <c r="V10742" s="5"/>
    </row>
    <row r="10743" spans="22:22" x14ac:dyDescent="0.2">
      <c r="V10743" s="5"/>
    </row>
    <row r="10744" spans="22:22" x14ac:dyDescent="0.2">
      <c r="V10744" s="5"/>
    </row>
    <row r="10745" spans="22:22" x14ac:dyDescent="0.2">
      <c r="V10745" s="5"/>
    </row>
    <row r="10746" spans="22:22" x14ac:dyDescent="0.2">
      <c r="V10746" s="5"/>
    </row>
    <row r="10747" spans="22:22" x14ac:dyDescent="0.2">
      <c r="V10747" s="5"/>
    </row>
    <row r="10748" spans="22:22" x14ac:dyDescent="0.2">
      <c r="V10748" s="5"/>
    </row>
    <row r="10749" spans="22:22" x14ac:dyDescent="0.2">
      <c r="V10749" s="5"/>
    </row>
    <row r="10750" spans="22:22" x14ac:dyDescent="0.2">
      <c r="V10750" s="5"/>
    </row>
    <row r="10751" spans="22:22" x14ac:dyDescent="0.2">
      <c r="V10751" s="5"/>
    </row>
    <row r="10752" spans="22:22" x14ac:dyDescent="0.2">
      <c r="V10752" s="5"/>
    </row>
    <row r="10753" spans="22:22" x14ac:dyDescent="0.2">
      <c r="V10753" s="5"/>
    </row>
    <row r="10754" spans="22:22" x14ac:dyDescent="0.2">
      <c r="V10754" s="5"/>
    </row>
    <row r="10755" spans="22:22" x14ac:dyDescent="0.2">
      <c r="V10755" s="5"/>
    </row>
    <row r="10756" spans="22:22" x14ac:dyDescent="0.2">
      <c r="V10756" s="5"/>
    </row>
    <row r="10757" spans="22:22" x14ac:dyDescent="0.2">
      <c r="V10757" s="5"/>
    </row>
    <row r="10758" spans="22:22" x14ac:dyDescent="0.2">
      <c r="V10758" s="5"/>
    </row>
    <row r="10759" spans="22:22" x14ac:dyDescent="0.2">
      <c r="V10759" s="5"/>
    </row>
    <row r="10760" spans="22:22" x14ac:dyDescent="0.2">
      <c r="V10760" s="5"/>
    </row>
    <row r="10761" spans="22:22" x14ac:dyDescent="0.2">
      <c r="V10761" s="5"/>
    </row>
    <row r="10762" spans="22:22" x14ac:dyDescent="0.2">
      <c r="V10762" s="5"/>
    </row>
    <row r="10763" spans="22:22" x14ac:dyDescent="0.2">
      <c r="V10763" s="5"/>
    </row>
    <row r="10764" spans="22:22" x14ac:dyDescent="0.2">
      <c r="V10764" s="5"/>
    </row>
    <row r="10765" spans="22:22" x14ac:dyDescent="0.2">
      <c r="V10765" s="5"/>
    </row>
    <row r="10766" spans="22:22" x14ac:dyDescent="0.2">
      <c r="V10766" s="5"/>
    </row>
    <row r="10767" spans="22:22" x14ac:dyDescent="0.2">
      <c r="V10767" s="5"/>
    </row>
    <row r="10768" spans="22:22" x14ac:dyDescent="0.2">
      <c r="V10768" s="5"/>
    </row>
    <row r="10769" spans="22:22" x14ac:dyDescent="0.2">
      <c r="V10769" s="5"/>
    </row>
    <row r="10770" spans="22:22" x14ac:dyDescent="0.2">
      <c r="V10770" s="5"/>
    </row>
    <row r="10771" spans="22:22" x14ac:dyDescent="0.2">
      <c r="V10771" s="5"/>
    </row>
    <row r="10772" spans="22:22" x14ac:dyDescent="0.2">
      <c r="V10772" s="5"/>
    </row>
    <row r="10773" spans="22:22" x14ac:dyDescent="0.2">
      <c r="V10773" s="5"/>
    </row>
    <row r="10774" spans="22:22" x14ac:dyDescent="0.2">
      <c r="V10774" s="5"/>
    </row>
    <row r="10775" spans="22:22" x14ac:dyDescent="0.2">
      <c r="V10775" s="5"/>
    </row>
    <row r="10776" spans="22:22" x14ac:dyDescent="0.2">
      <c r="V10776" s="5"/>
    </row>
    <row r="10777" spans="22:22" x14ac:dyDescent="0.2">
      <c r="V10777" s="5"/>
    </row>
    <row r="10778" spans="22:22" x14ac:dyDescent="0.2">
      <c r="V10778" s="5"/>
    </row>
    <row r="10779" spans="22:22" x14ac:dyDescent="0.2">
      <c r="V10779" s="5"/>
    </row>
    <row r="10780" spans="22:22" x14ac:dyDescent="0.2">
      <c r="V10780" s="5"/>
    </row>
    <row r="10781" spans="22:22" x14ac:dyDescent="0.2">
      <c r="V10781" s="5"/>
    </row>
    <row r="10782" spans="22:22" x14ac:dyDescent="0.2">
      <c r="V10782" s="5"/>
    </row>
    <row r="10783" spans="22:22" x14ac:dyDescent="0.2">
      <c r="V10783" s="5"/>
    </row>
    <row r="10784" spans="22:22" x14ac:dyDescent="0.2">
      <c r="V10784" s="5"/>
    </row>
    <row r="10785" spans="22:22" x14ac:dyDescent="0.2">
      <c r="V10785" s="5"/>
    </row>
    <row r="10786" spans="22:22" x14ac:dyDescent="0.2">
      <c r="V10786" s="5"/>
    </row>
    <row r="10787" spans="22:22" x14ac:dyDescent="0.2">
      <c r="V10787" s="5"/>
    </row>
    <row r="10788" spans="22:22" x14ac:dyDescent="0.2">
      <c r="V10788" s="5"/>
    </row>
    <row r="10789" spans="22:22" x14ac:dyDescent="0.2">
      <c r="V10789" s="5"/>
    </row>
    <row r="10790" spans="22:22" x14ac:dyDescent="0.2">
      <c r="V10790" s="5"/>
    </row>
    <row r="10791" spans="22:22" x14ac:dyDescent="0.2">
      <c r="V10791" s="5"/>
    </row>
    <row r="10792" spans="22:22" x14ac:dyDescent="0.2">
      <c r="V10792" s="5"/>
    </row>
    <row r="10793" spans="22:22" x14ac:dyDescent="0.2">
      <c r="V10793" s="5"/>
    </row>
    <row r="10794" spans="22:22" x14ac:dyDescent="0.2">
      <c r="V10794" s="5"/>
    </row>
    <row r="10795" spans="22:22" x14ac:dyDescent="0.2">
      <c r="V10795" s="5"/>
    </row>
    <row r="10796" spans="22:22" x14ac:dyDescent="0.2">
      <c r="V10796" s="5"/>
    </row>
    <row r="10797" spans="22:22" x14ac:dyDescent="0.2">
      <c r="V10797" s="5"/>
    </row>
    <row r="10798" spans="22:22" x14ac:dyDescent="0.2">
      <c r="V10798" s="5"/>
    </row>
    <row r="10799" spans="22:22" x14ac:dyDescent="0.2">
      <c r="V10799" s="5"/>
    </row>
    <row r="10800" spans="22:22" x14ac:dyDescent="0.2">
      <c r="V10800" s="5"/>
    </row>
    <row r="10801" spans="22:22" x14ac:dyDescent="0.2">
      <c r="V10801" s="5"/>
    </row>
    <row r="10802" spans="22:22" x14ac:dyDescent="0.2">
      <c r="V10802" s="5"/>
    </row>
    <row r="10803" spans="22:22" x14ac:dyDescent="0.2">
      <c r="V10803" s="5"/>
    </row>
    <row r="10804" spans="22:22" x14ac:dyDescent="0.2">
      <c r="V10804" s="5"/>
    </row>
    <row r="10805" spans="22:22" x14ac:dyDescent="0.2">
      <c r="V10805" s="5"/>
    </row>
    <row r="10806" spans="22:22" x14ac:dyDescent="0.2">
      <c r="V10806" s="5"/>
    </row>
    <row r="10807" spans="22:22" x14ac:dyDescent="0.2">
      <c r="V10807" s="5"/>
    </row>
    <row r="10808" spans="22:22" x14ac:dyDescent="0.2">
      <c r="V10808" s="5"/>
    </row>
    <row r="10809" spans="22:22" x14ac:dyDescent="0.2">
      <c r="V10809" s="5"/>
    </row>
    <row r="10810" spans="22:22" x14ac:dyDescent="0.2">
      <c r="V10810" s="5"/>
    </row>
    <row r="10811" spans="22:22" x14ac:dyDescent="0.2">
      <c r="V10811" s="5"/>
    </row>
    <row r="10812" spans="22:22" x14ac:dyDescent="0.2">
      <c r="V10812" s="5"/>
    </row>
    <row r="10813" spans="22:22" x14ac:dyDescent="0.2">
      <c r="V10813" s="5"/>
    </row>
    <row r="10814" spans="22:22" x14ac:dyDescent="0.2">
      <c r="V10814" s="5"/>
    </row>
    <row r="10815" spans="22:22" x14ac:dyDescent="0.2">
      <c r="V10815" s="5"/>
    </row>
    <row r="10816" spans="22:22" x14ac:dyDescent="0.2">
      <c r="V10816" s="5"/>
    </row>
    <row r="10817" spans="22:22" x14ac:dyDescent="0.2">
      <c r="V10817" s="5"/>
    </row>
    <row r="10818" spans="22:22" x14ac:dyDescent="0.2">
      <c r="V10818" s="5"/>
    </row>
    <row r="10819" spans="22:22" x14ac:dyDescent="0.2">
      <c r="V10819" s="5"/>
    </row>
    <row r="10820" spans="22:22" x14ac:dyDescent="0.2">
      <c r="V10820" s="5"/>
    </row>
    <row r="10821" spans="22:22" x14ac:dyDescent="0.2">
      <c r="V10821" s="5"/>
    </row>
    <row r="10822" spans="22:22" x14ac:dyDescent="0.2">
      <c r="V10822" s="5"/>
    </row>
    <row r="10823" spans="22:22" x14ac:dyDescent="0.2">
      <c r="V10823" s="5"/>
    </row>
    <row r="10824" spans="22:22" x14ac:dyDescent="0.2">
      <c r="V10824" s="5"/>
    </row>
    <row r="10825" spans="22:22" x14ac:dyDescent="0.2">
      <c r="V10825" s="5"/>
    </row>
    <row r="10826" spans="22:22" x14ac:dyDescent="0.2">
      <c r="V10826" s="5"/>
    </row>
    <row r="10827" spans="22:22" x14ac:dyDescent="0.2">
      <c r="V10827" s="5"/>
    </row>
    <row r="10828" spans="22:22" x14ac:dyDescent="0.2">
      <c r="V10828" s="5"/>
    </row>
    <row r="10829" spans="22:22" x14ac:dyDescent="0.2">
      <c r="V10829" s="5"/>
    </row>
    <row r="10830" spans="22:22" x14ac:dyDescent="0.2">
      <c r="V10830" s="5"/>
    </row>
    <row r="10831" spans="22:22" x14ac:dyDescent="0.2">
      <c r="V10831" s="5"/>
    </row>
    <row r="10832" spans="22:22" x14ac:dyDescent="0.2">
      <c r="V10832" s="5"/>
    </row>
    <row r="10833" spans="22:22" x14ac:dyDescent="0.2">
      <c r="V10833" s="5"/>
    </row>
    <row r="10834" spans="22:22" x14ac:dyDescent="0.2">
      <c r="V10834" s="5"/>
    </row>
    <row r="10835" spans="22:22" x14ac:dyDescent="0.2">
      <c r="V10835" s="5"/>
    </row>
    <row r="10836" spans="22:22" x14ac:dyDescent="0.2">
      <c r="V10836" s="5"/>
    </row>
    <row r="10837" spans="22:22" x14ac:dyDescent="0.2">
      <c r="V10837" s="5"/>
    </row>
    <row r="10838" spans="22:22" x14ac:dyDescent="0.2">
      <c r="V10838" s="5"/>
    </row>
    <row r="10839" spans="22:22" x14ac:dyDescent="0.2">
      <c r="V10839" s="5"/>
    </row>
    <row r="10840" spans="22:22" x14ac:dyDescent="0.2">
      <c r="V10840" s="5"/>
    </row>
    <row r="10841" spans="22:22" x14ac:dyDescent="0.2">
      <c r="V10841" s="5"/>
    </row>
    <row r="10842" spans="22:22" x14ac:dyDescent="0.2">
      <c r="V10842" s="5"/>
    </row>
    <row r="10843" spans="22:22" x14ac:dyDescent="0.2">
      <c r="V10843" s="5"/>
    </row>
    <row r="10844" spans="22:22" x14ac:dyDescent="0.2">
      <c r="V10844" s="5"/>
    </row>
    <row r="10845" spans="22:22" x14ac:dyDescent="0.2">
      <c r="V10845" s="5"/>
    </row>
    <row r="10846" spans="22:22" x14ac:dyDescent="0.2">
      <c r="V10846" s="5"/>
    </row>
    <row r="10847" spans="22:22" x14ac:dyDescent="0.2">
      <c r="V10847" s="5"/>
    </row>
    <row r="10848" spans="22:22" x14ac:dyDescent="0.2">
      <c r="V10848" s="5"/>
    </row>
    <row r="10849" spans="22:22" x14ac:dyDescent="0.2">
      <c r="V10849" s="5"/>
    </row>
    <row r="10850" spans="22:22" x14ac:dyDescent="0.2">
      <c r="V10850" s="5"/>
    </row>
    <row r="10851" spans="22:22" x14ac:dyDescent="0.2">
      <c r="V10851" s="5"/>
    </row>
    <row r="10852" spans="22:22" x14ac:dyDescent="0.2">
      <c r="V10852" s="5"/>
    </row>
    <row r="10853" spans="22:22" x14ac:dyDescent="0.2">
      <c r="V10853" s="5"/>
    </row>
    <row r="10854" spans="22:22" x14ac:dyDescent="0.2">
      <c r="V10854" s="5"/>
    </row>
    <row r="10855" spans="22:22" x14ac:dyDescent="0.2">
      <c r="V10855" s="5"/>
    </row>
    <row r="10856" spans="22:22" x14ac:dyDescent="0.2">
      <c r="V10856" s="5"/>
    </row>
    <row r="10857" spans="22:22" x14ac:dyDescent="0.2">
      <c r="V10857" s="5"/>
    </row>
    <row r="10858" spans="22:22" x14ac:dyDescent="0.2">
      <c r="V10858" s="5"/>
    </row>
    <row r="10859" spans="22:22" x14ac:dyDescent="0.2">
      <c r="V10859" s="5"/>
    </row>
    <row r="10860" spans="22:22" x14ac:dyDescent="0.2">
      <c r="V10860" s="5"/>
    </row>
    <row r="10861" spans="22:22" x14ac:dyDescent="0.2">
      <c r="V10861" s="5"/>
    </row>
    <row r="10862" spans="22:22" x14ac:dyDescent="0.2">
      <c r="V10862" s="5"/>
    </row>
    <row r="10863" spans="22:22" x14ac:dyDescent="0.2">
      <c r="V10863" s="5"/>
    </row>
    <row r="10864" spans="22:22" x14ac:dyDescent="0.2">
      <c r="V10864" s="5"/>
    </row>
    <row r="10865" spans="22:22" x14ac:dyDescent="0.2">
      <c r="V10865" s="5"/>
    </row>
    <row r="10866" spans="22:22" x14ac:dyDescent="0.2">
      <c r="V10866" s="5"/>
    </row>
    <row r="10867" spans="22:22" x14ac:dyDescent="0.2">
      <c r="V10867" s="5"/>
    </row>
    <row r="10868" spans="22:22" x14ac:dyDescent="0.2">
      <c r="V10868" s="5"/>
    </row>
    <row r="10869" spans="22:22" x14ac:dyDescent="0.2">
      <c r="V10869" s="5"/>
    </row>
    <row r="10870" spans="22:22" x14ac:dyDescent="0.2">
      <c r="V10870" s="5"/>
    </row>
    <row r="10871" spans="22:22" x14ac:dyDescent="0.2">
      <c r="V10871" s="5"/>
    </row>
    <row r="10872" spans="22:22" x14ac:dyDescent="0.2">
      <c r="V10872" s="5"/>
    </row>
    <row r="10873" spans="22:22" x14ac:dyDescent="0.2">
      <c r="V10873" s="5"/>
    </row>
    <row r="10874" spans="22:22" x14ac:dyDescent="0.2">
      <c r="V10874" s="5"/>
    </row>
    <row r="10875" spans="22:22" x14ac:dyDescent="0.2">
      <c r="V10875" s="5"/>
    </row>
    <row r="10876" spans="22:22" x14ac:dyDescent="0.2">
      <c r="V10876" s="5"/>
    </row>
    <row r="10877" spans="22:22" x14ac:dyDescent="0.2">
      <c r="V10877" s="5"/>
    </row>
    <row r="10878" spans="22:22" x14ac:dyDescent="0.2">
      <c r="V10878" s="5"/>
    </row>
    <row r="10879" spans="22:22" x14ac:dyDescent="0.2">
      <c r="V10879" s="5"/>
    </row>
    <row r="10880" spans="22:22" x14ac:dyDescent="0.2">
      <c r="V10880" s="5"/>
    </row>
    <row r="10881" spans="22:22" x14ac:dyDescent="0.2">
      <c r="V10881" s="5"/>
    </row>
    <row r="10882" spans="22:22" x14ac:dyDescent="0.2">
      <c r="V10882" s="5"/>
    </row>
    <row r="10883" spans="22:22" x14ac:dyDescent="0.2">
      <c r="V10883" s="5"/>
    </row>
    <row r="10884" spans="22:22" x14ac:dyDescent="0.2">
      <c r="V10884" s="5"/>
    </row>
    <row r="10885" spans="22:22" x14ac:dyDescent="0.2">
      <c r="V10885" s="5"/>
    </row>
    <row r="10886" spans="22:22" x14ac:dyDescent="0.2">
      <c r="V10886" s="5"/>
    </row>
    <row r="10887" spans="22:22" x14ac:dyDescent="0.2">
      <c r="V10887" s="5"/>
    </row>
    <row r="10888" spans="22:22" x14ac:dyDescent="0.2">
      <c r="V10888" s="5"/>
    </row>
    <row r="10889" spans="22:22" x14ac:dyDescent="0.2">
      <c r="V10889" s="5"/>
    </row>
    <row r="10890" spans="22:22" x14ac:dyDescent="0.2">
      <c r="V10890" s="5"/>
    </row>
    <row r="10891" spans="22:22" x14ac:dyDescent="0.2">
      <c r="V10891" s="5"/>
    </row>
    <row r="10892" spans="22:22" x14ac:dyDescent="0.2">
      <c r="V10892" s="5"/>
    </row>
    <row r="10893" spans="22:22" x14ac:dyDescent="0.2">
      <c r="V10893" s="5"/>
    </row>
    <row r="10894" spans="22:22" x14ac:dyDescent="0.2">
      <c r="V10894" s="5"/>
    </row>
    <row r="10895" spans="22:22" x14ac:dyDescent="0.2">
      <c r="V10895" s="5"/>
    </row>
    <row r="10896" spans="22:22" x14ac:dyDescent="0.2">
      <c r="V10896" s="5"/>
    </row>
    <row r="10897" spans="22:22" x14ac:dyDescent="0.2">
      <c r="V10897" s="5"/>
    </row>
    <row r="10898" spans="22:22" x14ac:dyDescent="0.2">
      <c r="V10898" s="5"/>
    </row>
    <row r="10899" spans="22:22" x14ac:dyDescent="0.2">
      <c r="V10899" s="5"/>
    </row>
    <row r="10900" spans="22:22" x14ac:dyDescent="0.2">
      <c r="V10900" s="5"/>
    </row>
    <row r="10901" spans="22:22" x14ac:dyDescent="0.2">
      <c r="V10901" s="5"/>
    </row>
    <row r="10902" spans="22:22" x14ac:dyDescent="0.2">
      <c r="V10902" s="5"/>
    </row>
    <row r="10903" spans="22:22" x14ac:dyDescent="0.2">
      <c r="V10903" s="5"/>
    </row>
    <row r="10904" spans="22:22" x14ac:dyDescent="0.2">
      <c r="V10904" s="5"/>
    </row>
    <row r="10905" spans="22:22" x14ac:dyDescent="0.2">
      <c r="V10905" s="5"/>
    </row>
    <row r="10906" spans="22:22" x14ac:dyDescent="0.2">
      <c r="V10906" s="5"/>
    </row>
    <row r="10907" spans="22:22" x14ac:dyDescent="0.2">
      <c r="V10907" s="5"/>
    </row>
    <row r="10908" spans="22:22" x14ac:dyDescent="0.2">
      <c r="V10908" s="5"/>
    </row>
    <row r="10909" spans="22:22" x14ac:dyDescent="0.2">
      <c r="V10909" s="5"/>
    </row>
    <row r="10910" spans="22:22" x14ac:dyDescent="0.2">
      <c r="V10910" s="5"/>
    </row>
    <row r="10911" spans="22:22" x14ac:dyDescent="0.2">
      <c r="V10911" s="5"/>
    </row>
    <row r="10912" spans="22:22" x14ac:dyDescent="0.2">
      <c r="V10912" s="5"/>
    </row>
    <row r="10913" spans="22:22" x14ac:dyDescent="0.2">
      <c r="V10913" s="5"/>
    </row>
    <row r="10914" spans="22:22" x14ac:dyDescent="0.2">
      <c r="V10914" s="5"/>
    </row>
    <row r="10915" spans="22:22" x14ac:dyDescent="0.2">
      <c r="V10915" s="5"/>
    </row>
    <row r="10916" spans="22:22" x14ac:dyDescent="0.2">
      <c r="V10916" s="5"/>
    </row>
    <row r="10917" spans="22:22" x14ac:dyDescent="0.2">
      <c r="V10917" s="5"/>
    </row>
    <row r="10918" spans="22:22" x14ac:dyDescent="0.2">
      <c r="V10918" s="5"/>
    </row>
    <row r="10919" spans="22:22" x14ac:dyDescent="0.2">
      <c r="V10919" s="5"/>
    </row>
    <row r="10920" spans="22:22" x14ac:dyDescent="0.2">
      <c r="V10920" s="5"/>
    </row>
    <row r="10921" spans="22:22" x14ac:dyDescent="0.2">
      <c r="V10921" s="5"/>
    </row>
    <row r="10922" spans="22:22" x14ac:dyDescent="0.2">
      <c r="V10922" s="5"/>
    </row>
    <row r="10923" spans="22:22" x14ac:dyDescent="0.2">
      <c r="V10923" s="5"/>
    </row>
    <row r="10924" spans="22:22" x14ac:dyDescent="0.2">
      <c r="V10924" s="5"/>
    </row>
    <row r="10925" spans="22:22" x14ac:dyDescent="0.2">
      <c r="V10925" s="5"/>
    </row>
    <row r="10926" spans="22:22" x14ac:dyDescent="0.2">
      <c r="V10926" s="5"/>
    </row>
    <row r="10927" spans="22:22" x14ac:dyDescent="0.2">
      <c r="V10927" s="5"/>
    </row>
    <row r="10928" spans="22:22" x14ac:dyDescent="0.2">
      <c r="V10928" s="5"/>
    </row>
    <row r="10929" spans="22:22" x14ac:dyDescent="0.2">
      <c r="V10929" s="5"/>
    </row>
    <row r="10930" spans="22:22" x14ac:dyDescent="0.2">
      <c r="V10930" s="5"/>
    </row>
    <row r="10931" spans="22:22" x14ac:dyDescent="0.2">
      <c r="V10931" s="5"/>
    </row>
    <row r="10932" spans="22:22" x14ac:dyDescent="0.2">
      <c r="V10932" s="5"/>
    </row>
    <row r="10933" spans="22:22" x14ac:dyDescent="0.2">
      <c r="V10933" s="5"/>
    </row>
    <row r="10934" spans="22:22" x14ac:dyDescent="0.2">
      <c r="V10934" s="5"/>
    </row>
    <row r="10935" spans="22:22" x14ac:dyDescent="0.2">
      <c r="V10935" s="5"/>
    </row>
    <row r="10936" spans="22:22" x14ac:dyDescent="0.2">
      <c r="V10936" s="5"/>
    </row>
    <row r="10937" spans="22:22" x14ac:dyDescent="0.2">
      <c r="V10937" s="5"/>
    </row>
    <row r="10938" spans="22:22" x14ac:dyDescent="0.2">
      <c r="V10938" s="5"/>
    </row>
    <row r="10939" spans="22:22" x14ac:dyDescent="0.2">
      <c r="V10939" s="5"/>
    </row>
    <row r="10940" spans="22:22" x14ac:dyDescent="0.2">
      <c r="V10940" s="5"/>
    </row>
    <row r="10941" spans="22:22" x14ac:dyDescent="0.2">
      <c r="V10941" s="5"/>
    </row>
    <row r="10942" spans="22:22" x14ac:dyDescent="0.2">
      <c r="V10942" s="5"/>
    </row>
    <row r="10943" spans="22:22" x14ac:dyDescent="0.2">
      <c r="V10943" s="5"/>
    </row>
    <row r="10944" spans="22:22" x14ac:dyDescent="0.2">
      <c r="V10944" s="5"/>
    </row>
    <row r="10945" spans="22:22" x14ac:dyDescent="0.2">
      <c r="V10945" s="5"/>
    </row>
    <row r="10946" spans="22:22" x14ac:dyDescent="0.2">
      <c r="V10946" s="5"/>
    </row>
    <row r="10947" spans="22:22" x14ac:dyDescent="0.2">
      <c r="V10947" s="5"/>
    </row>
    <row r="10948" spans="22:22" x14ac:dyDescent="0.2">
      <c r="V10948" s="5"/>
    </row>
    <row r="10949" spans="22:22" x14ac:dyDescent="0.2">
      <c r="V10949" s="5"/>
    </row>
    <row r="10950" spans="22:22" x14ac:dyDescent="0.2">
      <c r="V10950" s="5"/>
    </row>
    <row r="10951" spans="22:22" x14ac:dyDescent="0.2">
      <c r="V10951" s="5"/>
    </row>
    <row r="10952" spans="22:22" x14ac:dyDescent="0.2">
      <c r="V10952" s="5"/>
    </row>
    <row r="10953" spans="22:22" x14ac:dyDescent="0.2">
      <c r="V10953" s="5"/>
    </row>
    <row r="10954" spans="22:22" x14ac:dyDescent="0.2">
      <c r="V10954" s="5"/>
    </row>
    <row r="10955" spans="22:22" x14ac:dyDescent="0.2">
      <c r="V10955" s="5"/>
    </row>
    <row r="10956" spans="22:22" x14ac:dyDescent="0.2">
      <c r="V10956" s="5"/>
    </row>
    <row r="10957" spans="22:22" x14ac:dyDescent="0.2">
      <c r="V10957" s="5"/>
    </row>
    <row r="10958" spans="22:22" x14ac:dyDescent="0.2">
      <c r="V10958" s="5"/>
    </row>
    <row r="10959" spans="22:22" x14ac:dyDescent="0.2">
      <c r="V10959" s="5"/>
    </row>
    <row r="10960" spans="22:22" x14ac:dyDescent="0.2">
      <c r="V10960" s="5"/>
    </row>
    <row r="10961" spans="22:22" x14ac:dyDescent="0.2">
      <c r="V10961" s="5"/>
    </row>
    <row r="10962" spans="22:22" x14ac:dyDescent="0.2">
      <c r="V10962" s="5"/>
    </row>
    <row r="10963" spans="22:22" x14ac:dyDescent="0.2">
      <c r="V10963" s="5"/>
    </row>
    <row r="10964" spans="22:22" x14ac:dyDescent="0.2">
      <c r="V10964" s="5"/>
    </row>
    <row r="10965" spans="22:22" x14ac:dyDescent="0.2">
      <c r="V10965" s="5"/>
    </row>
    <row r="10966" spans="22:22" x14ac:dyDescent="0.2">
      <c r="V10966" s="5"/>
    </row>
    <row r="10967" spans="22:22" x14ac:dyDescent="0.2">
      <c r="V10967" s="5"/>
    </row>
    <row r="10968" spans="22:22" x14ac:dyDescent="0.2">
      <c r="V10968" s="5"/>
    </row>
    <row r="10969" spans="22:22" x14ac:dyDescent="0.2">
      <c r="V10969" s="5"/>
    </row>
    <row r="10970" spans="22:22" x14ac:dyDescent="0.2">
      <c r="V10970" s="5"/>
    </row>
    <row r="10971" spans="22:22" x14ac:dyDescent="0.2">
      <c r="V10971" s="5"/>
    </row>
    <row r="10972" spans="22:22" x14ac:dyDescent="0.2">
      <c r="V10972" s="5"/>
    </row>
    <row r="10973" spans="22:22" x14ac:dyDescent="0.2">
      <c r="V10973" s="5"/>
    </row>
    <row r="10974" spans="22:22" x14ac:dyDescent="0.2">
      <c r="V10974" s="5"/>
    </row>
    <row r="10975" spans="22:22" x14ac:dyDescent="0.2">
      <c r="V10975" s="5"/>
    </row>
    <row r="10976" spans="22:22" x14ac:dyDescent="0.2">
      <c r="V10976" s="5"/>
    </row>
    <row r="10977" spans="22:22" x14ac:dyDescent="0.2">
      <c r="V10977" s="5"/>
    </row>
    <row r="10978" spans="22:22" x14ac:dyDescent="0.2">
      <c r="V10978" s="5"/>
    </row>
    <row r="10979" spans="22:22" x14ac:dyDescent="0.2">
      <c r="V10979" s="5"/>
    </row>
    <row r="10980" spans="22:22" x14ac:dyDescent="0.2">
      <c r="V10980" s="5"/>
    </row>
    <row r="10981" spans="22:22" x14ac:dyDescent="0.2">
      <c r="V10981" s="5"/>
    </row>
    <row r="10982" spans="22:22" x14ac:dyDescent="0.2">
      <c r="V10982" s="5"/>
    </row>
    <row r="10983" spans="22:22" x14ac:dyDescent="0.2">
      <c r="V10983" s="5"/>
    </row>
    <row r="10984" spans="22:22" x14ac:dyDescent="0.2">
      <c r="V10984" s="5"/>
    </row>
    <row r="10985" spans="22:22" x14ac:dyDescent="0.2">
      <c r="V10985" s="5"/>
    </row>
    <row r="10986" spans="22:22" x14ac:dyDescent="0.2">
      <c r="V10986" s="5"/>
    </row>
    <row r="10987" spans="22:22" x14ac:dyDescent="0.2">
      <c r="V10987" s="5"/>
    </row>
    <row r="10988" spans="22:22" x14ac:dyDescent="0.2">
      <c r="V10988" s="5"/>
    </row>
    <row r="10989" spans="22:22" x14ac:dyDescent="0.2">
      <c r="V10989" s="5"/>
    </row>
    <row r="10990" spans="22:22" x14ac:dyDescent="0.2">
      <c r="V10990" s="5"/>
    </row>
    <row r="10991" spans="22:22" x14ac:dyDescent="0.2">
      <c r="V10991" s="5"/>
    </row>
    <row r="10992" spans="22:22" x14ac:dyDescent="0.2">
      <c r="V10992" s="5"/>
    </row>
    <row r="10993" spans="22:22" x14ac:dyDescent="0.2">
      <c r="V10993" s="5"/>
    </row>
    <row r="10994" spans="22:22" x14ac:dyDescent="0.2">
      <c r="V10994" s="5"/>
    </row>
    <row r="10995" spans="22:22" x14ac:dyDescent="0.2">
      <c r="V10995" s="5"/>
    </row>
    <row r="10996" spans="22:22" x14ac:dyDescent="0.2">
      <c r="V10996" s="5"/>
    </row>
    <row r="10997" spans="22:22" x14ac:dyDescent="0.2">
      <c r="V10997" s="5"/>
    </row>
    <row r="10998" spans="22:22" x14ac:dyDescent="0.2">
      <c r="V10998" s="5"/>
    </row>
    <row r="10999" spans="22:22" x14ac:dyDescent="0.2">
      <c r="V10999" s="5"/>
    </row>
    <row r="11000" spans="22:22" x14ac:dyDescent="0.2">
      <c r="V11000" s="5"/>
    </row>
    <row r="11001" spans="22:22" x14ac:dyDescent="0.2">
      <c r="V11001" s="5"/>
    </row>
    <row r="11002" spans="22:22" x14ac:dyDescent="0.2">
      <c r="V11002" s="5"/>
    </row>
    <row r="11003" spans="22:22" x14ac:dyDescent="0.2">
      <c r="V11003" s="5"/>
    </row>
    <row r="11004" spans="22:22" x14ac:dyDescent="0.2">
      <c r="V11004" s="5"/>
    </row>
    <row r="11005" spans="22:22" x14ac:dyDescent="0.2">
      <c r="V11005" s="5"/>
    </row>
    <row r="11006" spans="22:22" x14ac:dyDescent="0.2">
      <c r="V11006" s="5"/>
    </row>
    <row r="11007" spans="22:22" x14ac:dyDescent="0.2">
      <c r="V11007" s="5"/>
    </row>
    <row r="11008" spans="22:22" x14ac:dyDescent="0.2">
      <c r="V11008" s="5"/>
    </row>
    <row r="11009" spans="22:22" x14ac:dyDescent="0.2">
      <c r="V11009" s="5"/>
    </row>
    <row r="11010" spans="22:22" x14ac:dyDescent="0.2">
      <c r="V11010" s="5"/>
    </row>
    <row r="11011" spans="22:22" x14ac:dyDescent="0.2">
      <c r="V11011" s="5"/>
    </row>
    <row r="11012" spans="22:22" x14ac:dyDescent="0.2">
      <c r="V11012" s="5"/>
    </row>
    <row r="11013" spans="22:22" x14ac:dyDescent="0.2">
      <c r="V11013" s="5"/>
    </row>
    <row r="11014" spans="22:22" x14ac:dyDescent="0.2">
      <c r="V11014" s="5"/>
    </row>
    <row r="11015" spans="22:22" x14ac:dyDescent="0.2">
      <c r="V11015" s="5"/>
    </row>
    <row r="11016" spans="22:22" x14ac:dyDescent="0.2">
      <c r="V11016" s="5"/>
    </row>
    <row r="11017" spans="22:22" x14ac:dyDescent="0.2">
      <c r="V11017" s="5"/>
    </row>
    <row r="11018" spans="22:22" x14ac:dyDescent="0.2">
      <c r="V11018" s="5"/>
    </row>
    <row r="11019" spans="22:22" x14ac:dyDescent="0.2">
      <c r="V11019" s="5"/>
    </row>
    <row r="11020" spans="22:22" x14ac:dyDescent="0.2">
      <c r="V11020" s="5"/>
    </row>
    <row r="11021" spans="22:22" x14ac:dyDescent="0.2">
      <c r="V11021" s="5"/>
    </row>
    <row r="11022" spans="22:22" x14ac:dyDescent="0.2">
      <c r="V11022" s="5"/>
    </row>
    <row r="11023" spans="22:22" x14ac:dyDescent="0.2">
      <c r="V11023" s="5"/>
    </row>
    <row r="11024" spans="22:22" x14ac:dyDescent="0.2">
      <c r="V11024" s="5"/>
    </row>
    <row r="11025" spans="22:22" x14ac:dyDescent="0.2">
      <c r="V11025" s="5"/>
    </row>
    <row r="11026" spans="22:22" x14ac:dyDescent="0.2">
      <c r="V11026" s="5"/>
    </row>
    <row r="11027" spans="22:22" x14ac:dyDescent="0.2">
      <c r="V11027" s="5"/>
    </row>
    <row r="11028" spans="22:22" x14ac:dyDescent="0.2">
      <c r="V11028" s="5"/>
    </row>
    <row r="11029" spans="22:22" x14ac:dyDescent="0.2">
      <c r="V11029" s="5"/>
    </row>
    <row r="11030" spans="22:22" x14ac:dyDescent="0.2">
      <c r="V11030" s="5"/>
    </row>
    <row r="11031" spans="22:22" x14ac:dyDescent="0.2">
      <c r="V11031" s="5"/>
    </row>
    <row r="11032" spans="22:22" x14ac:dyDescent="0.2">
      <c r="V11032" s="5"/>
    </row>
    <row r="11033" spans="22:22" x14ac:dyDescent="0.2">
      <c r="V11033" s="5"/>
    </row>
    <row r="11034" spans="22:22" x14ac:dyDescent="0.2">
      <c r="V11034" s="5"/>
    </row>
    <row r="11035" spans="22:22" x14ac:dyDescent="0.2">
      <c r="V11035" s="5"/>
    </row>
    <row r="11036" spans="22:22" x14ac:dyDescent="0.2">
      <c r="V11036" s="5"/>
    </row>
    <row r="11037" spans="22:22" x14ac:dyDescent="0.2">
      <c r="V11037" s="5"/>
    </row>
    <row r="11038" spans="22:22" x14ac:dyDescent="0.2">
      <c r="V11038" s="5"/>
    </row>
    <row r="11039" spans="22:22" x14ac:dyDescent="0.2">
      <c r="V11039" s="5"/>
    </row>
    <row r="11040" spans="22:22" x14ac:dyDescent="0.2">
      <c r="V11040" s="5"/>
    </row>
    <row r="11041" spans="22:22" x14ac:dyDescent="0.2">
      <c r="V11041" s="5"/>
    </row>
    <row r="11042" spans="22:22" x14ac:dyDescent="0.2">
      <c r="V11042" s="5"/>
    </row>
    <row r="11043" spans="22:22" x14ac:dyDescent="0.2">
      <c r="V11043" s="5"/>
    </row>
    <row r="11044" spans="22:22" x14ac:dyDescent="0.2">
      <c r="V11044" s="5"/>
    </row>
    <row r="11045" spans="22:22" x14ac:dyDescent="0.2">
      <c r="V11045" s="5"/>
    </row>
    <row r="11046" spans="22:22" x14ac:dyDescent="0.2">
      <c r="V11046" s="5"/>
    </row>
    <row r="11047" spans="22:22" x14ac:dyDescent="0.2">
      <c r="V11047" s="5"/>
    </row>
    <row r="11048" spans="22:22" x14ac:dyDescent="0.2">
      <c r="V11048" s="5"/>
    </row>
    <row r="11049" spans="22:22" x14ac:dyDescent="0.2">
      <c r="V11049" s="5"/>
    </row>
    <row r="11050" spans="22:22" x14ac:dyDescent="0.2">
      <c r="V11050" s="5"/>
    </row>
    <row r="11051" spans="22:22" x14ac:dyDescent="0.2">
      <c r="V11051" s="5"/>
    </row>
    <row r="11052" spans="22:22" x14ac:dyDescent="0.2">
      <c r="V11052" s="5"/>
    </row>
    <row r="11053" spans="22:22" x14ac:dyDescent="0.2">
      <c r="V11053" s="5"/>
    </row>
    <row r="11054" spans="22:22" x14ac:dyDescent="0.2">
      <c r="V11054" s="5"/>
    </row>
    <row r="11055" spans="22:22" x14ac:dyDescent="0.2">
      <c r="V11055" s="5"/>
    </row>
    <row r="11056" spans="22:22" x14ac:dyDescent="0.2">
      <c r="V11056" s="5"/>
    </row>
    <row r="11057" spans="22:22" x14ac:dyDescent="0.2">
      <c r="V11057" s="5"/>
    </row>
    <row r="11058" spans="22:22" x14ac:dyDescent="0.2">
      <c r="V11058" s="5"/>
    </row>
    <row r="11059" spans="22:22" x14ac:dyDescent="0.2">
      <c r="V11059" s="5"/>
    </row>
    <row r="11060" spans="22:22" x14ac:dyDescent="0.2">
      <c r="V11060" s="5"/>
    </row>
    <row r="11061" spans="22:22" x14ac:dyDescent="0.2">
      <c r="V11061" s="5"/>
    </row>
    <row r="11062" spans="22:22" x14ac:dyDescent="0.2">
      <c r="V11062" s="5"/>
    </row>
    <row r="11063" spans="22:22" x14ac:dyDescent="0.2">
      <c r="V11063" s="5"/>
    </row>
    <row r="11064" spans="22:22" x14ac:dyDescent="0.2">
      <c r="V11064" s="5"/>
    </row>
    <row r="11065" spans="22:22" x14ac:dyDescent="0.2">
      <c r="V11065" s="5"/>
    </row>
    <row r="11066" spans="22:22" x14ac:dyDescent="0.2">
      <c r="V11066" s="5"/>
    </row>
    <row r="11067" spans="22:22" x14ac:dyDescent="0.2">
      <c r="V11067" s="5"/>
    </row>
    <row r="11068" spans="22:22" x14ac:dyDescent="0.2">
      <c r="V11068" s="5"/>
    </row>
    <row r="11069" spans="22:22" x14ac:dyDescent="0.2">
      <c r="V11069" s="5"/>
    </row>
    <row r="11070" spans="22:22" x14ac:dyDescent="0.2">
      <c r="V11070" s="5"/>
    </row>
    <row r="11071" spans="22:22" x14ac:dyDescent="0.2">
      <c r="V11071" s="5"/>
    </row>
    <row r="11072" spans="22:22" x14ac:dyDescent="0.2">
      <c r="V11072" s="5"/>
    </row>
    <row r="11073" spans="22:22" x14ac:dyDescent="0.2">
      <c r="V11073" s="5"/>
    </row>
    <row r="11074" spans="22:22" x14ac:dyDescent="0.2">
      <c r="V11074" s="5"/>
    </row>
    <row r="11075" spans="22:22" x14ac:dyDescent="0.2">
      <c r="V11075" s="5"/>
    </row>
    <row r="11076" spans="22:22" x14ac:dyDescent="0.2">
      <c r="V11076" s="5"/>
    </row>
    <row r="11077" spans="22:22" x14ac:dyDescent="0.2">
      <c r="V11077" s="5"/>
    </row>
    <row r="11078" spans="22:22" x14ac:dyDescent="0.2">
      <c r="V11078" s="5"/>
    </row>
    <row r="11079" spans="22:22" x14ac:dyDescent="0.2">
      <c r="V11079" s="5"/>
    </row>
    <row r="11080" spans="22:22" x14ac:dyDescent="0.2">
      <c r="V11080" s="5"/>
    </row>
    <row r="11081" spans="22:22" x14ac:dyDescent="0.2">
      <c r="V11081" s="5"/>
    </row>
    <row r="11082" spans="22:22" x14ac:dyDescent="0.2">
      <c r="V11082" s="5"/>
    </row>
    <row r="11083" spans="22:22" x14ac:dyDescent="0.2">
      <c r="V11083" s="5"/>
    </row>
    <row r="11084" spans="22:22" x14ac:dyDescent="0.2">
      <c r="V11084" s="5"/>
    </row>
    <row r="11085" spans="22:22" x14ac:dyDescent="0.2">
      <c r="V11085" s="5"/>
    </row>
    <row r="11086" spans="22:22" x14ac:dyDescent="0.2">
      <c r="V11086" s="5"/>
    </row>
    <row r="11087" spans="22:22" x14ac:dyDescent="0.2">
      <c r="V11087" s="5"/>
    </row>
    <row r="11088" spans="22:22" x14ac:dyDescent="0.2">
      <c r="V11088" s="5"/>
    </row>
    <row r="11089" spans="22:22" x14ac:dyDescent="0.2">
      <c r="V11089" s="5"/>
    </row>
    <row r="11090" spans="22:22" x14ac:dyDescent="0.2">
      <c r="V11090" s="5"/>
    </row>
    <row r="11091" spans="22:22" x14ac:dyDescent="0.2">
      <c r="V11091" s="5"/>
    </row>
    <row r="11092" spans="22:22" x14ac:dyDescent="0.2">
      <c r="V11092" s="5"/>
    </row>
    <row r="11093" spans="22:22" x14ac:dyDescent="0.2">
      <c r="V11093" s="5"/>
    </row>
    <row r="11094" spans="22:22" x14ac:dyDescent="0.2">
      <c r="V11094" s="5"/>
    </row>
    <row r="11095" spans="22:22" x14ac:dyDescent="0.2">
      <c r="V11095" s="5"/>
    </row>
    <row r="11096" spans="22:22" x14ac:dyDescent="0.2">
      <c r="V11096" s="5"/>
    </row>
    <row r="11097" spans="22:22" x14ac:dyDescent="0.2">
      <c r="V11097" s="5"/>
    </row>
    <row r="11098" spans="22:22" x14ac:dyDescent="0.2">
      <c r="V11098" s="5"/>
    </row>
    <row r="11099" spans="22:22" x14ac:dyDescent="0.2">
      <c r="V11099" s="5"/>
    </row>
    <row r="11100" spans="22:22" x14ac:dyDescent="0.2">
      <c r="V11100" s="5"/>
    </row>
    <row r="11101" spans="22:22" x14ac:dyDescent="0.2">
      <c r="V11101" s="5"/>
    </row>
    <row r="11102" spans="22:22" x14ac:dyDescent="0.2">
      <c r="V11102" s="5"/>
    </row>
    <row r="11103" spans="22:22" x14ac:dyDescent="0.2">
      <c r="V11103" s="5"/>
    </row>
    <row r="11104" spans="22:22" x14ac:dyDescent="0.2">
      <c r="V11104" s="5"/>
    </row>
    <row r="11105" spans="22:22" x14ac:dyDescent="0.2">
      <c r="V11105" s="5"/>
    </row>
    <row r="11106" spans="22:22" x14ac:dyDescent="0.2">
      <c r="V11106" s="5"/>
    </row>
    <row r="11107" spans="22:22" x14ac:dyDescent="0.2">
      <c r="V11107" s="5"/>
    </row>
    <row r="11108" spans="22:22" x14ac:dyDescent="0.2">
      <c r="V11108" s="5"/>
    </row>
    <row r="11109" spans="22:22" x14ac:dyDescent="0.2">
      <c r="V11109" s="5"/>
    </row>
    <row r="11110" spans="22:22" x14ac:dyDescent="0.2">
      <c r="V11110" s="5"/>
    </row>
    <row r="11111" spans="22:22" x14ac:dyDescent="0.2">
      <c r="V11111" s="5"/>
    </row>
    <row r="11112" spans="22:22" x14ac:dyDescent="0.2">
      <c r="V11112" s="5"/>
    </row>
    <row r="11113" spans="22:22" x14ac:dyDescent="0.2">
      <c r="V11113" s="5"/>
    </row>
    <row r="11114" spans="22:22" x14ac:dyDescent="0.2">
      <c r="V11114" s="5"/>
    </row>
    <row r="11115" spans="22:22" x14ac:dyDescent="0.2">
      <c r="V11115" s="5"/>
    </row>
    <row r="11116" spans="22:22" x14ac:dyDescent="0.2">
      <c r="V11116" s="5"/>
    </row>
    <row r="11117" spans="22:22" x14ac:dyDescent="0.2">
      <c r="V11117" s="5"/>
    </row>
    <row r="11118" spans="22:22" x14ac:dyDescent="0.2">
      <c r="V11118" s="5"/>
    </row>
    <row r="11119" spans="22:22" x14ac:dyDescent="0.2">
      <c r="V11119" s="5"/>
    </row>
    <row r="11120" spans="22:22" x14ac:dyDescent="0.2">
      <c r="V11120" s="5"/>
    </row>
    <row r="11121" spans="22:22" x14ac:dyDescent="0.2">
      <c r="V11121" s="5"/>
    </row>
    <row r="11122" spans="22:22" x14ac:dyDescent="0.2">
      <c r="V11122" s="5"/>
    </row>
    <row r="11123" spans="22:22" x14ac:dyDescent="0.2">
      <c r="V11123" s="5"/>
    </row>
    <row r="11124" spans="22:22" x14ac:dyDescent="0.2">
      <c r="V11124" s="5"/>
    </row>
    <row r="11125" spans="22:22" x14ac:dyDescent="0.2">
      <c r="V11125" s="5"/>
    </row>
    <row r="11126" spans="22:22" x14ac:dyDescent="0.2">
      <c r="V11126" s="5"/>
    </row>
    <row r="11127" spans="22:22" x14ac:dyDescent="0.2">
      <c r="V11127" s="5"/>
    </row>
    <row r="11128" spans="22:22" x14ac:dyDescent="0.2">
      <c r="V11128" s="5"/>
    </row>
    <row r="11129" spans="22:22" x14ac:dyDescent="0.2">
      <c r="V11129" s="5"/>
    </row>
    <row r="11130" spans="22:22" x14ac:dyDescent="0.2">
      <c r="V11130" s="5"/>
    </row>
    <row r="11131" spans="22:22" x14ac:dyDescent="0.2">
      <c r="V11131" s="5"/>
    </row>
    <row r="11132" spans="22:22" x14ac:dyDescent="0.2">
      <c r="V11132" s="5"/>
    </row>
    <row r="11133" spans="22:22" x14ac:dyDescent="0.2">
      <c r="V11133" s="5"/>
    </row>
    <row r="11134" spans="22:22" x14ac:dyDescent="0.2">
      <c r="V11134" s="5"/>
    </row>
    <row r="11135" spans="22:22" x14ac:dyDescent="0.2">
      <c r="V11135" s="5"/>
    </row>
    <row r="11136" spans="22:22" x14ac:dyDescent="0.2">
      <c r="V11136" s="5"/>
    </row>
    <row r="11137" spans="22:22" x14ac:dyDescent="0.2">
      <c r="V11137" s="5"/>
    </row>
    <row r="11138" spans="22:22" x14ac:dyDescent="0.2">
      <c r="V11138" s="5"/>
    </row>
    <row r="11139" spans="22:22" x14ac:dyDescent="0.2">
      <c r="V11139" s="5"/>
    </row>
    <row r="11140" spans="22:22" x14ac:dyDescent="0.2">
      <c r="V11140" s="5"/>
    </row>
    <row r="11141" spans="22:22" x14ac:dyDescent="0.2">
      <c r="V11141" s="5"/>
    </row>
    <row r="11142" spans="22:22" x14ac:dyDescent="0.2">
      <c r="V11142" s="5"/>
    </row>
    <row r="11143" spans="22:22" x14ac:dyDescent="0.2">
      <c r="V11143" s="5"/>
    </row>
    <row r="11144" spans="22:22" x14ac:dyDescent="0.2">
      <c r="V11144" s="5"/>
    </row>
    <row r="11145" spans="22:22" x14ac:dyDescent="0.2">
      <c r="V11145" s="5"/>
    </row>
    <row r="11146" spans="22:22" x14ac:dyDescent="0.2">
      <c r="V11146" s="5"/>
    </row>
    <row r="11147" spans="22:22" x14ac:dyDescent="0.2">
      <c r="V11147" s="5"/>
    </row>
    <row r="11148" spans="22:22" x14ac:dyDescent="0.2">
      <c r="V11148" s="5"/>
    </row>
    <row r="11149" spans="22:22" x14ac:dyDescent="0.2">
      <c r="V11149" s="5"/>
    </row>
    <row r="11150" spans="22:22" x14ac:dyDescent="0.2">
      <c r="V11150" s="5"/>
    </row>
    <row r="11151" spans="22:22" x14ac:dyDescent="0.2">
      <c r="V11151" s="5"/>
    </row>
    <row r="11152" spans="22:22" x14ac:dyDescent="0.2">
      <c r="V11152" s="5"/>
    </row>
    <row r="11153" spans="22:22" x14ac:dyDescent="0.2">
      <c r="V11153" s="5"/>
    </row>
    <row r="11154" spans="22:22" x14ac:dyDescent="0.2">
      <c r="V11154" s="5"/>
    </row>
    <row r="11155" spans="22:22" x14ac:dyDescent="0.2">
      <c r="V11155" s="5"/>
    </row>
    <row r="11156" spans="22:22" x14ac:dyDescent="0.2">
      <c r="V11156" s="5"/>
    </row>
    <row r="11157" spans="22:22" x14ac:dyDescent="0.2">
      <c r="V11157" s="5"/>
    </row>
    <row r="11158" spans="22:22" x14ac:dyDescent="0.2">
      <c r="V11158" s="5"/>
    </row>
    <row r="11159" spans="22:22" x14ac:dyDescent="0.2">
      <c r="V11159" s="5"/>
    </row>
    <row r="11160" spans="22:22" x14ac:dyDescent="0.2">
      <c r="V11160" s="5"/>
    </row>
    <row r="11161" spans="22:22" x14ac:dyDescent="0.2">
      <c r="V11161" s="5"/>
    </row>
    <row r="11162" spans="22:22" x14ac:dyDescent="0.2">
      <c r="V11162" s="5"/>
    </row>
    <row r="11163" spans="22:22" x14ac:dyDescent="0.2">
      <c r="V11163" s="5"/>
    </row>
    <row r="11164" spans="22:22" x14ac:dyDescent="0.2">
      <c r="V11164" s="5"/>
    </row>
    <row r="11165" spans="22:22" x14ac:dyDescent="0.2">
      <c r="V11165" s="5"/>
    </row>
    <row r="11166" spans="22:22" x14ac:dyDescent="0.2">
      <c r="V11166" s="5"/>
    </row>
    <row r="11167" spans="22:22" x14ac:dyDescent="0.2">
      <c r="V11167" s="5"/>
    </row>
    <row r="11168" spans="22:22" x14ac:dyDescent="0.2">
      <c r="V11168" s="5"/>
    </row>
    <row r="11169" spans="22:22" x14ac:dyDescent="0.2">
      <c r="V11169" s="5"/>
    </row>
    <row r="11170" spans="22:22" x14ac:dyDescent="0.2">
      <c r="V11170" s="5"/>
    </row>
    <row r="11171" spans="22:22" x14ac:dyDescent="0.2">
      <c r="V11171" s="5"/>
    </row>
    <row r="11172" spans="22:22" x14ac:dyDescent="0.2">
      <c r="V11172" s="5"/>
    </row>
    <row r="11173" spans="22:22" x14ac:dyDescent="0.2">
      <c r="V11173" s="5"/>
    </row>
    <row r="11174" spans="22:22" x14ac:dyDescent="0.2">
      <c r="V11174" s="5"/>
    </row>
    <row r="11175" spans="22:22" x14ac:dyDescent="0.2">
      <c r="V11175" s="5"/>
    </row>
    <row r="11176" spans="22:22" x14ac:dyDescent="0.2">
      <c r="V11176" s="5"/>
    </row>
    <row r="11177" spans="22:22" x14ac:dyDescent="0.2">
      <c r="V11177" s="5"/>
    </row>
    <row r="11178" spans="22:22" x14ac:dyDescent="0.2">
      <c r="V11178" s="5"/>
    </row>
    <row r="11179" spans="22:22" x14ac:dyDescent="0.2">
      <c r="V11179" s="5"/>
    </row>
    <row r="11180" spans="22:22" x14ac:dyDescent="0.2">
      <c r="V11180" s="5"/>
    </row>
    <row r="11181" spans="22:22" x14ac:dyDescent="0.2">
      <c r="V11181" s="5"/>
    </row>
    <row r="11182" spans="22:22" x14ac:dyDescent="0.2">
      <c r="V11182" s="5"/>
    </row>
    <row r="11183" spans="22:22" x14ac:dyDescent="0.2">
      <c r="V11183" s="5"/>
    </row>
    <row r="11184" spans="22:22" x14ac:dyDescent="0.2">
      <c r="V11184" s="5"/>
    </row>
    <row r="11185" spans="22:22" x14ac:dyDescent="0.2">
      <c r="V11185" s="5"/>
    </row>
    <row r="11186" spans="22:22" x14ac:dyDescent="0.2">
      <c r="V11186" s="5"/>
    </row>
    <row r="11187" spans="22:22" x14ac:dyDescent="0.2">
      <c r="V11187" s="5"/>
    </row>
    <row r="11188" spans="22:22" x14ac:dyDescent="0.2">
      <c r="V11188" s="5"/>
    </row>
    <row r="11189" spans="22:22" x14ac:dyDescent="0.2">
      <c r="V11189" s="5"/>
    </row>
    <row r="11190" spans="22:22" x14ac:dyDescent="0.2">
      <c r="V11190" s="5"/>
    </row>
    <row r="11191" spans="22:22" x14ac:dyDescent="0.2">
      <c r="V11191" s="5"/>
    </row>
    <row r="11192" spans="22:22" x14ac:dyDescent="0.2">
      <c r="V11192" s="5"/>
    </row>
    <row r="11193" spans="22:22" x14ac:dyDescent="0.2">
      <c r="V11193" s="5"/>
    </row>
    <row r="11194" spans="22:22" x14ac:dyDescent="0.2">
      <c r="V11194" s="5"/>
    </row>
    <row r="11195" spans="22:22" x14ac:dyDescent="0.2">
      <c r="V11195" s="5"/>
    </row>
    <row r="11196" spans="22:22" x14ac:dyDescent="0.2">
      <c r="V11196" s="5"/>
    </row>
    <row r="11197" spans="22:22" x14ac:dyDescent="0.2">
      <c r="V11197" s="5"/>
    </row>
    <row r="11198" spans="22:22" x14ac:dyDescent="0.2">
      <c r="V11198" s="5"/>
    </row>
    <row r="11199" spans="22:22" x14ac:dyDescent="0.2">
      <c r="V11199" s="5"/>
    </row>
    <row r="11200" spans="22:22" x14ac:dyDescent="0.2">
      <c r="V11200" s="5"/>
    </row>
    <row r="11201" spans="22:22" x14ac:dyDescent="0.2">
      <c r="V11201" s="5"/>
    </row>
    <row r="11202" spans="22:22" x14ac:dyDescent="0.2">
      <c r="V11202" s="5"/>
    </row>
    <row r="11203" spans="22:22" x14ac:dyDescent="0.2">
      <c r="V11203" s="5"/>
    </row>
    <row r="11204" spans="22:22" x14ac:dyDescent="0.2">
      <c r="V11204" s="5"/>
    </row>
    <row r="11205" spans="22:22" x14ac:dyDescent="0.2">
      <c r="V11205" s="5"/>
    </row>
    <row r="11206" spans="22:22" x14ac:dyDescent="0.2">
      <c r="V11206" s="5"/>
    </row>
    <row r="11207" spans="22:22" x14ac:dyDescent="0.2">
      <c r="V11207" s="5"/>
    </row>
    <row r="11208" spans="22:22" x14ac:dyDescent="0.2">
      <c r="V11208" s="5"/>
    </row>
    <row r="11209" spans="22:22" x14ac:dyDescent="0.2">
      <c r="V11209" s="5"/>
    </row>
    <row r="11210" spans="22:22" x14ac:dyDescent="0.2">
      <c r="V11210" s="5"/>
    </row>
    <row r="11211" spans="22:22" x14ac:dyDescent="0.2">
      <c r="V11211" s="5"/>
    </row>
    <row r="11212" spans="22:22" x14ac:dyDescent="0.2">
      <c r="V11212" s="5"/>
    </row>
    <row r="11213" spans="22:22" x14ac:dyDescent="0.2">
      <c r="V11213" s="5"/>
    </row>
    <row r="11214" spans="22:22" x14ac:dyDescent="0.2">
      <c r="V11214" s="5"/>
    </row>
    <row r="11215" spans="22:22" x14ac:dyDescent="0.2">
      <c r="V11215" s="5"/>
    </row>
    <row r="11216" spans="22:22" x14ac:dyDescent="0.2">
      <c r="V11216" s="5"/>
    </row>
    <row r="11217" spans="22:22" x14ac:dyDescent="0.2">
      <c r="V11217" s="5"/>
    </row>
    <row r="11218" spans="22:22" x14ac:dyDescent="0.2">
      <c r="V11218" s="5"/>
    </row>
    <row r="11219" spans="22:22" x14ac:dyDescent="0.2">
      <c r="V11219" s="5"/>
    </row>
    <row r="11220" spans="22:22" x14ac:dyDescent="0.2">
      <c r="V11220" s="5"/>
    </row>
    <row r="11221" spans="22:22" x14ac:dyDescent="0.2">
      <c r="V11221" s="5"/>
    </row>
    <row r="11222" spans="22:22" x14ac:dyDescent="0.2">
      <c r="V11222" s="5"/>
    </row>
    <row r="11223" spans="22:22" x14ac:dyDescent="0.2">
      <c r="V11223" s="5"/>
    </row>
    <row r="11224" spans="22:22" x14ac:dyDescent="0.2">
      <c r="V11224" s="5"/>
    </row>
    <row r="11225" spans="22:22" x14ac:dyDescent="0.2">
      <c r="V11225" s="5"/>
    </row>
    <row r="11226" spans="22:22" x14ac:dyDescent="0.2">
      <c r="V11226" s="5"/>
    </row>
    <row r="11227" spans="22:22" x14ac:dyDescent="0.2">
      <c r="V11227" s="5"/>
    </row>
    <row r="11228" spans="22:22" x14ac:dyDescent="0.2">
      <c r="V11228" s="5"/>
    </row>
    <row r="11229" spans="22:22" x14ac:dyDescent="0.2">
      <c r="V11229" s="5"/>
    </row>
    <row r="11230" spans="22:22" x14ac:dyDescent="0.2">
      <c r="V11230" s="5"/>
    </row>
    <row r="11231" spans="22:22" x14ac:dyDescent="0.2">
      <c r="V11231" s="5"/>
    </row>
    <row r="11232" spans="22:22" x14ac:dyDescent="0.2">
      <c r="V11232" s="5"/>
    </row>
    <row r="11233" spans="22:22" x14ac:dyDescent="0.2">
      <c r="V11233" s="5"/>
    </row>
    <row r="11234" spans="22:22" x14ac:dyDescent="0.2">
      <c r="V11234" s="5"/>
    </row>
    <row r="11235" spans="22:22" x14ac:dyDescent="0.2">
      <c r="V11235" s="5"/>
    </row>
    <row r="11236" spans="22:22" x14ac:dyDescent="0.2">
      <c r="V11236" s="5"/>
    </row>
    <row r="11237" spans="22:22" x14ac:dyDescent="0.2">
      <c r="V11237" s="5"/>
    </row>
    <row r="11238" spans="22:22" x14ac:dyDescent="0.2">
      <c r="V11238" s="5"/>
    </row>
    <row r="11239" spans="22:22" x14ac:dyDescent="0.2">
      <c r="V11239" s="5"/>
    </row>
    <row r="11240" spans="22:22" x14ac:dyDescent="0.2">
      <c r="V11240" s="5"/>
    </row>
    <row r="11241" spans="22:22" x14ac:dyDescent="0.2">
      <c r="V11241" s="5"/>
    </row>
    <row r="11242" spans="22:22" x14ac:dyDescent="0.2">
      <c r="V11242" s="5"/>
    </row>
    <row r="11243" spans="22:22" x14ac:dyDescent="0.2">
      <c r="V11243" s="5"/>
    </row>
    <row r="11244" spans="22:22" x14ac:dyDescent="0.2">
      <c r="V11244" s="5"/>
    </row>
    <row r="11245" spans="22:22" x14ac:dyDescent="0.2">
      <c r="V11245" s="5"/>
    </row>
    <row r="11246" spans="22:22" x14ac:dyDescent="0.2">
      <c r="V11246" s="5"/>
    </row>
    <row r="11247" spans="22:22" x14ac:dyDescent="0.2">
      <c r="V11247" s="5"/>
    </row>
    <row r="11248" spans="22:22" x14ac:dyDescent="0.2">
      <c r="V11248" s="5"/>
    </row>
    <row r="11249" spans="22:22" x14ac:dyDescent="0.2">
      <c r="V11249" s="5"/>
    </row>
    <row r="11250" spans="22:22" x14ac:dyDescent="0.2">
      <c r="V11250" s="5"/>
    </row>
    <row r="11251" spans="22:22" x14ac:dyDescent="0.2">
      <c r="V11251" s="5"/>
    </row>
    <row r="11252" spans="22:22" x14ac:dyDescent="0.2">
      <c r="V11252" s="5"/>
    </row>
    <row r="11253" spans="22:22" x14ac:dyDescent="0.2">
      <c r="V11253" s="5"/>
    </row>
    <row r="11254" spans="22:22" x14ac:dyDescent="0.2">
      <c r="V11254" s="5"/>
    </row>
    <row r="11255" spans="22:22" x14ac:dyDescent="0.2">
      <c r="V11255" s="5"/>
    </row>
    <row r="11256" spans="22:22" x14ac:dyDescent="0.2">
      <c r="V11256" s="5"/>
    </row>
    <row r="11257" spans="22:22" x14ac:dyDescent="0.2">
      <c r="V11257" s="5"/>
    </row>
    <row r="11258" spans="22:22" x14ac:dyDescent="0.2">
      <c r="V11258" s="5"/>
    </row>
    <row r="11259" spans="22:22" x14ac:dyDescent="0.2">
      <c r="V11259" s="5"/>
    </row>
    <row r="11260" spans="22:22" x14ac:dyDescent="0.2">
      <c r="V11260" s="5"/>
    </row>
    <row r="11261" spans="22:22" x14ac:dyDescent="0.2">
      <c r="V11261" s="5"/>
    </row>
    <row r="11262" spans="22:22" x14ac:dyDescent="0.2">
      <c r="V11262" s="5"/>
    </row>
    <row r="11263" spans="22:22" x14ac:dyDescent="0.2">
      <c r="V11263" s="5"/>
    </row>
    <row r="11264" spans="22:22" x14ac:dyDescent="0.2">
      <c r="V11264" s="5"/>
    </row>
    <row r="11265" spans="22:22" x14ac:dyDescent="0.2">
      <c r="V11265" s="5"/>
    </row>
    <row r="11266" spans="22:22" x14ac:dyDescent="0.2">
      <c r="V11266" s="5"/>
    </row>
    <row r="11267" spans="22:22" x14ac:dyDescent="0.2">
      <c r="V11267" s="5"/>
    </row>
    <row r="11268" spans="22:22" x14ac:dyDescent="0.2">
      <c r="V11268" s="5"/>
    </row>
    <row r="11269" spans="22:22" x14ac:dyDescent="0.2">
      <c r="V11269" s="5"/>
    </row>
    <row r="11270" spans="22:22" x14ac:dyDescent="0.2">
      <c r="V11270" s="5"/>
    </row>
    <row r="11271" spans="22:22" x14ac:dyDescent="0.2">
      <c r="V11271" s="5"/>
    </row>
    <row r="11272" spans="22:22" x14ac:dyDescent="0.2">
      <c r="V11272" s="5"/>
    </row>
    <row r="11273" spans="22:22" x14ac:dyDescent="0.2">
      <c r="V11273" s="5"/>
    </row>
    <row r="11274" spans="22:22" x14ac:dyDescent="0.2">
      <c r="V11274" s="5"/>
    </row>
    <row r="11275" spans="22:22" x14ac:dyDescent="0.2">
      <c r="V11275" s="5"/>
    </row>
    <row r="11276" spans="22:22" x14ac:dyDescent="0.2">
      <c r="V11276" s="5"/>
    </row>
    <row r="11277" spans="22:22" x14ac:dyDescent="0.2">
      <c r="V11277" s="5"/>
    </row>
    <row r="11278" spans="22:22" x14ac:dyDescent="0.2">
      <c r="V11278" s="5"/>
    </row>
    <row r="11279" spans="22:22" x14ac:dyDescent="0.2">
      <c r="V11279" s="5"/>
    </row>
    <row r="11280" spans="22:22" x14ac:dyDescent="0.2">
      <c r="V11280" s="5"/>
    </row>
    <row r="11281" spans="22:22" x14ac:dyDescent="0.2">
      <c r="V11281" s="5"/>
    </row>
    <row r="11282" spans="22:22" x14ac:dyDescent="0.2">
      <c r="V11282" s="5"/>
    </row>
    <row r="11283" spans="22:22" x14ac:dyDescent="0.2">
      <c r="V11283" s="5"/>
    </row>
    <row r="11284" spans="22:22" x14ac:dyDescent="0.2">
      <c r="V11284" s="5"/>
    </row>
    <row r="11285" spans="22:22" x14ac:dyDescent="0.2">
      <c r="V11285" s="5"/>
    </row>
    <row r="11286" spans="22:22" x14ac:dyDescent="0.2">
      <c r="V11286" s="5"/>
    </row>
    <row r="11287" spans="22:22" x14ac:dyDescent="0.2">
      <c r="V11287" s="5"/>
    </row>
    <row r="11288" spans="22:22" x14ac:dyDescent="0.2">
      <c r="V11288" s="5"/>
    </row>
    <row r="11289" spans="22:22" x14ac:dyDescent="0.2">
      <c r="V11289" s="5"/>
    </row>
    <row r="11290" spans="22:22" x14ac:dyDescent="0.2">
      <c r="V11290" s="5"/>
    </row>
    <row r="11291" spans="22:22" x14ac:dyDescent="0.2">
      <c r="V11291" s="5"/>
    </row>
    <row r="11292" spans="22:22" x14ac:dyDescent="0.2">
      <c r="V11292" s="5"/>
    </row>
    <row r="11293" spans="22:22" x14ac:dyDescent="0.2">
      <c r="V11293" s="5"/>
    </row>
    <row r="11294" spans="22:22" x14ac:dyDescent="0.2">
      <c r="V11294" s="5"/>
    </row>
    <row r="11295" spans="22:22" x14ac:dyDescent="0.2">
      <c r="V11295" s="5"/>
    </row>
    <row r="11296" spans="22:22" x14ac:dyDescent="0.2">
      <c r="V11296" s="5"/>
    </row>
    <row r="11297" spans="22:22" x14ac:dyDescent="0.2">
      <c r="V11297" s="5"/>
    </row>
    <row r="11298" spans="22:22" x14ac:dyDescent="0.2">
      <c r="V11298" s="5"/>
    </row>
    <row r="11299" spans="22:22" x14ac:dyDescent="0.2">
      <c r="V11299" s="5"/>
    </row>
    <row r="11300" spans="22:22" x14ac:dyDescent="0.2">
      <c r="V11300" s="5"/>
    </row>
    <row r="11301" spans="22:22" x14ac:dyDescent="0.2">
      <c r="V11301" s="5"/>
    </row>
    <row r="11302" spans="22:22" x14ac:dyDescent="0.2">
      <c r="V11302" s="5"/>
    </row>
    <row r="11303" spans="22:22" x14ac:dyDescent="0.2">
      <c r="V11303" s="5"/>
    </row>
    <row r="11304" spans="22:22" x14ac:dyDescent="0.2">
      <c r="V11304" s="5"/>
    </row>
    <row r="11305" spans="22:22" x14ac:dyDescent="0.2">
      <c r="V11305" s="5"/>
    </row>
    <row r="11306" spans="22:22" x14ac:dyDescent="0.2">
      <c r="V11306" s="5"/>
    </row>
    <row r="11307" spans="22:22" x14ac:dyDescent="0.2">
      <c r="V11307" s="5"/>
    </row>
    <row r="11308" spans="22:22" x14ac:dyDescent="0.2">
      <c r="V11308" s="5"/>
    </row>
    <row r="11309" spans="22:22" x14ac:dyDescent="0.2">
      <c r="V11309" s="5"/>
    </row>
    <row r="11310" spans="22:22" x14ac:dyDescent="0.2">
      <c r="V11310" s="5"/>
    </row>
    <row r="11311" spans="22:22" x14ac:dyDescent="0.2">
      <c r="V11311" s="5"/>
    </row>
    <row r="11312" spans="22:22" x14ac:dyDescent="0.2">
      <c r="V11312" s="5"/>
    </row>
    <row r="11313" spans="22:22" x14ac:dyDescent="0.2">
      <c r="V11313" s="5"/>
    </row>
    <row r="11314" spans="22:22" x14ac:dyDescent="0.2">
      <c r="V11314" s="5"/>
    </row>
    <row r="11315" spans="22:22" x14ac:dyDescent="0.2">
      <c r="V11315" s="5"/>
    </row>
    <row r="11316" spans="22:22" x14ac:dyDescent="0.2">
      <c r="V11316" s="5"/>
    </row>
    <row r="11317" spans="22:22" x14ac:dyDescent="0.2">
      <c r="V11317" s="5"/>
    </row>
    <row r="11318" spans="22:22" x14ac:dyDescent="0.2">
      <c r="V11318" s="5"/>
    </row>
    <row r="11319" spans="22:22" x14ac:dyDescent="0.2">
      <c r="V11319" s="5"/>
    </row>
    <row r="11320" spans="22:22" x14ac:dyDescent="0.2">
      <c r="V11320" s="5"/>
    </row>
    <row r="11321" spans="22:22" x14ac:dyDescent="0.2">
      <c r="V11321" s="5"/>
    </row>
    <row r="11322" spans="22:22" x14ac:dyDescent="0.2">
      <c r="V11322" s="5"/>
    </row>
    <row r="11323" spans="22:22" x14ac:dyDescent="0.2">
      <c r="V11323" s="5"/>
    </row>
    <row r="11324" spans="22:22" x14ac:dyDescent="0.2">
      <c r="V11324" s="5"/>
    </row>
    <row r="11325" spans="22:22" x14ac:dyDescent="0.2">
      <c r="V11325" s="5"/>
    </row>
    <row r="11326" spans="22:22" x14ac:dyDescent="0.2">
      <c r="V11326" s="5"/>
    </row>
    <row r="11327" spans="22:22" x14ac:dyDescent="0.2">
      <c r="V11327" s="5"/>
    </row>
    <row r="11328" spans="22:22" x14ac:dyDescent="0.2">
      <c r="V11328" s="5"/>
    </row>
    <row r="11329" spans="22:22" x14ac:dyDescent="0.2">
      <c r="V11329" s="5"/>
    </row>
    <row r="11330" spans="22:22" x14ac:dyDescent="0.2">
      <c r="V11330" s="5"/>
    </row>
    <row r="11331" spans="22:22" x14ac:dyDescent="0.2">
      <c r="V11331" s="5"/>
    </row>
    <row r="11332" spans="22:22" x14ac:dyDescent="0.2">
      <c r="V11332" s="5"/>
    </row>
    <row r="11333" spans="22:22" x14ac:dyDescent="0.2">
      <c r="V11333" s="5"/>
    </row>
    <row r="11334" spans="22:22" x14ac:dyDescent="0.2">
      <c r="V11334" s="5"/>
    </row>
    <row r="11335" spans="22:22" x14ac:dyDescent="0.2">
      <c r="V11335" s="5"/>
    </row>
    <row r="11336" spans="22:22" x14ac:dyDescent="0.2">
      <c r="V11336" s="5"/>
    </row>
    <row r="11337" spans="22:22" x14ac:dyDescent="0.2">
      <c r="V11337" s="5"/>
    </row>
    <row r="11338" spans="22:22" x14ac:dyDescent="0.2">
      <c r="V11338" s="5"/>
    </row>
    <row r="11339" spans="22:22" x14ac:dyDescent="0.2">
      <c r="V11339" s="5"/>
    </row>
    <row r="11340" spans="22:22" x14ac:dyDescent="0.2">
      <c r="V11340" s="5"/>
    </row>
    <row r="11341" spans="22:22" x14ac:dyDescent="0.2">
      <c r="V11341" s="5"/>
    </row>
    <row r="11342" spans="22:22" x14ac:dyDescent="0.2">
      <c r="V11342" s="5"/>
    </row>
    <row r="11343" spans="22:22" x14ac:dyDescent="0.2">
      <c r="V11343" s="5"/>
    </row>
  </sheetData>
  <mergeCells count="301">
    <mergeCell ref="E1:G1"/>
    <mergeCell ref="BA1:BB1"/>
    <mergeCell ref="BC1:BD1"/>
    <mergeCell ref="E2:G2"/>
    <mergeCell ref="L2:S3"/>
    <mergeCell ref="BA2:BB2"/>
    <mergeCell ref="BC2:BD2"/>
    <mergeCell ref="M4:AO4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AQ6:AQ16"/>
    <mergeCell ref="AS6:AS138"/>
    <mergeCell ref="AT6:AT7"/>
    <mergeCell ref="C8:C9"/>
    <mergeCell ref="D8:D9"/>
    <mergeCell ref="E8:E9"/>
    <mergeCell ref="C10:C11"/>
    <mergeCell ref="D10:D11"/>
    <mergeCell ref="E10:E11"/>
    <mergeCell ref="C12:C14"/>
    <mergeCell ref="AT27:AT28"/>
    <mergeCell ref="E15:E16"/>
    <mergeCell ref="B17:B24"/>
    <mergeCell ref="C17:C18"/>
    <mergeCell ref="D17:D18"/>
    <mergeCell ref="E17:E18"/>
    <mergeCell ref="F17:F24"/>
    <mergeCell ref="C23:C24"/>
    <mergeCell ref="D23:D24"/>
    <mergeCell ref="E23:E24"/>
    <mergeCell ref="AT23:AT24"/>
    <mergeCell ref="B25:B26"/>
    <mergeCell ref="C25:C26"/>
    <mergeCell ref="D25:D26"/>
    <mergeCell ref="E25:E26"/>
    <mergeCell ref="F25:F26"/>
    <mergeCell ref="AQ25:AQ28"/>
    <mergeCell ref="AT25:AT26"/>
    <mergeCell ref="B27:B28"/>
    <mergeCell ref="C27:C28"/>
    <mergeCell ref="AQ17:AQ24"/>
    <mergeCell ref="AT17:AT18"/>
    <mergeCell ref="C19:C20"/>
    <mergeCell ref="D19:D20"/>
    <mergeCell ref="E19:E20"/>
    <mergeCell ref="AT19:AT20"/>
    <mergeCell ref="C21:C22"/>
    <mergeCell ref="D21:D22"/>
    <mergeCell ref="E21:E22"/>
    <mergeCell ref="AT21:AT22"/>
    <mergeCell ref="B32:B33"/>
    <mergeCell ref="C32:C33"/>
    <mergeCell ref="D32:D33"/>
    <mergeCell ref="E32:E33"/>
    <mergeCell ref="F32:F33"/>
    <mergeCell ref="D27:D28"/>
    <mergeCell ref="E27:E28"/>
    <mergeCell ref="F27:F28"/>
    <mergeCell ref="C29:C31"/>
    <mergeCell ref="D29:D31"/>
    <mergeCell ref="E29:E31"/>
    <mergeCell ref="F29:F31"/>
    <mergeCell ref="B29:B31"/>
    <mergeCell ref="B38:B39"/>
    <mergeCell ref="C38:C39"/>
    <mergeCell ref="D38:D39"/>
    <mergeCell ref="E38:E39"/>
    <mergeCell ref="F38:F39"/>
    <mergeCell ref="B34:B37"/>
    <mergeCell ref="C34:C35"/>
    <mergeCell ref="D34:D35"/>
    <mergeCell ref="E34:E35"/>
    <mergeCell ref="F34:F37"/>
    <mergeCell ref="C36:C37"/>
    <mergeCell ref="D36:D37"/>
    <mergeCell ref="E36:E37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AT46:AT51"/>
    <mergeCell ref="C49:C51"/>
    <mergeCell ref="D49:D51"/>
    <mergeCell ref="E49:E51"/>
    <mergeCell ref="AT40:AT45"/>
    <mergeCell ref="C43:C45"/>
    <mergeCell ref="D43:D45"/>
    <mergeCell ref="E43:E45"/>
    <mergeCell ref="B58:B60"/>
    <mergeCell ref="C58:C60"/>
    <mergeCell ref="D58:D60"/>
    <mergeCell ref="E58:E60"/>
    <mergeCell ref="F58:F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B63:B64"/>
    <mergeCell ref="C63:C64"/>
    <mergeCell ref="D63:D64"/>
    <mergeCell ref="E63:E64"/>
    <mergeCell ref="F63:F64"/>
    <mergeCell ref="B61:B62"/>
    <mergeCell ref="C61:C62"/>
    <mergeCell ref="D61:D62"/>
    <mergeCell ref="E61:E62"/>
    <mergeCell ref="F61:F62"/>
    <mergeCell ref="C65:C66"/>
    <mergeCell ref="D65:D66"/>
    <mergeCell ref="C67:C68"/>
    <mergeCell ref="D67:D68"/>
    <mergeCell ref="B69:B71"/>
    <mergeCell ref="C69:C71"/>
    <mergeCell ref="D69:D71"/>
    <mergeCell ref="E69:E71"/>
    <mergeCell ref="F69:F71"/>
    <mergeCell ref="B76:B78"/>
    <mergeCell ref="C76:C78"/>
    <mergeCell ref="D76:D78"/>
    <mergeCell ref="E76:E78"/>
    <mergeCell ref="F76:F78"/>
    <mergeCell ref="C72:C73"/>
    <mergeCell ref="D72:D73"/>
    <mergeCell ref="C74:C75"/>
    <mergeCell ref="D74:D75"/>
    <mergeCell ref="B79:B80"/>
    <mergeCell ref="C79:C80"/>
    <mergeCell ref="D79:D80"/>
    <mergeCell ref="E79:E80"/>
    <mergeCell ref="F79:F80"/>
    <mergeCell ref="B81:B82"/>
    <mergeCell ref="C81:C82"/>
    <mergeCell ref="D81:D82"/>
    <mergeCell ref="E81:E82"/>
    <mergeCell ref="B86:B88"/>
    <mergeCell ref="C86:C88"/>
    <mergeCell ref="D86:D88"/>
    <mergeCell ref="E86:E88"/>
    <mergeCell ref="F86:F88"/>
    <mergeCell ref="F81:F82"/>
    <mergeCell ref="B83:B84"/>
    <mergeCell ref="C83:C84"/>
    <mergeCell ref="D83:D84"/>
    <mergeCell ref="E83:E84"/>
    <mergeCell ref="F83:F84"/>
    <mergeCell ref="C97:C99"/>
    <mergeCell ref="D97:D99"/>
    <mergeCell ref="E97:E99"/>
    <mergeCell ref="F97:F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B116:B118"/>
    <mergeCell ref="C116:C118"/>
    <mergeCell ref="D116:D118"/>
    <mergeCell ref="E116:E118"/>
    <mergeCell ref="F116:F118"/>
    <mergeCell ref="B119:B121"/>
    <mergeCell ref="C119:C121"/>
    <mergeCell ref="D119:D121"/>
    <mergeCell ref="E119:E121"/>
    <mergeCell ref="F119:F121"/>
    <mergeCell ref="C128:C130"/>
    <mergeCell ref="D128:D130"/>
    <mergeCell ref="E128:E130"/>
    <mergeCell ref="C131:C133"/>
    <mergeCell ref="D131:D133"/>
    <mergeCell ref="E131:E133"/>
    <mergeCell ref="B122:B136"/>
    <mergeCell ref="C122:C124"/>
    <mergeCell ref="D122:D124"/>
    <mergeCell ref="E122:E124"/>
    <mergeCell ref="F122:F136"/>
    <mergeCell ref="C125:C127"/>
    <mergeCell ref="D125:D127"/>
    <mergeCell ref="E125:E127"/>
    <mergeCell ref="C134:C136"/>
    <mergeCell ref="D134:D136"/>
    <mergeCell ref="E134:E136"/>
    <mergeCell ref="E151:E152"/>
    <mergeCell ref="B137:G137"/>
    <mergeCell ref="B138:G138"/>
    <mergeCell ref="E139:G139"/>
    <mergeCell ref="E140:G140"/>
    <mergeCell ref="B143:B144"/>
    <mergeCell ref="C143:C144"/>
    <mergeCell ref="D143:D144"/>
    <mergeCell ref="E143:E144"/>
    <mergeCell ref="F143:F144"/>
    <mergeCell ref="B153:B155"/>
    <mergeCell ref="C153:C155"/>
    <mergeCell ref="D153:D155"/>
    <mergeCell ref="E153:E155"/>
    <mergeCell ref="F153:F155"/>
    <mergeCell ref="B156:G156"/>
    <mergeCell ref="AQ143:AQ155"/>
    <mergeCell ref="AS143:AS156"/>
    <mergeCell ref="B145:B146"/>
    <mergeCell ref="C145:C146"/>
    <mergeCell ref="D145:D146"/>
    <mergeCell ref="E145:E146"/>
    <mergeCell ref="F145:F146"/>
    <mergeCell ref="B147:B148"/>
    <mergeCell ref="C147:C148"/>
    <mergeCell ref="D147:D148"/>
    <mergeCell ref="E147:E148"/>
    <mergeCell ref="B149:B150"/>
    <mergeCell ref="C149:C150"/>
    <mergeCell ref="D149:D150"/>
    <mergeCell ref="E149:E150"/>
    <mergeCell ref="B151:B152"/>
    <mergeCell ref="C151:C152"/>
    <mergeCell ref="D151:D152"/>
    <mergeCell ref="E164:E165"/>
    <mergeCell ref="F164:F165"/>
    <mergeCell ref="B166:B167"/>
    <mergeCell ref="C166:C167"/>
    <mergeCell ref="D166:D167"/>
    <mergeCell ref="E166:E167"/>
    <mergeCell ref="H157:AP157"/>
    <mergeCell ref="E158:G158"/>
    <mergeCell ref="E159:G159"/>
    <mergeCell ref="B162:B163"/>
    <mergeCell ref="C162:C163"/>
    <mergeCell ref="D162:D163"/>
    <mergeCell ref="E162:E163"/>
    <mergeCell ref="F162:F163"/>
    <mergeCell ref="BG170:BG171"/>
    <mergeCell ref="B172:B173"/>
    <mergeCell ref="C172:C173"/>
    <mergeCell ref="D172:D173"/>
    <mergeCell ref="E172:E173"/>
    <mergeCell ref="F172:F173"/>
    <mergeCell ref="BG172:BG173"/>
    <mergeCell ref="B170:B171"/>
    <mergeCell ref="C170:C171"/>
    <mergeCell ref="D170:D171"/>
    <mergeCell ref="E170:E171"/>
    <mergeCell ref="F170:F171"/>
    <mergeCell ref="AT170:AT174"/>
    <mergeCell ref="B174:G174"/>
    <mergeCell ref="AS164:AS174"/>
    <mergeCell ref="F166:F167"/>
    <mergeCell ref="B168:B169"/>
    <mergeCell ref="C168:C169"/>
    <mergeCell ref="D168:D169"/>
    <mergeCell ref="E168:E169"/>
    <mergeCell ref="F168:F169"/>
    <mergeCell ref="B164:B165"/>
    <mergeCell ref="C164:C165"/>
    <mergeCell ref="D164:D165"/>
  </mergeCells>
  <phoneticPr fontId="5"/>
  <printOptions horizontalCentered="1" verticalCentered="1"/>
  <pageMargins left="0" right="0" top="0" bottom="0" header="0.31496062992125984" footer="0.31496062992125984"/>
  <pageSetup paperSize="8" scale="16" orientation="landscape" r:id="rId1"/>
  <headerFooter alignWithMargins="0"/>
  <colBreaks count="2" manualBreakCount="2">
    <brk id="17" max="1048575" man="1"/>
    <brk id="46" max="240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16ED-32FA-4605-8FF3-4B568813DCD1}">
  <dimension ref="A2:C5"/>
  <sheetViews>
    <sheetView workbookViewId="0">
      <selection activeCell="A2" sqref="A2:C5"/>
    </sheetView>
  </sheetViews>
  <sheetFormatPr defaultRowHeight="13" x14ac:dyDescent="0.2"/>
  <cols>
    <col min="1" max="2" width="11.36328125" bestFit="1" customWidth="1"/>
  </cols>
  <sheetData>
    <row r="2" spans="1:3" ht="26.5" x14ac:dyDescent="0.2">
      <c r="B2" s="1393" t="s">
        <v>20</v>
      </c>
      <c r="C2" s="1393" t="s">
        <v>23</v>
      </c>
    </row>
    <row r="3" spans="1:3" x14ac:dyDescent="0.2">
      <c r="A3" t="s">
        <v>7</v>
      </c>
      <c r="B3" s="1394">
        <f>SUM('2025.3月'!AQ4,'2025.4月'!AQ4,'2025.5月'!AQ4,'2025.6月'!AQ4)</f>
        <v>28771</v>
      </c>
      <c r="C3" s="1394">
        <f>SUM('2025.3月'!AR4,'2025.4月'!AR4,'2025.5月'!AR4,'2025.6月'!AR4)</f>
        <v>26659</v>
      </c>
    </row>
    <row r="4" spans="1:3" x14ac:dyDescent="0.2">
      <c r="A4" t="s">
        <v>183</v>
      </c>
      <c r="B4" s="1395">
        <f>[1]合計!$B$2</f>
        <v>15959</v>
      </c>
      <c r="C4" s="1395">
        <f>[1]合計!$C$2</f>
        <v>19062</v>
      </c>
    </row>
    <row r="5" spans="1:3" x14ac:dyDescent="0.2">
      <c r="A5" t="s">
        <v>184</v>
      </c>
      <c r="B5" s="1394">
        <f>SUM(B3:B4)</f>
        <v>44730</v>
      </c>
      <c r="C5" s="1394">
        <f>SUM(C3:C4)</f>
        <v>45721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Props1.xml><?xml version="1.0" encoding="utf-8"?>
<ds:datastoreItem xmlns:ds="http://schemas.openxmlformats.org/officeDocument/2006/customXml" ds:itemID="{88FBD0C7-FBB7-4C6B-90FA-AA6A842D22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075DA2-8EA1-43E1-BF26-1F8CF8790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4FD68-ADB3-4B5A-9C14-8BE797363E35}">
  <ds:schemaRefs>
    <ds:schemaRef ds:uri="http://schemas.microsoft.com/office/2006/metadata/properties"/>
    <ds:schemaRef ds:uri="http://schemas.microsoft.com/office/infopath/2007/PartnerControls"/>
    <ds:schemaRef ds:uri="3f8c04b8-0b19-4890-bc62-3b99f2a2d4c3"/>
    <ds:schemaRef ds:uri="a15020ae-fb91-49a9-8090-d492a51e1a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2025.3月</vt:lpstr>
      <vt:lpstr>2025.4月</vt:lpstr>
      <vt:lpstr>2025.5月</vt:lpstr>
      <vt:lpstr>2025.6月</vt:lpstr>
      <vt:lpstr>合計</vt:lpstr>
      <vt:lpstr>'2025.3月'!Print_Area</vt:lpstr>
      <vt:lpstr>'2025.4月'!Print_Area</vt:lpstr>
      <vt:lpstr>'2025.5月'!Print_Area</vt:lpstr>
      <vt:lpstr>'2025.6月'!Print_Area</vt:lpstr>
    </vt:vector>
  </TitlesOfParts>
  <Company>HONDA R&amp;D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J0114891</dc:creator>
  <cp:keywords>SecrecyB; A.01.0010; HM</cp:keywords>
  <cp:lastModifiedBy>noboru kosai (小佐井 昇 GE)</cp:lastModifiedBy>
  <cp:lastPrinted>2025-04-24T04:53:23Z</cp:lastPrinted>
  <dcterms:created xsi:type="dcterms:W3CDTF">2022-10-27T03:57:42Z</dcterms:created>
  <dcterms:modified xsi:type="dcterms:W3CDTF">2025-09-26T08:11:21Z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